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trubkova\Desktop\"/>
    </mc:Choice>
  </mc:AlternateContent>
  <bookViews>
    <workbookView xWindow="0" yWindow="0" windowWidth="0" windowHeight="0"/>
  </bookViews>
  <sheets>
    <sheet name="Rekapitulace stavby" sheetId="1" r:id="rId1"/>
    <sheet name="10 - SO 101 - etapa VI.A" sheetId="2" r:id="rId2"/>
    <sheet name="20 - SO 102.1 - etapa VI.B" sheetId="3" r:id="rId3"/>
    <sheet name="30 - SO 102.2 - etapa VI.B" sheetId="4" r:id="rId4"/>
    <sheet name="70 - SO 301 - Dešťová kan..." sheetId="5" r:id="rId5"/>
    <sheet name="80 - SO 302 - Dešťová kan..." sheetId="6" r:id="rId6"/>
    <sheet name="90 - SO 431-434 - VO - čá..." sheetId="7" r:id="rId7"/>
    <sheet name="100 - SO 431-434 - VO - č..." sheetId="8" r:id="rId8"/>
    <sheet name="130 - SO 431-434 - VO - o..." sheetId="9" r:id="rId9"/>
    <sheet name="140 - SO 431-434 - VO - o..." sheetId="10" r:id="rId10"/>
    <sheet name="150 - SO 531 - Ochrana te..." sheetId="11" r:id="rId11"/>
  </sheets>
  <definedNames>
    <definedName name="_xlnm.Print_Area" localSheetId="0">'Rekapitulace stavby'!$D$4:$AO$76,'Rekapitulace stavby'!$C$82:$AQ$105</definedName>
    <definedName name="_xlnm.Print_Titles" localSheetId="0">'Rekapitulace stavby'!$92:$92</definedName>
    <definedName name="_xlnm._FilterDatabase" localSheetId="1" hidden="1">'10 - SO 101 - etapa VI.A'!$C$128:$K$473</definedName>
    <definedName name="_xlnm.Print_Area" localSheetId="1">'10 - SO 101 - etapa VI.A'!$C$4:$J$76,'10 - SO 101 - etapa VI.A'!$C$82:$J$110,'10 - SO 101 - etapa VI.A'!$C$116:$J$473</definedName>
    <definedName name="_xlnm.Print_Titles" localSheetId="1">'10 - SO 101 - etapa VI.A'!$128:$128</definedName>
    <definedName name="_xlnm._FilterDatabase" localSheetId="2" hidden="1">'20 - SO 102.1 - etapa VI.B'!$C$128:$K$413</definedName>
    <definedName name="_xlnm.Print_Area" localSheetId="2">'20 - SO 102.1 - etapa VI.B'!$C$4:$J$76,'20 - SO 102.1 - etapa VI.B'!$C$82:$J$110,'20 - SO 102.1 - etapa VI.B'!$C$116:$J$413</definedName>
    <definedName name="_xlnm.Print_Titles" localSheetId="2">'20 - SO 102.1 - etapa VI.B'!$128:$128</definedName>
    <definedName name="_xlnm._FilterDatabase" localSheetId="3" hidden="1">'30 - SO 102.2 - etapa VI.B'!$C$127:$K$330</definedName>
    <definedName name="_xlnm.Print_Area" localSheetId="3">'30 - SO 102.2 - etapa VI.B'!$C$4:$J$76,'30 - SO 102.2 - etapa VI.B'!$C$82:$J$109,'30 - SO 102.2 - etapa VI.B'!$C$115:$J$330</definedName>
    <definedName name="_xlnm.Print_Titles" localSheetId="3">'30 - SO 102.2 - etapa VI.B'!$127:$127</definedName>
    <definedName name="_xlnm._FilterDatabase" localSheetId="4" hidden="1">'70 - SO 301 - Dešťová kan...'!$C$121:$K$291</definedName>
    <definedName name="_xlnm.Print_Area" localSheetId="4">'70 - SO 301 - Dešťová kan...'!$C$4:$J$76,'70 - SO 301 - Dešťová kan...'!$C$82:$J$103,'70 - SO 301 - Dešťová kan...'!$C$109:$J$291</definedName>
    <definedName name="_xlnm.Print_Titles" localSheetId="4">'70 - SO 301 - Dešťová kan...'!$121:$121</definedName>
    <definedName name="_xlnm._FilterDatabase" localSheetId="5" hidden="1">'80 - SO 302 - Dešťová kan...'!$C$122:$K$318</definedName>
    <definedName name="_xlnm.Print_Area" localSheetId="5">'80 - SO 302 - Dešťová kan...'!$C$4:$J$76,'80 - SO 302 - Dešťová kan...'!$C$82:$J$104,'80 - SO 302 - Dešťová kan...'!$C$110:$J$318</definedName>
    <definedName name="_xlnm.Print_Titles" localSheetId="5">'80 - SO 302 - Dešťová kan...'!$122:$122</definedName>
    <definedName name="_xlnm._FilterDatabase" localSheetId="6" hidden="1">'90 - SO 431-434 - VO - čá...'!$C$117:$K$200</definedName>
    <definedName name="_xlnm.Print_Area" localSheetId="6">'90 - SO 431-434 - VO - čá...'!$C$4:$J$76,'90 - SO 431-434 - VO - čá...'!$C$82:$J$99,'90 - SO 431-434 - VO - čá...'!$C$105:$J$200</definedName>
    <definedName name="_xlnm.Print_Titles" localSheetId="6">'90 - SO 431-434 - VO - čá...'!$117:$117</definedName>
    <definedName name="_xlnm._FilterDatabase" localSheetId="7" hidden="1">'100 - SO 431-434 - VO - č...'!$C$117:$K$203</definedName>
    <definedName name="_xlnm.Print_Area" localSheetId="7">'100 - SO 431-434 - VO - č...'!$C$4:$J$76,'100 - SO 431-434 - VO - č...'!$C$82:$J$99,'100 - SO 431-434 - VO - č...'!$C$105:$J$203</definedName>
    <definedName name="_xlnm.Print_Titles" localSheetId="7">'100 - SO 431-434 - VO - č...'!$117:$117</definedName>
    <definedName name="_xlnm._FilterDatabase" localSheetId="8" hidden="1">'130 - SO 431-434 - VO - o...'!$C$117:$K$155</definedName>
    <definedName name="_xlnm.Print_Area" localSheetId="8">'130 - SO 431-434 - VO - o...'!$C$4:$J$76,'130 - SO 431-434 - VO - o...'!$C$82:$J$99,'130 - SO 431-434 - VO - o...'!$C$105:$J$155</definedName>
    <definedName name="_xlnm.Print_Titles" localSheetId="8">'130 - SO 431-434 - VO - o...'!$117:$117</definedName>
    <definedName name="_xlnm._FilterDatabase" localSheetId="9" hidden="1">'140 - SO 431-434 - VO - o...'!$C$117:$K$142</definedName>
    <definedName name="_xlnm.Print_Area" localSheetId="9">'140 - SO 431-434 - VO - o...'!$C$4:$J$76,'140 - SO 431-434 - VO - o...'!$C$82:$J$99,'140 - SO 431-434 - VO - o...'!$C$105:$J$142</definedName>
    <definedName name="_xlnm.Print_Titles" localSheetId="9">'140 - SO 431-434 - VO - o...'!$117:$117</definedName>
    <definedName name="_xlnm._FilterDatabase" localSheetId="10" hidden="1">'150 - SO 531 - Ochrana te...'!$C$124:$K$232</definedName>
    <definedName name="_xlnm.Print_Area" localSheetId="10">'150 - SO 531 - Ochrana te...'!$C$4:$J$76,'150 - SO 531 - Ochrana te...'!$C$82:$J$106,'150 - SO 531 - Ochrana te...'!$C$112:$J$232</definedName>
    <definedName name="_xlnm.Print_Titles" localSheetId="10">'150 - SO 531 - Ochrana te...'!$124:$124</definedName>
  </definedNames>
  <calcPr/>
</workbook>
</file>

<file path=xl/calcChain.xml><?xml version="1.0" encoding="utf-8"?>
<calcChain xmlns="http://schemas.openxmlformats.org/spreadsheetml/2006/main">
  <c i="11" l="1" r="J37"/>
  <c r="J36"/>
  <c i="1" r="AY104"/>
  <c i="11" r="J35"/>
  <c i="1" r="AX104"/>
  <c i="11" r="BI232"/>
  <c r="BH232"/>
  <c r="BG232"/>
  <c r="BF232"/>
  <c r="T232"/>
  <c r="T231"/>
  <c r="R232"/>
  <c r="R231"/>
  <c r="P232"/>
  <c r="P231"/>
  <c r="BI228"/>
  <c r="BH228"/>
  <c r="BG228"/>
  <c r="BF228"/>
  <c r="T228"/>
  <c r="T227"/>
  <c r="R228"/>
  <c r="R227"/>
  <c r="P228"/>
  <c r="P227"/>
  <c r="BI226"/>
  <c r="BH226"/>
  <c r="BG226"/>
  <c r="BF226"/>
  <c r="T226"/>
  <c r="R226"/>
  <c r="P226"/>
  <c r="BI223"/>
  <c r="BH223"/>
  <c r="BG223"/>
  <c r="BF223"/>
  <c r="T223"/>
  <c r="R223"/>
  <c r="P223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09"/>
  <c r="BH209"/>
  <c r="BG209"/>
  <c r="BF209"/>
  <c r="T209"/>
  <c r="R209"/>
  <c r="P209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3"/>
  <c r="BH183"/>
  <c r="BG183"/>
  <c r="BF183"/>
  <c r="T183"/>
  <c r="T182"/>
  <c r="R183"/>
  <c r="R182"/>
  <c r="P183"/>
  <c r="P182"/>
  <c r="BI179"/>
  <c r="BH179"/>
  <c r="BG179"/>
  <c r="BF179"/>
  <c r="T179"/>
  <c r="R179"/>
  <c r="P179"/>
  <c r="BI176"/>
  <c r="BH176"/>
  <c r="BG176"/>
  <c r="BF176"/>
  <c r="T176"/>
  <c r="R176"/>
  <c r="P176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5"/>
  <c r="BH135"/>
  <c r="BG135"/>
  <c r="BF135"/>
  <c r="T135"/>
  <c r="R135"/>
  <c r="P135"/>
  <c r="BI130"/>
  <c r="BH130"/>
  <c r="BG130"/>
  <c r="BF130"/>
  <c r="T130"/>
  <c r="R130"/>
  <c r="P130"/>
  <c r="BI127"/>
  <c r="BH127"/>
  <c r="BG127"/>
  <c r="BF127"/>
  <c r="T127"/>
  <c r="R127"/>
  <c r="P127"/>
  <c r="F119"/>
  <c r="E117"/>
  <c r="F89"/>
  <c r="E87"/>
  <c r="J24"/>
  <c r="E24"/>
  <c r="J92"/>
  <c r="J23"/>
  <c r="J21"/>
  <c r="E21"/>
  <c r="J91"/>
  <c r="J20"/>
  <c r="J18"/>
  <c r="E18"/>
  <c r="F122"/>
  <c r="J17"/>
  <c r="J15"/>
  <c r="E15"/>
  <c r="F121"/>
  <c r="J14"/>
  <c r="J12"/>
  <c r="J119"/>
  <c r="E7"/>
  <c r="E115"/>
  <c i="10" r="J37"/>
  <c r="J36"/>
  <c i="1" r="AY103"/>
  <c i="10" r="J35"/>
  <c i="1" r="AX103"/>
  <c i="10"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112"/>
  <c r="E7"/>
  <c r="E85"/>
  <c i="9" r="J37"/>
  <c r="J36"/>
  <c i="1" r="AY102"/>
  <c i="9" r="J35"/>
  <c i="1" r="AX102"/>
  <c i="9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112"/>
  <c r="E7"/>
  <c r="E108"/>
  <c i="8" r="J37"/>
  <c r="J36"/>
  <c i="1" r="AY101"/>
  <c i="8" r="J35"/>
  <c i="1" r="AX101"/>
  <c i="8"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89"/>
  <c r="E7"/>
  <c r="E108"/>
  <c i="7" r="J37"/>
  <c r="J36"/>
  <c i="1" r="AY100"/>
  <c i="7" r="J35"/>
  <c i="1" r="AX100"/>
  <c i="7"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115"/>
  <c r="J23"/>
  <c r="J21"/>
  <c r="E21"/>
  <c r="J114"/>
  <c r="J20"/>
  <c r="J18"/>
  <c r="E18"/>
  <c r="F92"/>
  <c r="J17"/>
  <c r="J15"/>
  <c r="E15"/>
  <c r="F114"/>
  <c r="J14"/>
  <c r="J12"/>
  <c r="J89"/>
  <c r="E7"/>
  <c r="E85"/>
  <c i="6" r="J37"/>
  <c r="J36"/>
  <c i="1" r="AY99"/>
  <c i="6" r="J35"/>
  <c i="1" r="AX99"/>
  <c i="6" r="BI318"/>
  <c r="BH318"/>
  <c r="BG318"/>
  <c r="BF318"/>
  <c r="T318"/>
  <c r="T317"/>
  <c r="R318"/>
  <c r="R317"/>
  <c r="P318"/>
  <c r="P317"/>
  <c r="BI316"/>
  <c r="BH316"/>
  <c r="BG316"/>
  <c r="BF316"/>
  <c r="T316"/>
  <c r="R316"/>
  <c r="P316"/>
  <c r="BI315"/>
  <c r="BH315"/>
  <c r="BG315"/>
  <c r="BF315"/>
  <c r="T315"/>
  <c r="R315"/>
  <c r="P315"/>
  <c r="BI312"/>
  <c r="BH312"/>
  <c r="BG312"/>
  <c r="BF312"/>
  <c r="T312"/>
  <c r="R312"/>
  <c r="P312"/>
  <c r="BI311"/>
  <c r="BH311"/>
  <c r="BG311"/>
  <c r="BF311"/>
  <c r="T311"/>
  <c r="R311"/>
  <c r="P311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299"/>
  <c r="BH299"/>
  <c r="BG299"/>
  <c r="BF299"/>
  <c r="T299"/>
  <c r="R299"/>
  <c r="P299"/>
  <c r="BI294"/>
  <c r="BH294"/>
  <c r="BG294"/>
  <c r="BF294"/>
  <c r="T294"/>
  <c r="R294"/>
  <c r="P294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3"/>
  <c r="BH243"/>
  <c r="BG243"/>
  <c r="BF243"/>
  <c r="T243"/>
  <c r="R243"/>
  <c r="P243"/>
  <c r="BI242"/>
  <c r="BH242"/>
  <c r="BG242"/>
  <c r="BF242"/>
  <c r="T242"/>
  <c r="R242"/>
  <c r="P242"/>
  <c r="BI238"/>
  <c r="BH238"/>
  <c r="BG238"/>
  <c r="BF238"/>
  <c r="T238"/>
  <c r="R238"/>
  <c r="P238"/>
  <c r="BI233"/>
  <c r="BH233"/>
  <c r="BG233"/>
  <c r="BF233"/>
  <c r="T233"/>
  <c r="R233"/>
  <c r="P233"/>
  <c r="BI228"/>
  <c r="BH228"/>
  <c r="BG228"/>
  <c r="BF228"/>
  <c r="T228"/>
  <c r="R228"/>
  <c r="P228"/>
  <c r="BI223"/>
  <c r="BH223"/>
  <c r="BG223"/>
  <c r="BF223"/>
  <c r="T223"/>
  <c r="R223"/>
  <c r="P223"/>
  <c r="BI218"/>
  <c r="BH218"/>
  <c r="BG218"/>
  <c r="BF218"/>
  <c r="T218"/>
  <c r="R218"/>
  <c r="P218"/>
  <c r="BI213"/>
  <c r="BH213"/>
  <c r="BG213"/>
  <c r="BF213"/>
  <c r="T213"/>
  <c r="R213"/>
  <c r="P213"/>
  <c r="BI209"/>
  <c r="BH209"/>
  <c r="BG209"/>
  <c r="BF209"/>
  <c r="T209"/>
  <c r="R209"/>
  <c r="P209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80"/>
  <c r="BH180"/>
  <c r="BG180"/>
  <c r="BF180"/>
  <c r="T180"/>
  <c r="R180"/>
  <c r="P180"/>
  <c r="BI176"/>
  <c r="BH176"/>
  <c r="BG176"/>
  <c r="BF176"/>
  <c r="T176"/>
  <c r="R176"/>
  <c r="P176"/>
  <c r="BI170"/>
  <c r="BH170"/>
  <c r="BG170"/>
  <c r="BF170"/>
  <c r="T170"/>
  <c r="R170"/>
  <c r="P170"/>
  <c r="BI167"/>
  <c r="BH167"/>
  <c r="BG167"/>
  <c r="BF167"/>
  <c r="T167"/>
  <c r="R167"/>
  <c r="P167"/>
  <c r="BI162"/>
  <c r="BH162"/>
  <c r="BG162"/>
  <c r="BF162"/>
  <c r="T162"/>
  <c r="R162"/>
  <c r="P162"/>
  <c r="BI157"/>
  <c r="BH157"/>
  <c r="BG157"/>
  <c r="BF157"/>
  <c r="T157"/>
  <c r="R157"/>
  <c r="P157"/>
  <c r="BI156"/>
  <c r="BH156"/>
  <c r="BG156"/>
  <c r="BF156"/>
  <c r="T156"/>
  <c r="R156"/>
  <c r="P156"/>
  <c r="BI152"/>
  <c r="BH152"/>
  <c r="BG152"/>
  <c r="BF152"/>
  <c r="T152"/>
  <c r="R152"/>
  <c r="P152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6"/>
  <c r="BH136"/>
  <c r="BG136"/>
  <c r="BF136"/>
  <c r="T136"/>
  <c r="R136"/>
  <c r="P136"/>
  <c r="BI132"/>
  <c r="BH132"/>
  <c r="BG132"/>
  <c r="BF132"/>
  <c r="T132"/>
  <c r="R132"/>
  <c r="P132"/>
  <c r="BI127"/>
  <c r="BH127"/>
  <c r="BG127"/>
  <c r="BF127"/>
  <c r="T127"/>
  <c r="R127"/>
  <c r="P127"/>
  <c r="BI126"/>
  <c r="BH126"/>
  <c r="BG126"/>
  <c r="BF126"/>
  <c r="T126"/>
  <c r="R126"/>
  <c r="P126"/>
  <c r="F117"/>
  <c r="E115"/>
  <c r="F89"/>
  <c r="E87"/>
  <c r="J24"/>
  <c r="E24"/>
  <c r="J92"/>
  <c r="J23"/>
  <c r="J21"/>
  <c r="E21"/>
  <c r="J91"/>
  <c r="J20"/>
  <c r="J18"/>
  <c r="E18"/>
  <c r="F120"/>
  <c r="J17"/>
  <c r="J15"/>
  <c r="E15"/>
  <c r="F119"/>
  <c r="J14"/>
  <c r="J12"/>
  <c r="J117"/>
  <c r="E7"/>
  <c r="E113"/>
  <c i="5" r="J37"/>
  <c r="J36"/>
  <c i="1" r="AY98"/>
  <c i="5" r="J35"/>
  <c i="1" r="AX98"/>
  <c i="5" r="BI291"/>
  <c r="BH291"/>
  <c r="BG291"/>
  <c r="BF291"/>
  <c r="T291"/>
  <c r="T290"/>
  <c r="R291"/>
  <c r="R290"/>
  <c r="P291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1"/>
  <c r="BH281"/>
  <c r="BG281"/>
  <c r="BF281"/>
  <c r="T281"/>
  <c r="R281"/>
  <c r="P281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29"/>
  <c r="BH229"/>
  <c r="BG229"/>
  <c r="BF229"/>
  <c r="T229"/>
  <c r="R229"/>
  <c r="P229"/>
  <c r="BI228"/>
  <c r="BH228"/>
  <c r="BG228"/>
  <c r="BF228"/>
  <c r="T228"/>
  <c r="R228"/>
  <c r="P228"/>
  <c r="BI224"/>
  <c r="BH224"/>
  <c r="BG224"/>
  <c r="BF224"/>
  <c r="T224"/>
  <c r="R224"/>
  <c r="P224"/>
  <c r="BI219"/>
  <c r="BH219"/>
  <c r="BG219"/>
  <c r="BF219"/>
  <c r="T219"/>
  <c r="R219"/>
  <c r="P219"/>
  <c r="BI215"/>
  <c r="BH215"/>
  <c r="BG215"/>
  <c r="BF215"/>
  <c r="T215"/>
  <c r="R215"/>
  <c r="P215"/>
  <c r="BI211"/>
  <c r="BH211"/>
  <c r="BG211"/>
  <c r="BF211"/>
  <c r="T211"/>
  <c r="R211"/>
  <c r="P211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5"/>
  <c r="BH195"/>
  <c r="BG195"/>
  <c r="BF195"/>
  <c r="T195"/>
  <c r="R195"/>
  <c r="P195"/>
  <c r="BI191"/>
  <c r="BH191"/>
  <c r="BG191"/>
  <c r="BF191"/>
  <c r="T191"/>
  <c r="R191"/>
  <c r="P191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70"/>
  <c r="BH170"/>
  <c r="BG170"/>
  <c r="BF170"/>
  <c r="T170"/>
  <c r="R170"/>
  <c r="P170"/>
  <c r="BI166"/>
  <c r="BH166"/>
  <c r="BG166"/>
  <c r="BF166"/>
  <c r="T166"/>
  <c r="R166"/>
  <c r="P166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4"/>
  <c r="BH154"/>
  <c r="BG154"/>
  <c r="BF154"/>
  <c r="T154"/>
  <c r="R154"/>
  <c r="P154"/>
  <c r="BI150"/>
  <c r="BH150"/>
  <c r="BG150"/>
  <c r="BF150"/>
  <c r="T150"/>
  <c r="R150"/>
  <c r="P150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118"/>
  <c r="J20"/>
  <c r="J18"/>
  <c r="E18"/>
  <c r="F119"/>
  <c r="J17"/>
  <c r="J15"/>
  <c r="E15"/>
  <c r="F118"/>
  <c r="J14"/>
  <c r="J12"/>
  <c r="J89"/>
  <c r="E7"/>
  <c r="E112"/>
  <c i="4" r="J37"/>
  <c r="J36"/>
  <c i="1" r="AY97"/>
  <c i="4" r="J35"/>
  <c i="1" r="AX97"/>
  <c i="4"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4"/>
  <c r="BH324"/>
  <c r="BG324"/>
  <c r="BF324"/>
  <c r="T324"/>
  <c r="T323"/>
  <c r="R324"/>
  <c r="R323"/>
  <c r="P324"/>
  <c r="P323"/>
  <c r="BI322"/>
  <c r="BH322"/>
  <c r="BG322"/>
  <c r="BF322"/>
  <c r="T322"/>
  <c r="R322"/>
  <c r="P322"/>
  <c r="BI321"/>
  <c r="BH321"/>
  <c r="BG321"/>
  <c r="BF321"/>
  <c r="T321"/>
  <c r="R321"/>
  <c r="P321"/>
  <c r="BI318"/>
  <c r="BH318"/>
  <c r="BG318"/>
  <c r="BF318"/>
  <c r="T318"/>
  <c r="R318"/>
  <c r="P318"/>
  <c r="BI315"/>
  <c r="BH315"/>
  <c r="BG315"/>
  <c r="BF315"/>
  <c r="T315"/>
  <c r="R315"/>
  <c r="P315"/>
  <c r="BI312"/>
  <c r="BH312"/>
  <c r="BG312"/>
  <c r="BF312"/>
  <c r="T312"/>
  <c r="R312"/>
  <c r="P312"/>
  <c r="BI308"/>
  <c r="BH308"/>
  <c r="BG308"/>
  <c r="BF308"/>
  <c r="T308"/>
  <c r="R308"/>
  <c r="P308"/>
  <c r="BI305"/>
  <c r="BH305"/>
  <c r="BG305"/>
  <c r="BF305"/>
  <c r="T305"/>
  <c r="T304"/>
  <c r="R305"/>
  <c r="R304"/>
  <c r="P305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298"/>
  <c r="BH298"/>
  <c r="BG298"/>
  <c r="BF298"/>
  <c r="T298"/>
  <c r="R298"/>
  <c r="P298"/>
  <c r="BI297"/>
  <c r="BH297"/>
  <c r="BG297"/>
  <c r="BF297"/>
  <c r="T297"/>
  <c r="R297"/>
  <c r="P297"/>
  <c r="BI293"/>
  <c r="BH293"/>
  <c r="BG293"/>
  <c r="BF293"/>
  <c r="T293"/>
  <c r="R293"/>
  <c r="P293"/>
  <c r="BI292"/>
  <c r="BH292"/>
  <c r="BG292"/>
  <c r="BF292"/>
  <c r="T292"/>
  <c r="R292"/>
  <c r="P292"/>
  <c r="BI289"/>
  <c r="BH289"/>
  <c r="BG289"/>
  <c r="BF289"/>
  <c r="T289"/>
  <c r="R289"/>
  <c r="P289"/>
  <c r="BI286"/>
  <c r="BH286"/>
  <c r="BG286"/>
  <c r="BF286"/>
  <c r="T286"/>
  <c r="R286"/>
  <c r="P286"/>
  <c r="BI283"/>
  <c r="BH283"/>
  <c r="BG283"/>
  <c r="BF283"/>
  <c r="T283"/>
  <c r="R283"/>
  <c r="P283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61"/>
  <c r="BH261"/>
  <c r="BG261"/>
  <c r="BF261"/>
  <c r="T261"/>
  <c r="R261"/>
  <c r="P261"/>
  <c r="BI258"/>
  <c r="BH258"/>
  <c r="BG258"/>
  <c r="BF258"/>
  <c r="T258"/>
  <c r="R258"/>
  <c r="P258"/>
  <c r="BI255"/>
  <c r="BH255"/>
  <c r="BG255"/>
  <c r="BF255"/>
  <c r="T255"/>
  <c r="R255"/>
  <c r="P255"/>
  <c r="BI252"/>
  <c r="BH252"/>
  <c r="BG252"/>
  <c r="BF252"/>
  <c r="T252"/>
  <c r="R252"/>
  <c r="P252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7"/>
  <c r="BH197"/>
  <c r="BG197"/>
  <c r="BF197"/>
  <c r="T197"/>
  <c r="R197"/>
  <c r="P197"/>
  <c r="BI196"/>
  <c r="BH196"/>
  <c r="BG196"/>
  <c r="BF196"/>
  <c r="T196"/>
  <c r="R196"/>
  <c r="P196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7"/>
  <c r="BH167"/>
  <c r="BG167"/>
  <c r="BF167"/>
  <c r="T167"/>
  <c r="R167"/>
  <c r="P167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R146"/>
  <c r="P146"/>
  <c r="BI142"/>
  <c r="BH142"/>
  <c r="BG142"/>
  <c r="BF142"/>
  <c r="T142"/>
  <c r="R142"/>
  <c r="P142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F122"/>
  <c r="E120"/>
  <c r="F89"/>
  <c r="E87"/>
  <c r="J24"/>
  <c r="E24"/>
  <c r="J125"/>
  <c r="J23"/>
  <c r="J21"/>
  <c r="E21"/>
  <c r="J124"/>
  <c r="J20"/>
  <c r="J18"/>
  <c r="E18"/>
  <c r="F92"/>
  <c r="J17"/>
  <c r="J15"/>
  <c r="E15"/>
  <c r="F91"/>
  <c r="J14"/>
  <c r="J12"/>
  <c r="J122"/>
  <c r="E7"/>
  <c r="E118"/>
  <c i="3" r="J37"/>
  <c r="J36"/>
  <c i="1" r="AY96"/>
  <c i="3" r="J35"/>
  <c i="1" r="AX96"/>
  <c i="3"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9"/>
  <c r="BH409"/>
  <c r="BG409"/>
  <c r="BF409"/>
  <c r="T409"/>
  <c r="R409"/>
  <c r="P409"/>
  <c r="BI407"/>
  <c r="BH407"/>
  <c r="BG407"/>
  <c r="BF407"/>
  <c r="T407"/>
  <c r="R407"/>
  <c r="P407"/>
  <c r="BI406"/>
  <c r="BH406"/>
  <c r="BG406"/>
  <c r="BF406"/>
  <c r="T406"/>
  <c r="R406"/>
  <c r="P406"/>
  <c r="BI404"/>
  <c r="BH404"/>
  <c r="BG404"/>
  <c r="BF404"/>
  <c r="T404"/>
  <c r="R404"/>
  <c r="P404"/>
  <c r="BI403"/>
  <c r="BH403"/>
  <c r="BG403"/>
  <c r="BF403"/>
  <c r="T403"/>
  <c r="R403"/>
  <c r="P403"/>
  <c r="BI402"/>
  <c r="BH402"/>
  <c r="BG402"/>
  <c r="BF402"/>
  <c r="T402"/>
  <c r="R402"/>
  <c r="P402"/>
  <c r="BI400"/>
  <c r="BH400"/>
  <c r="BG400"/>
  <c r="BF400"/>
  <c r="T400"/>
  <c r="R400"/>
  <c r="P400"/>
  <c r="BI397"/>
  <c r="BH397"/>
  <c r="BG397"/>
  <c r="BF397"/>
  <c r="T397"/>
  <c r="R397"/>
  <c r="P397"/>
  <c r="BI390"/>
  <c r="BH390"/>
  <c r="BG390"/>
  <c r="BF390"/>
  <c r="T390"/>
  <c r="R390"/>
  <c r="P390"/>
  <c r="BI387"/>
  <c r="BH387"/>
  <c r="BG387"/>
  <c r="BF387"/>
  <c r="T387"/>
  <c r="T386"/>
  <c r="R387"/>
  <c r="R386"/>
  <c r="P387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0"/>
  <c r="BH380"/>
  <c r="BG380"/>
  <c r="BF380"/>
  <c r="T380"/>
  <c r="R380"/>
  <c r="P380"/>
  <c r="BI379"/>
  <c r="BH379"/>
  <c r="BG379"/>
  <c r="BF379"/>
  <c r="T379"/>
  <c r="R379"/>
  <c r="P379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3"/>
  <c r="BH363"/>
  <c r="BG363"/>
  <c r="BF363"/>
  <c r="T363"/>
  <c r="R363"/>
  <c r="P363"/>
  <c r="BI362"/>
  <c r="BH362"/>
  <c r="BG362"/>
  <c r="BF362"/>
  <c r="T362"/>
  <c r="R362"/>
  <c r="P362"/>
  <c r="BI359"/>
  <c r="BH359"/>
  <c r="BG359"/>
  <c r="BF359"/>
  <c r="T359"/>
  <c r="R359"/>
  <c r="P359"/>
  <c r="BI356"/>
  <c r="BH356"/>
  <c r="BG356"/>
  <c r="BF356"/>
  <c r="T356"/>
  <c r="R356"/>
  <c r="P356"/>
  <c r="BI353"/>
  <c r="BH353"/>
  <c r="BG353"/>
  <c r="BF353"/>
  <c r="T353"/>
  <c r="R353"/>
  <c r="P353"/>
  <c r="BI350"/>
  <c r="BH350"/>
  <c r="BG350"/>
  <c r="BF350"/>
  <c r="T350"/>
  <c r="R350"/>
  <c r="P350"/>
  <c r="BI347"/>
  <c r="BH347"/>
  <c r="BG347"/>
  <c r="BF347"/>
  <c r="T347"/>
  <c r="R347"/>
  <c r="P347"/>
  <c r="BI344"/>
  <c r="BH344"/>
  <c r="BG344"/>
  <c r="BF344"/>
  <c r="T344"/>
  <c r="R344"/>
  <c r="P344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2"/>
  <c r="BH312"/>
  <c r="BG312"/>
  <c r="BF312"/>
  <c r="T312"/>
  <c r="R312"/>
  <c r="P312"/>
  <c r="BI309"/>
  <c r="BH309"/>
  <c r="BG309"/>
  <c r="BF309"/>
  <c r="T309"/>
  <c r="R309"/>
  <c r="P309"/>
  <c r="BI306"/>
  <c r="BH306"/>
  <c r="BG306"/>
  <c r="BF306"/>
  <c r="T306"/>
  <c r="R306"/>
  <c r="P306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2"/>
  <c r="BH282"/>
  <c r="BG282"/>
  <c r="BF282"/>
  <c r="T282"/>
  <c r="R282"/>
  <c r="P282"/>
  <c r="BI278"/>
  <c r="BH278"/>
  <c r="BG278"/>
  <c r="BF278"/>
  <c r="T278"/>
  <c r="R278"/>
  <c r="P278"/>
  <c r="BI275"/>
  <c r="BH275"/>
  <c r="BG275"/>
  <c r="BF275"/>
  <c r="T275"/>
  <c r="R275"/>
  <c r="P275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53"/>
  <c r="BH253"/>
  <c r="BG253"/>
  <c r="BF253"/>
  <c r="T253"/>
  <c r="R253"/>
  <c r="P253"/>
  <c r="BI246"/>
  <c r="BH246"/>
  <c r="BG246"/>
  <c r="BF246"/>
  <c r="T246"/>
  <c r="R246"/>
  <c r="P246"/>
  <c r="BI243"/>
  <c r="BH243"/>
  <c r="BG243"/>
  <c r="BF243"/>
  <c r="T243"/>
  <c r="R243"/>
  <c r="P243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6"/>
  <c r="BH216"/>
  <c r="BG216"/>
  <c r="BF216"/>
  <c r="T216"/>
  <c r="R216"/>
  <c r="P216"/>
  <c r="BI215"/>
  <c r="BH215"/>
  <c r="BG215"/>
  <c r="BF215"/>
  <c r="T215"/>
  <c r="R215"/>
  <c r="P215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2"/>
  <c r="BH162"/>
  <c r="BG162"/>
  <c r="BF162"/>
  <c r="T162"/>
  <c r="R162"/>
  <c r="P162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4"/>
  <c r="BH144"/>
  <c r="BG144"/>
  <c r="BF144"/>
  <c r="T144"/>
  <c r="R144"/>
  <c r="P144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F123"/>
  <c r="E121"/>
  <c r="F89"/>
  <c r="E87"/>
  <c r="J24"/>
  <c r="E24"/>
  <c r="J126"/>
  <c r="J23"/>
  <c r="J21"/>
  <c r="E21"/>
  <c r="J125"/>
  <c r="J20"/>
  <c r="J18"/>
  <c r="E18"/>
  <c r="F126"/>
  <c r="J17"/>
  <c r="J15"/>
  <c r="E15"/>
  <c r="F91"/>
  <c r="J14"/>
  <c r="J12"/>
  <c r="J123"/>
  <c r="E7"/>
  <c r="E85"/>
  <c i="2" r="J37"/>
  <c r="J36"/>
  <c i="1" r="AY95"/>
  <c i="2" r="J35"/>
  <c i="1" r="AX95"/>
  <c i="2" r="BI473"/>
  <c r="BH473"/>
  <c r="BG473"/>
  <c r="BF473"/>
  <c r="T473"/>
  <c r="R473"/>
  <c r="P473"/>
  <c r="BI471"/>
  <c r="BH471"/>
  <c r="BG471"/>
  <c r="BF471"/>
  <c r="T471"/>
  <c r="R471"/>
  <c r="P471"/>
  <c r="BI469"/>
  <c r="BH469"/>
  <c r="BG469"/>
  <c r="BF469"/>
  <c r="T469"/>
  <c r="R469"/>
  <c r="P469"/>
  <c r="BI467"/>
  <c r="BH467"/>
  <c r="BG467"/>
  <c r="BF467"/>
  <c r="T467"/>
  <c r="R467"/>
  <c r="P467"/>
  <c r="BI465"/>
  <c r="BH465"/>
  <c r="BG465"/>
  <c r="BF465"/>
  <c r="T465"/>
  <c r="R465"/>
  <c r="P465"/>
  <c r="BI464"/>
  <c r="BH464"/>
  <c r="BG464"/>
  <c r="BF464"/>
  <c r="T464"/>
  <c r="R464"/>
  <c r="P464"/>
  <c r="BI463"/>
  <c r="BH463"/>
  <c r="BG463"/>
  <c r="BF463"/>
  <c r="T463"/>
  <c r="R463"/>
  <c r="P463"/>
  <c r="BI462"/>
  <c r="BH462"/>
  <c r="BG462"/>
  <c r="BF462"/>
  <c r="T462"/>
  <c r="R462"/>
  <c r="P462"/>
  <c r="BI461"/>
  <c r="BH461"/>
  <c r="BG461"/>
  <c r="BF461"/>
  <c r="T461"/>
  <c r="R461"/>
  <c r="P461"/>
  <c r="BI460"/>
  <c r="BH460"/>
  <c r="BG460"/>
  <c r="BF460"/>
  <c r="T460"/>
  <c r="R460"/>
  <c r="P460"/>
  <c r="BI458"/>
  <c r="BH458"/>
  <c r="BG458"/>
  <c r="BF458"/>
  <c r="T458"/>
  <c r="R458"/>
  <c r="P458"/>
  <c r="BI457"/>
  <c r="BH457"/>
  <c r="BG457"/>
  <c r="BF457"/>
  <c r="T457"/>
  <c r="R457"/>
  <c r="P457"/>
  <c r="BI455"/>
  <c r="BH455"/>
  <c r="BG455"/>
  <c r="BF455"/>
  <c r="T455"/>
  <c r="T454"/>
  <c r="R455"/>
  <c r="R454"/>
  <c r="P455"/>
  <c r="P454"/>
  <c r="BI453"/>
  <c r="BH453"/>
  <c r="BG453"/>
  <c r="BF453"/>
  <c r="T453"/>
  <c r="R453"/>
  <c r="P453"/>
  <c r="BI452"/>
  <c r="BH452"/>
  <c r="BG452"/>
  <c r="BF452"/>
  <c r="T452"/>
  <c r="R452"/>
  <c r="P452"/>
  <c r="BI449"/>
  <c r="BH449"/>
  <c r="BG449"/>
  <c r="BF449"/>
  <c r="T449"/>
  <c r="R449"/>
  <c r="P449"/>
  <c r="BI446"/>
  <c r="BH446"/>
  <c r="BG446"/>
  <c r="BF446"/>
  <c r="T446"/>
  <c r="R446"/>
  <c r="P446"/>
  <c r="BI443"/>
  <c r="BH443"/>
  <c r="BG443"/>
  <c r="BF443"/>
  <c r="T443"/>
  <c r="R443"/>
  <c r="P443"/>
  <c r="BI435"/>
  <c r="BH435"/>
  <c r="BG435"/>
  <c r="BF435"/>
  <c r="T435"/>
  <c r="R435"/>
  <c r="P435"/>
  <c r="BI432"/>
  <c r="BH432"/>
  <c r="BG432"/>
  <c r="BF432"/>
  <c r="T432"/>
  <c r="T431"/>
  <c r="R432"/>
  <c r="R431"/>
  <c r="P432"/>
  <c r="P431"/>
  <c r="BI430"/>
  <c r="BH430"/>
  <c r="BG430"/>
  <c r="BF430"/>
  <c r="T430"/>
  <c r="R430"/>
  <c r="P430"/>
  <c r="BI429"/>
  <c r="BH429"/>
  <c r="BG429"/>
  <c r="BF429"/>
  <c r="T429"/>
  <c r="R429"/>
  <c r="P429"/>
  <c r="BI428"/>
  <c r="BH428"/>
  <c r="BG428"/>
  <c r="BF428"/>
  <c r="T428"/>
  <c r="R428"/>
  <c r="P428"/>
  <c r="BI425"/>
  <c r="BH425"/>
  <c r="BG425"/>
  <c r="BF425"/>
  <c r="T425"/>
  <c r="R425"/>
  <c r="P425"/>
  <c r="BI424"/>
  <c r="BH424"/>
  <c r="BG424"/>
  <c r="BF424"/>
  <c r="T424"/>
  <c r="R424"/>
  <c r="P424"/>
  <c r="BI422"/>
  <c r="BH422"/>
  <c r="BG422"/>
  <c r="BF422"/>
  <c r="T422"/>
  <c r="R422"/>
  <c r="P422"/>
  <c r="BI419"/>
  <c r="BH419"/>
  <c r="BG419"/>
  <c r="BF419"/>
  <c r="T419"/>
  <c r="R419"/>
  <c r="P419"/>
  <c r="BI418"/>
  <c r="BH418"/>
  <c r="BG418"/>
  <c r="BF418"/>
  <c r="T418"/>
  <c r="R418"/>
  <c r="P418"/>
  <c r="BI417"/>
  <c r="BH417"/>
  <c r="BG417"/>
  <c r="BF417"/>
  <c r="T417"/>
  <c r="R417"/>
  <c r="P417"/>
  <c r="BI416"/>
  <c r="BH416"/>
  <c r="BG416"/>
  <c r="BF416"/>
  <c r="T416"/>
  <c r="R416"/>
  <c r="P416"/>
  <c r="BI415"/>
  <c r="BH415"/>
  <c r="BG415"/>
  <c r="BF415"/>
  <c r="T415"/>
  <c r="R415"/>
  <c r="P415"/>
  <c r="BI414"/>
  <c r="BH414"/>
  <c r="BG414"/>
  <c r="BF414"/>
  <c r="T414"/>
  <c r="R414"/>
  <c r="P414"/>
  <c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9"/>
  <c r="BH409"/>
  <c r="BG409"/>
  <c r="BF409"/>
  <c r="T409"/>
  <c r="R409"/>
  <c r="P409"/>
  <c r="BI408"/>
  <c r="BH408"/>
  <c r="BG408"/>
  <c r="BF408"/>
  <c r="T408"/>
  <c r="R408"/>
  <c r="P408"/>
  <c r="BI407"/>
  <c r="BH407"/>
  <c r="BG407"/>
  <c r="BF407"/>
  <c r="T407"/>
  <c r="R407"/>
  <c r="P407"/>
  <c r="BI406"/>
  <c r="BH406"/>
  <c r="BG406"/>
  <c r="BF406"/>
  <c r="T406"/>
  <c r="R406"/>
  <c r="P406"/>
  <c r="BI405"/>
  <c r="BH405"/>
  <c r="BG405"/>
  <c r="BF405"/>
  <c r="T405"/>
  <c r="R405"/>
  <c r="P405"/>
  <c r="BI404"/>
  <c r="BH404"/>
  <c r="BG404"/>
  <c r="BF404"/>
  <c r="T404"/>
  <c r="R404"/>
  <c r="P404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397"/>
  <c r="BH397"/>
  <c r="BG397"/>
  <c r="BF397"/>
  <c r="T397"/>
  <c r="R397"/>
  <c r="P397"/>
  <c r="BI396"/>
  <c r="BH396"/>
  <c r="BG396"/>
  <c r="BF396"/>
  <c r="T396"/>
  <c r="R396"/>
  <c r="P396"/>
  <c r="BI395"/>
  <c r="BH395"/>
  <c r="BG395"/>
  <c r="BF395"/>
  <c r="T395"/>
  <c r="R395"/>
  <c r="P395"/>
  <c r="BI392"/>
  <c r="BH392"/>
  <c r="BG392"/>
  <c r="BF392"/>
  <c r="T392"/>
  <c r="R392"/>
  <c r="P392"/>
  <c r="BI391"/>
  <c r="BH391"/>
  <c r="BG391"/>
  <c r="BF391"/>
  <c r="T391"/>
  <c r="R391"/>
  <c r="P391"/>
  <c r="BI388"/>
  <c r="BH388"/>
  <c r="BG388"/>
  <c r="BF388"/>
  <c r="T388"/>
  <c r="R388"/>
  <c r="P388"/>
  <c r="BI385"/>
  <c r="BH385"/>
  <c r="BG385"/>
  <c r="BF385"/>
  <c r="T385"/>
  <c r="R385"/>
  <c r="P385"/>
  <c r="BI382"/>
  <c r="BH382"/>
  <c r="BG382"/>
  <c r="BF382"/>
  <c r="T382"/>
  <c r="R382"/>
  <c r="P382"/>
  <c r="BI379"/>
  <c r="BH379"/>
  <c r="BG379"/>
  <c r="BF379"/>
  <c r="T379"/>
  <c r="R379"/>
  <c r="P379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47"/>
  <c r="BH347"/>
  <c r="BG347"/>
  <c r="BF347"/>
  <c r="T347"/>
  <c r="R347"/>
  <c r="P347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36"/>
  <c r="BH336"/>
  <c r="BG336"/>
  <c r="BF336"/>
  <c r="T336"/>
  <c r="R336"/>
  <c r="P336"/>
  <c r="BI333"/>
  <c r="BH333"/>
  <c r="BG333"/>
  <c r="BF333"/>
  <c r="T333"/>
  <c r="R333"/>
  <c r="P333"/>
  <c r="BI330"/>
  <c r="BH330"/>
  <c r="BG330"/>
  <c r="BF330"/>
  <c r="T330"/>
  <c r="R330"/>
  <c r="P330"/>
  <c r="BI327"/>
  <c r="BH327"/>
  <c r="BG327"/>
  <c r="BF327"/>
  <c r="T327"/>
  <c r="R327"/>
  <c r="P327"/>
  <c r="BI323"/>
  <c r="BH323"/>
  <c r="BG323"/>
  <c r="BF323"/>
  <c r="T323"/>
  <c r="R323"/>
  <c r="P323"/>
  <c r="BI320"/>
  <c r="BH320"/>
  <c r="BG320"/>
  <c r="BF320"/>
  <c r="T320"/>
  <c r="R320"/>
  <c r="P320"/>
  <c r="BI317"/>
  <c r="BH317"/>
  <c r="BG317"/>
  <c r="BF317"/>
  <c r="T317"/>
  <c r="R317"/>
  <c r="P317"/>
  <c r="BI314"/>
  <c r="BH314"/>
  <c r="BG314"/>
  <c r="BF314"/>
  <c r="T314"/>
  <c r="R314"/>
  <c r="P314"/>
  <c r="BI311"/>
  <c r="BH311"/>
  <c r="BG311"/>
  <c r="BF311"/>
  <c r="T311"/>
  <c r="R311"/>
  <c r="P311"/>
  <c r="BI308"/>
  <c r="BH308"/>
  <c r="BG308"/>
  <c r="BF308"/>
  <c r="T308"/>
  <c r="R308"/>
  <c r="P308"/>
  <c r="BI305"/>
  <c r="BH305"/>
  <c r="BG305"/>
  <c r="BF305"/>
  <c r="T305"/>
  <c r="R305"/>
  <c r="P305"/>
  <c r="BI300"/>
  <c r="BH300"/>
  <c r="BG300"/>
  <c r="BF300"/>
  <c r="T300"/>
  <c r="R300"/>
  <c r="P300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4"/>
  <c r="BH284"/>
  <c r="BG284"/>
  <c r="BF284"/>
  <c r="T284"/>
  <c r="R284"/>
  <c r="P284"/>
  <c r="BI269"/>
  <c r="BH269"/>
  <c r="BG269"/>
  <c r="BF269"/>
  <c r="T269"/>
  <c r="R269"/>
  <c r="P269"/>
  <c r="BI261"/>
  <c r="BH261"/>
  <c r="BG261"/>
  <c r="BF261"/>
  <c r="T261"/>
  <c r="R261"/>
  <c r="P261"/>
  <c r="BI258"/>
  <c r="BH258"/>
  <c r="BG258"/>
  <c r="BF258"/>
  <c r="T258"/>
  <c r="R258"/>
  <c r="P258"/>
  <c r="BI250"/>
  <c r="BH250"/>
  <c r="BG250"/>
  <c r="BF250"/>
  <c r="T250"/>
  <c r="R250"/>
  <c r="P250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3"/>
  <c r="BH233"/>
  <c r="BG233"/>
  <c r="BF233"/>
  <c r="T233"/>
  <c r="R233"/>
  <c r="P233"/>
  <c r="BI230"/>
  <c r="BH230"/>
  <c r="BG230"/>
  <c r="BF230"/>
  <c r="T230"/>
  <c r="R230"/>
  <c r="P230"/>
  <c r="BI229"/>
  <c r="BH229"/>
  <c r="BG229"/>
  <c r="BF229"/>
  <c r="T229"/>
  <c r="R229"/>
  <c r="P229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3"/>
  <c r="BH193"/>
  <c r="BG193"/>
  <c r="BF193"/>
  <c r="T193"/>
  <c r="R193"/>
  <c r="P193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2"/>
  <c r="BH172"/>
  <c r="BG172"/>
  <c r="BF172"/>
  <c r="T172"/>
  <c r="R172"/>
  <c r="P172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3"/>
  <c r="BH153"/>
  <c r="BG153"/>
  <c r="BF153"/>
  <c r="T153"/>
  <c r="R153"/>
  <c r="P153"/>
  <c r="BI147"/>
  <c r="BH147"/>
  <c r="BG147"/>
  <c r="BF147"/>
  <c r="T147"/>
  <c r="R147"/>
  <c r="P147"/>
  <c r="BI144"/>
  <c r="BH144"/>
  <c r="BG144"/>
  <c r="BF144"/>
  <c r="T144"/>
  <c r="R144"/>
  <c r="P144"/>
  <c r="BI139"/>
  <c r="BH139"/>
  <c r="BG139"/>
  <c r="BF139"/>
  <c r="T139"/>
  <c r="R139"/>
  <c r="P139"/>
  <c r="BI135"/>
  <c r="BH135"/>
  <c r="BG135"/>
  <c r="BF135"/>
  <c r="T135"/>
  <c r="R135"/>
  <c r="P135"/>
  <c r="BI132"/>
  <c r="BH132"/>
  <c r="BG132"/>
  <c r="BF132"/>
  <c r="T132"/>
  <c r="R132"/>
  <c r="P132"/>
  <c r="F123"/>
  <c r="E121"/>
  <c r="F89"/>
  <c r="E87"/>
  <c r="J24"/>
  <c r="E24"/>
  <c r="J92"/>
  <c r="J23"/>
  <c r="J21"/>
  <c r="E21"/>
  <c r="J125"/>
  <c r="J20"/>
  <c r="J18"/>
  <c r="E18"/>
  <c r="F126"/>
  <c r="J17"/>
  <c r="J15"/>
  <c r="E15"/>
  <c r="F125"/>
  <c r="J14"/>
  <c r="J12"/>
  <c r="J123"/>
  <c r="E7"/>
  <c r="E119"/>
  <c i="1" r="L90"/>
  <c r="AM90"/>
  <c r="AM89"/>
  <c r="L89"/>
  <c r="AM87"/>
  <c r="L87"/>
  <c r="L85"/>
  <c r="L84"/>
  <c i="2" r="J341"/>
  <c r="BK323"/>
  <c r="J314"/>
  <c r="J311"/>
  <c r="BK300"/>
  <c r="BK293"/>
  <c r="J287"/>
  <c r="BK269"/>
  <c r="BK248"/>
  <c r="J239"/>
  <c r="BK230"/>
  <c r="BK215"/>
  <c r="BK197"/>
  <c r="BK192"/>
  <c r="BK180"/>
  <c r="BK171"/>
  <c r="J161"/>
  <c r="J147"/>
  <c r="J139"/>
  <c r="J352"/>
  <c r="BK347"/>
  <c r="J343"/>
  <c r="J336"/>
  <c r="J323"/>
  <c r="BK314"/>
  <c r="BK305"/>
  <c r="BK287"/>
  <c r="J250"/>
  <c r="BK239"/>
  <c r="J234"/>
  <c r="J230"/>
  <c r="BK206"/>
  <c r="J200"/>
  <c r="J193"/>
  <c r="BK186"/>
  <c r="J180"/>
  <c r="BK167"/>
  <c r="BK135"/>
  <c i="1" r="AS94"/>
  <c i="2" r="J463"/>
  <c r="J462"/>
  <c r="J461"/>
  <c r="J458"/>
  <c r="J457"/>
  <c r="J455"/>
  <c r="J453"/>
  <c r="J452"/>
  <c r="J449"/>
  <c r="J446"/>
  <c r="J443"/>
  <c r="J435"/>
  <c r="BK430"/>
  <c r="BK410"/>
  <c r="BK408"/>
  <c r="J406"/>
  <c r="J404"/>
  <c r="J402"/>
  <c r="BK397"/>
  <c r="J395"/>
  <c r="BK391"/>
  <c r="J385"/>
  <c r="J379"/>
  <c r="J375"/>
  <c r="J374"/>
  <c r="J372"/>
  <c r="J370"/>
  <c r="BK368"/>
  <c r="J366"/>
  <c r="J361"/>
  <c r="J360"/>
  <c r="J358"/>
  <c r="J355"/>
  <c r="BK351"/>
  <c r="BK344"/>
  <c r="J342"/>
  <c r="BK336"/>
  <c r="BK330"/>
  <c r="J320"/>
  <c r="BK308"/>
  <c r="J300"/>
  <c r="BK296"/>
  <c r="J284"/>
  <c r="J261"/>
  <c r="BK250"/>
  <c r="J245"/>
  <c r="BK236"/>
  <c r="BK229"/>
  <c r="BK212"/>
  <c r="J206"/>
  <c r="BK200"/>
  <c r="J189"/>
  <c r="J172"/>
  <c r="J164"/>
  <c r="J153"/>
  <c r="BK139"/>
  <c r="J132"/>
  <c r="BK458"/>
  <c r="J430"/>
  <c r="BK428"/>
  <c r="BK425"/>
  <c r="BK424"/>
  <c r="BK422"/>
  <c r="BK419"/>
  <c r="BK418"/>
  <c r="BK417"/>
  <c r="BK416"/>
  <c r="BK415"/>
  <c r="BK414"/>
  <c r="BK413"/>
  <c r="BK412"/>
  <c r="BK411"/>
  <c r="J410"/>
  <c r="J408"/>
  <c r="BK406"/>
  <c r="BK404"/>
  <c r="BK402"/>
  <c r="J397"/>
  <c r="BK395"/>
  <c r="J391"/>
  <c r="BK385"/>
  <c r="BK379"/>
  <c r="BK375"/>
  <c r="J373"/>
  <c r="BK371"/>
  <c r="BK369"/>
  <c r="J368"/>
  <c r="BK366"/>
  <c r="BK361"/>
  <c r="BK359"/>
  <c r="J357"/>
  <c r="BK355"/>
  <c r="J353"/>
  <c i="3" r="BK413"/>
  <c r="BK411"/>
  <c r="BK409"/>
  <c r="J406"/>
  <c r="J403"/>
  <c r="BK400"/>
  <c r="J397"/>
  <c r="BK387"/>
  <c r="BK384"/>
  <c r="BK380"/>
  <c r="BK377"/>
  <c r="BK375"/>
  <c r="BK373"/>
  <c r="J368"/>
  <c r="J367"/>
  <c r="BK363"/>
  <c r="J356"/>
  <c r="J353"/>
  <c r="J350"/>
  <c r="BK344"/>
  <c r="BK340"/>
  <c r="J338"/>
  <c r="J336"/>
  <c r="BK334"/>
  <c r="BK330"/>
  <c r="BK328"/>
  <c r="BK326"/>
  <c r="J324"/>
  <c r="BK322"/>
  <c r="J319"/>
  <c r="BK317"/>
  <c r="J309"/>
  <c r="BK306"/>
  <c r="BK299"/>
  <c r="BK293"/>
  <c r="J290"/>
  <c r="BK287"/>
  <c r="J272"/>
  <c r="J266"/>
  <c r="J246"/>
  <c r="BK236"/>
  <c r="J231"/>
  <c r="J225"/>
  <c r="BK220"/>
  <c r="J215"/>
  <c r="BK201"/>
  <c r="BK195"/>
  <c r="J189"/>
  <c r="J182"/>
  <c r="J178"/>
  <c r="BK172"/>
  <c r="BK162"/>
  <c r="J157"/>
  <c r="J413"/>
  <c r="J411"/>
  <c r="J409"/>
  <c r="BK406"/>
  <c r="BK403"/>
  <c r="BK397"/>
  <c r="J387"/>
  <c r="J384"/>
  <c r="J380"/>
  <c r="J377"/>
  <c r="J375"/>
  <c r="J373"/>
  <c r="BK368"/>
  <c r="J363"/>
  <c r="J359"/>
  <c r="BK353"/>
  <c r="BK347"/>
  <c r="BK341"/>
  <c r="J339"/>
  <c r="BK337"/>
  <c r="J335"/>
  <c r="BK333"/>
  <c r="J331"/>
  <c r="J329"/>
  <c r="BK327"/>
  <c r="BK325"/>
  <c r="J323"/>
  <c r="J321"/>
  <c r="BK318"/>
  <c r="BK312"/>
  <c r="J306"/>
  <c r="J299"/>
  <c r="J293"/>
  <c r="BK282"/>
  <c r="BK278"/>
  <c r="BK275"/>
  <c r="BK269"/>
  <c r="J253"/>
  <c r="J243"/>
  <c r="BK234"/>
  <c r="J228"/>
  <c r="J222"/>
  <c r="J219"/>
  <c r="J216"/>
  <c r="BK204"/>
  <c r="J198"/>
  <c r="BK192"/>
  <c r="BK186"/>
  <c r="BK181"/>
  <c r="J175"/>
  <c r="BK169"/>
  <c r="BK161"/>
  <c r="BK154"/>
  <c r="BK144"/>
  <c r="BK138"/>
  <c r="BK132"/>
  <c r="J138"/>
  <c r="J132"/>
  <c i="4" r="BK328"/>
  <c r="BK327"/>
  <c r="J330"/>
  <c r="J329"/>
  <c r="J327"/>
  <c r="J322"/>
  <c r="J318"/>
  <c r="BK312"/>
  <c r="J305"/>
  <c r="BK302"/>
  <c r="J298"/>
  <c r="BK293"/>
  <c r="J289"/>
  <c r="BK286"/>
  <c r="J280"/>
  <c r="BK278"/>
  <c r="BK275"/>
  <c r="J274"/>
  <c r="J271"/>
  <c r="BK269"/>
  <c r="BK267"/>
  <c r="J265"/>
  <c r="BK262"/>
  <c r="J258"/>
  <c r="BK252"/>
  <c r="BK245"/>
  <c r="BK239"/>
  <c r="J236"/>
  <c r="J224"/>
  <c r="J217"/>
  <c r="BK212"/>
  <c r="BK206"/>
  <c r="BK201"/>
  <c r="BK197"/>
  <c r="BK189"/>
  <c r="BK186"/>
  <c r="BK180"/>
  <c r="J174"/>
  <c r="BK167"/>
  <c r="BK166"/>
  <c r="J160"/>
  <c r="J154"/>
  <c r="BK149"/>
  <c r="BK142"/>
  <c r="BK134"/>
  <c r="BK326"/>
  <c r="J324"/>
  <c r="J321"/>
  <c r="J315"/>
  <c r="J308"/>
  <c r="J303"/>
  <c r="J301"/>
  <c r="J297"/>
  <c r="J292"/>
  <c r="J286"/>
  <c r="BK283"/>
  <c r="J278"/>
  <c r="J276"/>
  <c r="BK274"/>
  <c r="BK271"/>
  <c r="J269"/>
  <c r="J267"/>
  <c r="BK265"/>
  <c r="J262"/>
  <c r="BK258"/>
  <c r="J252"/>
  <c r="J245"/>
  <c r="J239"/>
  <c r="BK236"/>
  <c r="J221"/>
  <c r="J215"/>
  <c r="BK209"/>
  <c r="BK203"/>
  <c r="BK200"/>
  <c r="J196"/>
  <c r="J186"/>
  <c r="J180"/>
  <c r="BK174"/>
  <c r="J166"/>
  <c r="BK160"/>
  <c r="BK154"/>
  <c r="J149"/>
  <c r="J142"/>
  <c r="J134"/>
  <c i="5" r="J288"/>
  <c r="BK286"/>
  <c r="BK284"/>
  <c r="J281"/>
  <c r="BK276"/>
  <c r="BK274"/>
  <c r="J272"/>
  <c r="BK270"/>
  <c r="J268"/>
  <c r="BK266"/>
  <c r="J265"/>
  <c r="BK263"/>
  <c r="J261"/>
  <c r="BK259"/>
  <c r="J257"/>
  <c r="BK255"/>
  <c r="J253"/>
  <c r="J251"/>
  <c r="J249"/>
  <c r="BK244"/>
  <c r="J242"/>
  <c r="J240"/>
  <c r="J235"/>
  <c r="BK233"/>
  <c r="BK228"/>
  <c r="J219"/>
  <c r="BK211"/>
  <c r="J203"/>
  <c r="BK195"/>
  <c r="BK190"/>
  <c r="BK182"/>
  <c r="BK174"/>
  <c r="BK166"/>
  <c r="J159"/>
  <c r="J154"/>
  <c r="BK149"/>
  <c r="BK145"/>
  <c r="J141"/>
  <c r="J133"/>
  <c r="BK125"/>
  <c r="J291"/>
  <c r="J289"/>
  <c r="J287"/>
  <c r="J285"/>
  <c r="BK283"/>
  <c r="J277"/>
  <c r="J275"/>
  <c r="J273"/>
  <c r="BK271"/>
  <c r="BK269"/>
  <c r="J267"/>
  <c r="BK265"/>
  <c r="J263"/>
  <c r="J262"/>
  <c r="BK260"/>
  <c r="J258"/>
  <c r="BK256"/>
  <c r="BK254"/>
  <c r="J252"/>
  <c r="J250"/>
  <c r="BK248"/>
  <c r="J243"/>
  <c r="J241"/>
  <c r="BK239"/>
  <c r="J234"/>
  <c r="J229"/>
  <c r="BK224"/>
  <c r="BK215"/>
  <c r="J207"/>
  <c r="J199"/>
  <c r="J191"/>
  <c r="J186"/>
  <c r="BK178"/>
  <c r="BK170"/>
  <c r="BK163"/>
  <c r="J155"/>
  <c r="J150"/>
  <c r="BK137"/>
  <c r="J129"/>
  <c i="6" r="BK318"/>
  <c r="BK316"/>
  <c r="J311"/>
  <c r="J308"/>
  <c r="J306"/>
  <c r="BK304"/>
  <c r="BK294"/>
  <c r="J288"/>
  <c r="BK286"/>
  <c r="BK284"/>
  <c r="J283"/>
  <c r="BK281"/>
  <c r="J279"/>
  <c r="J277"/>
  <c r="BK275"/>
  <c r="BK273"/>
  <c r="J271"/>
  <c r="BK269"/>
  <c r="BK267"/>
  <c r="BK265"/>
  <c r="BK260"/>
  <c r="BK258"/>
  <c r="BK243"/>
  <c r="BK238"/>
  <c r="J233"/>
  <c r="J223"/>
  <c r="BK209"/>
  <c r="BK205"/>
  <c r="J205"/>
  <c r="BK312"/>
  <c r="J309"/>
  <c r="BK307"/>
  <c r="J305"/>
  <c r="BK299"/>
  <c r="BK289"/>
  <c r="BK287"/>
  <c r="BK285"/>
  <c r="BK282"/>
  <c r="BK280"/>
  <c r="BK279"/>
  <c r="BK277"/>
  <c r="J275"/>
  <c r="J273"/>
  <c r="BK271"/>
  <c r="J269"/>
  <c r="J267"/>
  <c r="J265"/>
  <c r="BK261"/>
  <c r="BK259"/>
  <c r="J254"/>
  <c r="J251"/>
  <c r="J248"/>
  <c r="J242"/>
  <c r="J228"/>
  <c r="J218"/>
  <c r="J209"/>
  <c r="BK197"/>
  <c r="J189"/>
  <c r="BK180"/>
  <c r="BK170"/>
  <c r="J162"/>
  <c r="J156"/>
  <c r="J151"/>
  <c r="J141"/>
  <c r="J132"/>
  <c r="J126"/>
  <c i="7" r="J198"/>
  <c r="J196"/>
  <c r="BK192"/>
  <c r="BK188"/>
  <c r="BK186"/>
  <c r="BK184"/>
  <c r="J181"/>
  <c r="J179"/>
  <c r="BK173"/>
  <c r="BK171"/>
  <c r="BK168"/>
  <c r="BK165"/>
  <c r="J163"/>
  <c r="BK161"/>
  <c r="BK158"/>
  <c r="J156"/>
  <c r="BK154"/>
  <c r="BK152"/>
  <c r="BK150"/>
  <c r="BK148"/>
  <c r="BK145"/>
  <c r="BK143"/>
  <c r="J141"/>
  <c r="J139"/>
  <c r="J138"/>
  <c r="BK136"/>
  <c r="J132"/>
  <c r="BK128"/>
  <c r="BK125"/>
  <c r="BK124"/>
  <c r="J121"/>
  <c r="BK199"/>
  <c r="J197"/>
  <c r="J194"/>
  <c r="J191"/>
  <c r="J189"/>
  <c r="J185"/>
  <c r="BK182"/>
  <c r="BK176"/>
  <c r="J174"/>
  <c r="J169"/>
  <c r="J167"/>
  <c r="J161"/>
  <c r="J158"/>
  <c r="J152"/>
  <c r="BK149"/>
  <c r="BK146"/>
  <c r="BK141"/>
  <c r="BK137"/>
  <c r="BK134"/>
  <c r="J131"/>
  <c r="J127"/>
  <c r="J125"/>
  <c r="J123"/>
  <c r="J195"/>
  <c r="BK193"/>
  <c r="BK191"/>
  <c r="J188"/>
  <c r="BK183"/>
  <c r="BK181"/>
  <c r="BK179"/>
  <c r="J177"/>
  <c r="J175"/>
  <c r="J173"/>
  <c r="BK170"/>
  <c r="BK167"/>
  <c r="BK164"/>
  <c r="BK162"/>
  <c r="BK159"/>
  <c r="J155"/>
  <c r="BK153"/>
  <c r="J148"/>
  <c r="J145"/>
  <c r="BK142"/>
  <c r="BK138"/>
  <c r="J135"/>
  <c r="BK133"/>
  <c r="J130"/>
  <c r="J128"/>
  <c r="BK123"/>
  <c r="J122"/>
  <c i="8" r="BK202"/>
  <c r="BK200"/>
  <c r="J199"/>
  <c r="BK197"/>
  <c r="J195"/>
  <c r="J193"/>
  <c r="BK191"/>
  <c r="BK189"/>
  <c r="BK187"/>
  <c r="BK185"/>
  <c r="J183"/>
  <c r="BK181"/>
  <c r="BK179"/>
  <c r="BK177"/>
  <c r="J175"/>
  <c r="BK173"/>
  <c r="J171"/>
  <c r="BK169"/>
  <c r="J167"/>
  <c r="J165"/>
  <c r="J163"/>
  <c r="BK161"/>
  <c r="BK160"/>
  <c r="BK158"/>
  <c r="BK156"/>
  <c r="J154"/>
  <c r="BK152"/>
  <c r="J150"/>
  <c r="J148"/>
  <c r="BK146"/>
  <c r="BK144"/>
  <c r="BK142"/>
  <c r="BK140"/>
  <c r="BK138"/>
  <c r="J136"/>
  <c r="J134"/>
  <c r="J132"/>
  <c r="BK130"/>
  <c r="BK128"/>
  <c r="J126"/>
  <c r="BK124"/>
  <c r="BK122"/>
  <c r="BK203"/>
  <c r="J201"/>
  <c r="BK199"/>
  <c r="J197"/>
  <c r="BK195"/>
  <c r="BK193"/>
  <c r="J191"/>
  <c r="J189"/>
  <c r="J188"/>
  <c r="J186"/>
  <c r="BK184"/>
  <c r="BK182"/>
  <c r="BK180"/>
  <c r="BK178"/>
  <c r="J176"/>
  <c r="BK174"/>
  <c r="J172"/>
  <c r="BK170"/>
  <c r="J169"/>
  <c r="J151"/>
  <c r="J149"/>
  <c r="BK148"/>
  <c r="BK145"/>
  <c r="BK143"/>
  <c r="BK141"/>
  <c r="J139"/>
  <c r="BK137"/>
  <c r="J135"/>
  <c r="J133"/>
  <c r="BK131"/>
  <c r="J129"/>
  <c r="BK127"/>
  <c r="J125"/>
  <c r="BK123"/>
  <c r="J122"/>
  <c i="9" r="J155"/>
  <c r="J154"/>
  <c r="BK152"/>
  <c r="BK150"/>
  <c r="BK148"/>
  <c r="J147"/>
  <c r="J145"/>
  <c r="J143"/>
  <c r="J141"/>
  <c r="J139"/>
  <c r="J137"/>
  <c r="BK135"/>
  <c r="BK133"/>
  <c r="J131"/>
  <c r="J129"/>
  <c r="BK153"/>
  <c r="BK151"/>
  <c r="J149"/>
  <c r="BK147"/>
  <c r="BK145"/>
  <c r="BK143"/>
  <c r="BK141"/>
  <c r="BK139"/>
  <c r="BK137"/>
  <c r="J135"/>
  <c r="J133"/>
  <c r="J132"/>
  <c r="BK129"/>
  <c r="BK127"/>
  <c r="BK126"/>
  <c r="BK125"/>
  <c r="BK124"/>
  <c r="BK123"/>
  <c r="BK122"/>
  <c r="BK121"/>
  <c i="10" r="J142"/>
  <c r="J140"/>
  <c r="BK138"/>
  <c r="BK136"/>
  <c r="BK134"/>
  <c r="J133"/>
  <c r="J131"/>
  <c r="BK129"/>
  <c r="BK127"/>
  <c r="BK125"/>
  <c r="BK123"/>
  <c r="J121"/>
  <c r="BK141"/>
  <c r="J139"/>
  <c r="J137"/>
  <c r="BK135"/>
  <c r="J132"/>
  <c r="BK130"/>
  <c r="BK128"/>
  <c r="J126"/>
  <c r="BK124"/>
  <c r="BK122"/>
  <c i="11" r="BK226"/>
  <c r="BK222"/>
  <c r="BK216"/>
  <c r="BK209"/>
  <c r="J206"/>
  <c r="BK198"/>
  <c r="J193"/>
  <c r="J187"/>
  <c r="J179"/>
  <c r="J172"/>
  <c r="J167"/>
  <c r="J161"/>
  <c r="BK158"/>
  <c r="J152"/>
  <c r="J146"/>
  <c r="J138"/>
  <c r="J130"/>
  <c r="BK232"/>
  <c r="J228"/>
  <c r="BK223"/>
  <c r="BK219"/>
  <c r="J216"/>
  <c r="J202"/>
  <c r="J196"/>
  <c r="J190"/>
  <c r="BK183"/>
  <c r="J176"/>
  <c r="J170"/>
  <c r="J164"/>
  <c r="BK159"/>
  <c r="BK155"/>
  <c r="BK149"/>
  <c r="BK143"/>
  <c r="J135"/>
  <c r="J127"/>
  <c i="2" r="BK333"/>
  <c r="BK327"/>
  <c r="BK320"/>
  <c r="J308"/>
  <c r="J296"/>
  <c r="J290"/>
  <c r="BK284"/>
  <c r="BK261"/>
  <c r="BK245"/>
  <c r="J233"/>
  <c r="J229"/>
  <c r="BK209"/>
  <c r="BK193"/>
  <c r="J186"/>
  <c r="BK172"/>
  <c r="BK164"/>
  <c r="BK153"/>
  <c r="BK144"/>
  <c r="BK353"/>
  <c r="J351"/>
  <c r="J344"/>
  <c r="BK342"/>
  <c r="J330"/>
  <c r="J317"/>
  <c r="BK311"/>
  <c r="J293"/>
  <c r="J258"/>
  <c r="J242"/>
  <c r="J236"/>
  <c r="BK233"/>
  <c r="J212"/>
  <c r="BK203"/>
  <c r="J197"/>
  <c r="BK189"/>
  <c r="J183"/>
  <c r="J171"/>
  <c r="J144"/>
  <c r="BK132"/>
  <c r="BK473"/>
  <c r="J473"/>
  <c r="BK471"/>
  <c r="J471"/>
  <c r="BK469"/>
  <c r="J469"/>
  <c r="BK467"/>
  <c r="J467"/>
  <c r="BK465"/>
  <c r="J465"/>
  <c r="BK464"/>
  <c r="J464"/>
  <c r="BK463"/>
  <c r="BK462"/>
  <c r="BK461"/>
  <c r="BK460"/>
  <c r="BK457"/>
  <c r="BK455"/>
  <c r="BK453"/>
  <c r="BK452"/>
  <c r="BK449"/>
  <c r="BK446"/>
  <c r="BK443"/>
  <c r="BK435"/>
  <c r="BK432"/>
  <c r="BK429"/>
  <c r="J409"/>
  <c r="J407"/>
  <c r="BK405"/>
  <c r="BK403"/>
  <c r="J401"/>
  <c r="J396"/>
  <c r="BK392"/>
  <c r="J388"/>
  <c r="J382"/>
  <c r="BK376"/>
  <c r="BK373"/>
  <c r="J371"/>
  <c r="J369"/>
  <c r="J367"/>
  <c r="J362"/>
  <c r="J359"/>
  <c r="BK357"/>
  <c r="J356"/>
  <c r="BK354"/>
  <c r="J347"/>
  <c r="BK343"/>
  <c r="BK341"/>
  <c r="J333"/>
  <c r="J327"/>
  <c r="BK317"/>
  <c r="J305"/>
  <c r="BK290"/>
  <c r="J269"/>
  <c r="BK258"/>
  <c r="J248"/>
  <c r="BK242"/>
  <c r="BK234"/>
  <c r="J215"/>
  <c r="J209"/>
  <c r="J203"/>
  <c r="J192"/>
  <c r="BK183"/>
  <c r="J167"/>
  <c r="BK161"/>
  <c r="BK147"/>
  <c r="J135"/>
  <c r="J460"/>
  <c r="J432"/>
  <c r="J429"/>
  <c r="J428"/>
  <c r="J425"/>
  <c r="J424"/>
  <c r="J422"/>
  <c r="J419"/>
  <c r="J418"/>
  <c r="J417"/>
  <c r="J416"/>
  <c r="J415"/>
  <c r="J414"/>
  <c r="J413"/>
  <c r="J412"/>
  <c r="J411"/>
  <c r="BK409"/>
  <c r="BK407"/>
  <c r="J405"/>
  <c r="J403"/>
  <c r="BK401"/>
  <c r="BK396"/>
  <c r="J392"/>
  <c r="BK388"/>
  <c r="BK382"/>
  <c r="J376"/>
  <c r="BK374"/>
  <c r="BK372"/>
  <c r="BK370"/>
  <c r="BK367"/>
  <c r="BK362"/>
  <c r="BK360"/>
  <c r="BK358"/>
  <c r="BK356"/>
  <c r="J354"/>
  <c r="BK352"/>
  <c i="3" r="BK412"/>
  <c r="J410"/>
  <c r="J407"/>
  <c r="BK404"/>
  <c r="J402"/>
  <c r="J400"/>
  <c r="J390"/>
  <c r="J385"/>
  <c r="J383"/>
  <c r="J379"/>
  <c r="BK376"/>
  <c r="J374"/>
  <c r="BK372"/>
  <c r="BK366"/>
  <c r="J362"/>
  <c r="BK359"/>
  <c r="J347"/>
  <c r="J341"/>
  <c r="BK339"/>
  <c r="J337"/>
  <c r="BK335"/>
  <c r="J333"/>
  <c r="BK331"/>
  <c r="BK329"/>
  <c r="J327"/>
  <c r="J325"/>
  <c r="BK323"/>
  <c r="BK321"/>
  <c r="J318"/>
  <c r="J312"/>
  <c r="J302"/>
  <c r="BK296"/>
  <c r="BK290"/>
  <c r="J275"/>
  <c r="J269"/>
  <c r="BK253"/>
  <c r="BK243"/>
  <c r="J234"/>
  <c r="BK228"/>
  <c r="BK222"/>
  <c r="BK219"/>
  <c r="J204"/>
  <c r="BK198"/>
  <c r="J192"/>
  <c r="J186"/>
  <c r="J181"/>
  <c r="BK175"/>
  <c r="J169"/>
  <c r="J161"/>
  <c r="J154"/>
  <c r="J412"/>
  <c r="BK410"/>
  <c r="BK407"/>
  <c r="J404"/>
  <c r="BK402"/>
  <c r="BK390"/>
  <c r="BK385"/>
  <c r="BK383"/>
  <c r="BK379"/>
  <c r="J376"/>
  <c r="BK374"/>
  <c r="J372"/>
  <c r="BK367"/>
  <c r="J366"/>
  <c r="BK362"/>
  <c r="BK356"/>
  <c r="BK350"/>
  <c r="J344"/>
  <c r="J340"/>
  <c r="BK338"/>
  <c r="BK336"/>
  <c r="J334"/>
  <c r="J330"/>
  <c r="J328"/>
  <c r="J326"/>
  <c r="BK324"/>
  <c r="J322"/>
  <c r="BK319"/>
  <c r="J317"/>
  <c r="BK309"/>
  <c r="BK302"/>
  <c r="J296"/>
  <c r="J287"/>
  <c r="J282"/>
  <c r="J278"/>
  <c r="BK272"/>
  <c r="BK266"/>
  <c r="BK246"/>
  <c r="J236"/>
  <c r="BK231"/>
  <c r="BK225"/>
  <c r="J220"/>
  <c r="BK216"/>
  <c r="BK215"/>
  <c r="J201"/>
  <c r="J195"/>
  <c r="BK189"/>
  <c r="BK182"/>
  <c r="BK178"/>
  <c r="J172"/>
  <c r="J162"/>
  <c r="BK157"/>
  <c r="BK151"/>
  <c r="J144"/>
  <c r="BK135"/>
  <c r="J151"/>
  <c r="J135"/>
  <c i="4" r="BK330"/>
  <c r="BK329"/>
  <c r="J328"/>
  <c r="J326"/>
  <c r="BK321"/>
  <c r="BK315"/>
  <c r="BK308"/>
  <c r="BK303"/>
  <c r="BK301"/>
  <c r="BK297"/>
  <c r="BK292"/>
  <c r="J283"/>
  <c r="BK279"/>
  <c r="J277"/>
  <c r="BK276"/>
  <c r="J272"/>
  <c r="BK270"/>
  <c r="J268"/>
  <c r="J266"/>
  <c r="BK264"/>
  <c r="J261"/>
  <c r="BK255"/>
  <c r="J248"/>
  <c r="J242"/>
  <c r="BK228"/>
  <c r="BK221"/>
  <c r="BK215"/>
  <c r="J209"/>
  <c r="J203"/>
  <c r="J200"/>
  <c r="BK196"/>
  <c r="J183"/>
  <c r="J177"/>
  <c r="BK171"/>
  <c r="J167"/>
  <c r="BK163"/>
  <c r="BK157"/>
  <c r="J150"/>
  <c r="J146"/>
  <c r="J137"/>
  <c r="J131"/>
  <c r="BK324"/>
  <c r="BK322"/>
  <c r="BK318"/>
  <c r="J312"/>
  <c r="BK305"/>
  <c r="J302"/>
  <c r="BK298"/>
  <c r="J293"/>
  <c r="BK289"/>
  <c r="BK280"/>
  <c r="J279"/>
  <c r="BK277"/>
  <c r="J275"/>
  <c r="BK272"/>
  <c r="J270"/>
  <c r="BK268"/>
  <c r="BK266"/>
  <c r="J264"/>
  <c r="BK261"/>
  <c r="J255"/>
  <c r="BK248"/>
  <c r="BK242"/>
  <c r="J228"/>
  <c r="BK224"/>
  <c r="BK217"/>
  <c r="J212"/>
  <c r="J206"/>
  <c r="J201"/>
  <c r="J197"/>
  <c r="J189"/>
  <c r="BK183"/>
  <c r="BK177"/>
  <c r="J171"/>
  <c r="J163"/>
  <c r="J157"/>
  <c r="BK150"/>
  <c r="BK146"/>
  <c r="BK137"/>
  <c r="BK131"/>
  <c i="5" r="BK287"/>
  <c r="BK285"/>
  <c r="J283"/>
  <c r="BK277"/>
  <c r="BK275"/>
  <c r="BK273"/>
  <c r="J271"/>
  <c r="J269"/>
  <c r="BK267"/>
  <c r="BK264"/>
  <c r="BK262"/>
  <c r="J260"/>
  <c r="BK258"/>
  <c r="J256"/>
  <c r="J254"/>
  <c r="BK252"/>
  <c r="BK250"/>
  <c r="J248"/>
  <c r="BK243"/>
  <c r="BK241"/>
  <c r="J239"/>
  <c r="BK234"/>
  <c r="BK229"/>
  <c r="J224"/>
  <c r="J215"/>
  <c r="BK207"/>
  <c r="BK199"/>
  <c r="BK191"/>
  <c r="BK186"/>
  <c r="J178"/>
  <c r="J170"/>
  <c r="J163"/>
  <c r="BK155"/>
  <c r="BK150"/>
  <c r="J149"/>
  <c r="J145"/>
  <c r="J137"/>
  <c r="BK129"/>
  <c r="BK291"/>
  <c r="BK289"/>
  <c r="BK288"/>
  <c r="J286"/>
  <c r="J284"/>
  <c r="BK281"/>
  <c r="J276"/>
  <c r="J274"/>
  <c r="BK272"/>
  <c r="J270"/>
  <c r="BK268"/>
  <c r="J266"/>
  <c r="J264"/>
  <c r="BK261"/>
  <c r="J259"/>
  <c r="BK257"/>
  <c r="J255"/>
  <c r="BK253"/>
  <c r="BK251"/>
  <c r="BK249"/>
  <c r="J244"/>
  <c r="BK242"/>
  <c r="BK240"/>
  <c r="BK235"/>
  <c r="J233"/>
  <c r="J228"/>
  <c r="BK219"/>
  <c r="J211"/>
  <c r="BK203"/>
  <c r="J195"/>
  <c r="J190"/>
  <c r="J182"/>
  <c r="J174"/>
  <c r="J166"/>
  <c r="BK159"/>
  <c r="BK154"/>
  <c r="BK141"/>
  <c r="BK133"/>
  <c r="J125"/>
  <c i="6" r="J318"/>
  <c r="J312"/>
  <c r="BK309"/>
  <c r="J307"/>
  <c r="BK305"/>
  <c r="J299"/>
  <c r="J289"/>
  <c r="J287"/>
  <c r="J285"/>
  <c r="J284"/>
  <c r="J282"/>
  <c r="J280"/>
  <c r="BK278"/>
  <c r="J276"/>
  <c r="J274"/>
  <c r="BK272"/>
  <c r="BK270"/>
  <c r="BK268"/>
  <c r="BK266"/>
  <c r="J261"/>
  <c r="J259"/>
  <c r="J258"/>
  <c r="BK242"/>
  <c r="J238"/>
  <c r="BK228"/>
  <c r="BK218"/>
  <c r="BK213"/>
  <c r="BK201"/>
  <c r="J197"/>
  <c r="BK193"/>
  <c r="BK189"/>
  <c r="BK185"/>
  <c r="J180"/>
  <c r="J176"/>
  <c r="J170"/>
  <c r="BK167"/>
  <c r="BK162"/>
  <c r="J157"/>
  <c r="BK156"/>
  <c r="BK152"/>
  <c r="BK151"/>
  <c r="BK146"/>
  <c r="BK141"/>
  <c r="J136"/>
  <c r="BK132"/>
  <c r="J127"/>
  <c r="BK126"/>
  <c r="J316"/>
  <c r="BK315"/>
  <c r="J315"/>
  <c r="BK311"/>
  <c r="BK308"/>
  <c r="BK306"/>
  <c r="J304"/>
  <c r="J294"/>
  <c r="BK288"/>
  <c r="J286"/>
  <c r="BK283"/>
  <c r="J281"/>
  <c r="J278"/>
  <c r="BK276"/>
  <c r="BK274"/>
  <c r="J272"/>
  <c r="J270"/>
  <c r="J268"/>
  <c r="J266"/>
  <c r="J260"/>
  <c r="BK254"/>
  <c r="BK251"/>
  <c r="BK248"/>
  <c r="J243"/>
  <c r="BK233"/>
  <c r="BK223"/>
  <c r="J213"/>
  <c r="J201"/>
  <c r="J193"/>
  <c r="J185"/>
  <c r="BK176"/>
  <c r="J167"/>
  <c r="BK157"/>
  <c r="J152"/>
  <c r="J146"/>
  <c r="BK136"/>
  <c r="BK127"/>
  <c i="7" r="BK200"/>
  <c r="BK197"/>
  <c r="BK195"/>
  <c r="BK189"/>
  <c r="BK187"/>
  <c r="BK185"/>
  <c r="J183"/>
  <c r="BK180"/>
  <c r="J178"/>
  <c r="J172"/>
  <c r="J170"/>
  <c r="J166"/>
  <c r="J164"/>
  <c r="J162"/>
  <c r="J160"/>
  <c r="J157"/>
  <c r="BK155"/>
  <c r="J153"/>
  <c r="J151"/>
  <c r="J149"/>
  <c r="J146"/>
  <c r="BK144"/>
  <c r="J142"/>
  <c r="BK140"/>
  <c r="J137"/>
  <c r="BK135"/>
  <c r="BK131"/>
  <c r="BK130"/>
  <c r="BK127"/>
  <c r="BK122"/>
  <c r="J200"/>
  <c r="BK198"/>
  <c r="BK196"/>
  <c r="J193"/>
  <c r="J190"/>
  <c r="J187"/>
  <c r="J184"/>
  <c r="BK177"/>
  <c r="BK175"/>
  <c r="J171"/>
  <c r="J168"/>
  <c r="BK166"/>
  <c r="J159"/>
  <c r="BK156"/>
  <c r="BK151"/>
  <c r="J147"/>
  <c r="J144"/>
  <c r="J140"/>
  <c r="J136"/>
  <c r="J133"/>
  <c r="J129"/>
  <c r="J126"/>
  <c r="J124"/>
  <c r="J199"/>
  <c r="BK194"/>
  <c r="J192"/>
  <c r="BK190"/>
  <c r="J186"/>
  <c r="J182"/>
  <c r="J180"/>
  <c r="BK178"/>
  <c r="J176"/>
  <c r="BK174"/>
  <c r="BK172"/>
  <c r="BK169"/>
  <c r="J165"/>
  <c r="BK163"/>
  <c r="BK160"/>
  <c r="BK157"/>
  <c r="J154"/>
  <c r="J150"/>
  <c r="BK147"/>
  <c r="J143"/>
  <c r="BK139"/>
  <c r="J134"/>
  <c r="BK132"/>
  <c r="BK129"/>
  <c r="BK126"/>
  <c r="BK121"/>
  <c i="8" r="J203"/>
  <c r="BK201"/>
  <c r="J198"/>
  <c r="J196"/>
  <c r="BK194"/>
  <c r="J192"/>
  <c r="J190"/>
  <c r="BK188"/>
  <c r="BK186"/>
  <c r="J184"/>
  <c r="J182"/>
  <c r="J180"/>
  <c r="J178"/>
  <c r="BK176"/>
  <c r="J174"/>
  <c r="BK172"/>
  <c r="J170"/>
  <c r="BK168"/>
  <c r="BK166"/>
  <c r="BK164"/>
  <c r="BK162"/>
  <c r="J159"/>
  <c r="J157"/>
  <c r="J155"/>
  <c r="J153"/>
  <c r="BK151"/>
  <c r="BK149"/>
  <c r="BK147"/>
  <c r="J145"/>
  <c r="J143"/>
  <c r="J141"/>
  <c r="BK139"/>
  <c r="J137"/>
  <c r="BK135"/>
  <c r="BK133"/>
  <c r="J131"/>
  <c r="BK129"/>
  <c r="J127"/>
  <c r="BK125"/>
  <c r="J123"/>
  <c r="BK121"/>
  <c r="J202"/>
  <c r="J200"/>
  <c r="BK198"/>
  <c r="BK196"/>
  <c r="J194"/>
  <c r="BK192"/>
  <c r="BK190"/>
  <c r="J187"/>
  <c r="J185"/>
  <c r="BK183"/>
  <c r="J181"/>
  <c r="J179"/>
  <c r="J177"/>
  <c r="BK175"/>
  <c r="J173"/>
  <c r="BK171"/>
  <c r="J168"/>
  <c r="BK167"/>
  <c r="J166"/>
  <c r="BK165"/>
  <c r="J164"/>
  <c r="BK163"/>
  <c r="J162"/>
  <c r="J161"/>
  <c r="J160"/>
  <c r="BK159"/>
  <c r="J158"/>
  <c r="BK157"/>
  <c r="J156"/>
  <c r="BK155"/>
  <c r="BK154"/>
  <c r="BK153"/>
  <c r="J152"/>
  <c r="BK150"/>
  <c r="J147"/>
  <c r="J146"/>
  <c r="J144"/>
  <c r="J142"/>
  <c r="J140"/>
  <c r="J138"/>
  <c r="BK136"/>
  <c r="BK134"/>
  <c r="BK132"/>
  <c r="J130"/>
  <c r="J128"/>
  <c r="BK126"/>
  <c r="J124"/>
  <c r="J121"/>
  <c i="9" r="BK155"/>
  <c r="BK154"/>
  <c r="J153"/>
  <c r="J151"/>
  <c r="BK149"/>
  <c r="BK146"/>
  <c r="BK144"/>
  <c r="BK142"/>
  <c r="BK140"/>
  <c r="BK138"/>
  <c r="BK136"/>
  <c r="J134"/>
  <c r="BK132"/>
  <c r="J130"/>
  <c r="BK128"/>
  <c r="J152"/>
  <c r="J150"/>
  <c r="J148"/>
  <c r="J146"/>
  <c r="J144"/>
  <c r="J142"/>
  <c r="J140"/>
  <c r="J138"/>
  <c r="J136"/>
  <c r="BK134"/>
  <c r="BK131"/>
  <c r="BK130"/>
  <c r="J128"/>
  <c r="J127"/>
  <c r="J126"/>
  <c r="J125"/>
  <c r="J124"/>
  <c r="J123"/>
  <c r="J122"/>
  <c r="J121"/>
  <c i="10" r="J141"/>
  <c r="BK139"/>
  <c r="BK137"/>
  <c r="J135"/>
  <c r="J134"/>
  <c r="BK132"/>
  <c r="J130"/>
  <c r="J128"/>
  <c r="BK126"/>
  <c r="J124"/>
  <c r="J122"/>
  <c r="BK142"/>
  <c r="BK140"/>
  <c r="J138"/>
  <c r="J136"/>
  <c r="BK133"/>
  <c r="BK131"/>
  <c r="J129"/>
  <c r="J127"/>
  <c r="J125"/>
  <c r="J123"/>
  <c r="BK121"/>
  <c i="11" r="J232"/>
  <c r="J223"/>
  <c r="J219"/>
  <c r="J213"/>
  <c r="BK206"/>
  <c r="BK202"/>
  <c r="BK196"/>
  <c r="BK190"/>
  <c r="J183"/>
  <c r="BK176"/>
  <c r="BK170"/>
  <c r="BK164"/>
  <c r="J159"/>
  <c r="J155"/>
  <c r="J149"/>
  <c r="J143"/>
  <c r="BK135"/>
  <c r="BK127"/>
  <c r="BK228"/>
  <c r="J226"/>
  <c r="J222"/>
  <c r="BK213"/>
  <c r="J209"/>
  <c r="J198"/>
  <c r="BK193"/>
  <c r="BK187"/>
  <c r="BK179"/>
  <c r="BK172"/>
  <c r="BK167"/>
  <c r="BK161"/>
  <c r="J158"/>
  <c r="BK152"/>
  <c r="BK146"/>
  <c r="BK138"/>
  <c r="BK130"/>
  <c i="2" l="1" r="BK131"/>
  <c r="J131"/>
  <c r="J98"/>
  <c r="R131"/>
  <c r="BK235"/>
  <c r="J235"/>
  <c r="J99"/>
  <c r="R235"/>
  <c r="T235"/>
  <c r="P249"/>
  <c r="R249"/>
  <c r="BK350"/>
  <c r="J350"/>
  <c r="J101"/>
  <c r="R350"/>
  <c r="BK365"/>
  <c r="J365"/>
  <c r="J102"/>
  <c r="T365"/>
  <c r="BK423"/>
  <c r="J423"/>
  <c r="J103"/>
  <c r="T423"/>
  <c r="P434"/>
  <c r="R434"/>
  <c r="P456"/>
  <c r="T456"/>
  <c r="BK459"/>
  <c r="J459"/>
  <c r="J109"/>
  <c r="T459"/>
  <c i="3" r="P131"/>
  <c r="T131"/>
  <c r="P221"/>
  <c r="T221"/>
  <c r="P235"/>
  <c r="T235"/>
  <c r="P320"/>
  <c r="T320"/>
  <c r="P332"/>
  <c r="R332"/>
  <c r="BK378"/>
  <c r="J378"/>
  <c r="J103"/>
  <c r="T378"/>
  <c r="BK389"/>
  <c r="J389"/>
  <c r="J106"/>
  <c r="R389"/>
  <c r="BK401"/>
  <c r="J401"/>
  <c r="J107"/>
  <c r="R401"/>
  <c r="BK405"/>
  <c r="J405"/>
  <c r="J108"/>
  <c r="R405"/>
  <c r="BK408"/>
  <c r="J408"/>
  <c r="J109"/>
  <c r="T408"/>
  <c i="4" r="BK130"/>
  <c r="J130"/>
  <c r="J98"/>
  <c r="T130"/>
  <c r="P202"/>
  <c r="T202"/>
  <c r="P216"/>
  <c r="R216"/>
  <c r="BK263"/>
  <c r="J263"/>
  <c r="J101"/>
  <c r="R263"/>
  <c r="BK273"/>
  <c r="J273"/>
  <c r="J102"/>
  <c r="R273"/>
  <c r="BK296"/>
  <c r="J296"/>
  <c r="J103"/>
  <c r="R296"/>
  <c r="BK307"/>
  <c r="J307"/>
  <c r="J106"/>
  <c r="R307"/>
  <c r="R306"/>
  <c r="P325"/>
  <c r="T325"/>
  <c i="5" r="P124"/>
  <c r="T124"/>
  <c r="P202"/>
  <c r="BK223"/>
  <c r="J223"/>
  <c r="J100"/>
  <c r="R223"/>
  <c r="T223"/>
  <c r="BK282"/>
  <c r="J282"/>
  <c r="J101"/>
  <c r="P282"/>
  <c r="R282"/>
  <c i="6" r="BK125"/>
  <c r="J125"/>
  <c r="J98"/>
  <c r="R125"/>
  <c r="BK212"/>
  <c r="J212"/>
  <c r="J99"/>
  <c r="R212"/>
  <c r="BK237"/>
  <c r="J237"/>
  <c r="J100"/>
  <c r="R237"/>
  <c r="BK298"/>
  <c r="J298"/>
  <c r="J101"/>
  <c r="R298"/>
  <c r="BK310"/>
  <c r="J310"/>
  <c r="J102"/>
  <c r="R310"/>
  <c i="7" r="P120"/>
  <c r="P119"/>
  <c r="P118"/>
  <c i="1" r="AU100"/>
  <c i="7" r="R120"/>
  <c r="R119"/>
  <c r="R118"/>
  <c i="8" r="P120"/>
  <c r="P119"/>
  <c r="P118"/>
  <c i="1" r="AU101"/>
  <c i="8" r="R120"/>
  <c r="R119"/>
  <c r="R118"/>
  <c i="9" r="P120"/>
  <c r="P119"/>
  <c r="P118"/>
  <c i="1" r="AU102"/>
  <c i="9" r="T120"/>
  <c r="T119"/>
  <c r="T118"/>
  <c i="10" r="P120"/>
  <c r="P119"/>
  <c r="P118"/>
  <c i="1" r="AU103"/>
  <c i="10" r="T120"/>
  <c r="T119"/>
  <c r="T118"/>
  <c i="11" r="BK126"/>
  <c r="R126"/>
  <c r="BK160"/>
  <c r="J160"/>
  <c r="J98"/>
  <c r="R160"/>
  <c r="BK171"/>
  <c r="J171"/>
  <c r="J99"/>
  <c r="P171"/>
  <c r="T171"/>
  <c r="P186"/>
  <c r="T186"/>
  <c r="P197"/>
  <c r="T197"/>
  <c r="P205"/>
  <c r="T205"/>
  <c i="2" r="P131"/>
  <c r="T131"/>
  <c r="P235"/>
  <c r="BK249"/>
  <c r="J249"/>
  <c r="J100"/>
  <c r="T249"/>
  <c r="P350"/>
  <c r="T350"/>
  <c r="P365"/>
  <c r="R365"/>
  <c r="P423"/>
  <c r="R423"/>
  <c r="BK434"/>
  <c r="J434"/>
  <c r="J106"/>
  <c r="T434"/>
  <c r="T433"/>
  <c r="BK456"/>
  <c r="J456"/>
  <c r="J108"/>
  <c r="R456"/>
  <c r="P459"/>
  <c r="R459"/>
  <c i="3" r="BK131"/>
  <c r="J131"/>
  <c r="J98"/>
  <c r="R131"/>
  <c r="BK221"/>
  <c r="J221"/>
  <c r="J99"/>
  <c r="R221"/>
  <c r="BK235"/>
  <c r="J235"/>
  <c r="J100"/>
  <c r="R235"/>
  <c r="BK320"/>
  <c r="J320"/>
  <c r="J101"/>
  <c r="R320"/>
  <c r="BK332"/>
  <c r="J332"/>
  <c r="J102"/>
  <c r="T332"/>
  <c r="P378"/>
  <c r="R378"/>
  <c r="P389"/>
  <c r="T389"/>
  <c r="P401"/>
  <c r="T401"/>
  <c r="P405"/>
  <c r="T405"/>
  <c r="P408"/>
  <c r="R408"/>
  <c i="4" r="P130"/>
  <c r="R130"/>
  <c r="BK202"/>
  <c r="J202"/>
  <c r="J99"/>
  <c r="R202"/>
  <c r="BK216"/>
  <c r="J216"/>
  <c r="J100"/>
  <c r="T216"/>
  <c r="P263"/>
  <c r="T263"/>
  <c r="P273"/>
  <c r="T273"/>
  <c r="P296"/>
  <c r="T296"/>
  <c r="P307"/>
  <c r="P306"/>
  <c r="T307"/>
  <c r="T306"/>
  <c r="BK325"/>
  <c r="J325"/>
  <c r="J108"/>
  <c r="R325"/>
  <c i="5" r="BK124"/>
  <c r="J124"/>
  <c r="J98"/>
  <c r="R124"/>
  <c r="BK202"/>
  <c r="J202"/>
  <c r="J99"/>
  <c r="R202"/>
  <c r="T202"/>
  <c r="P223"/>
  <c r="T282"/>
  <c i="6" r="P125"/>
  <c r="T125"/>
  <c r="P212"/>
  <c r="T212"/>
  <c r="P237"/>
  <c r="T237"/>
  <c r="P298"/>
  <c r="T298"/>
  <c r="P310"/>
  <c r="T310"/>
  <c i="7" r="BK120"/>
  <c r="BK119"/>
  <c r="J119"/>
  <c r="J97"/>
  <c r="T120"/>
  <c r="T119"/>
  <c r="T118"/>
  <c i="8" r="BK120"/>
  <c r="J120"/>
  <c r="J98"/>
  <c r="T120"/>
  <c r="T119"/>
  <c r="T118"/>
  <c i="9" r="BK120"/>
  <c r="J120"/>
  <c r="J98"/>
  <c r="R120"/>
  <c r="R119"/>
  <c r="R118"/>
  <c i="10" r="BK120"/>
  <c r="J120"/>
  <c r="J98"/>
  <c r="R120"/>
  <c r="R119"/>
  <c r="R118"/>
  <c i="11" r="P126"/>
  <c r="T126"/>
  <c r="P160"/>
  <c r="T160"/>
  <c r="R171"/>
  <c r="BK186"/>
  <c r="J186"/>
  <c r="J101"/>
  <c r="R186"/>
  <c r="BK197"/>
  <c r="J197"/>
  <c r="J102"/>
  <c r="R197"/>
  <c r="BK205"/>
  <c r="J205"/>
  <c r="J103"/>
  <c r="R205"/>
  <c i="2" r="BK454"/>
  <c r="J454"/>
  <c r="J107"/>
  <c i="4" r="BK304"/>
  <c r="J304"/>
  <c r="J104"/>
  <c r="BK323"/>
  <c r="J323"/>
  <c r="J107"/>
  <c i="5" r="BK290"/>
  <c r="J290"/>
  <c r="J102"/>
  <c i="6" r="BK317"/>
  <c r="J317"/>
  <c r="J103"/>
  <c i="2" r="BK431"/>
  <c r="J431"/>
  <c r="J104"/>
  <c i="3" r="BK386"/>
  <c r="J386"/>
  <c r="J104"/>
  <c i="11" r="BK182"/>
  <c r="J182"/>
  <c r="J100"/>
  <c r="BK227"/>
  <c r="J227"/>
  <c r="J104"/>
  <c r="BK231"/>
  <c r="J231"/>
  <c r="J105"/>
  <c r="E85"/>
  <c r="F91"/>
  <c r="F92"/>
  <c r="J121"/>
  <c r="J122"/>
  <c r="BE127"/>
  <c r="BE135"/>
  <c r="BE143"/>
  <c r="BE152"/>
  <c r="BE158"/>
  <c r="BE159"/>
  <c r="BE164"/>
  <c r="BE176"/>
  <c r="BE183"/>
  <c r="BE190"/>
  <c r="BE196"/>
  <c r="BE198"/>
  <c r="BE206"/>
  <c r="BE216"/>
  <c r="BE222"/>
  <c r="BE226"/>
  <c r="BE228"/>
  <c r="BE232"/>
  <c r="J89"/>
  <c r="BE130"/>
  <c r="BE138"/>
  <c r="BE146"/>
  <c r="BE149"/>
  <c r="BE155"/>
  <c r="BE161"/>
  <c r="BE167"/>
  <c r="BE170"/>
  <c r="BE172"/>
  <c r="BE179"/>
  <c r="BE187"/>
  <c r="BE193"/>
  <c r="BE202"/>
  <c r="BE209"/>
  <c r="BE213"/>
  <c r="BE219"/>
  <c r="BE223"/>
  <c i="9" r="BK119"/>
  <c r="BK118"/>
  <c r="J118"/>
  <c r="J96"/>
  <c i="10" r="F91"/>
  <c r="F92"/>
  <c r="E108"/>
  <c r="BE123"/>
  <c r="BE127"/>
  <c r="BE129"/>
  <c r="BE130"/>
  <c r="BE132"/>
  <c r="BE134"/>
  <c r="BE139"/>
  <c r="BE141"/>
  <c r="J89"/>
  <c r="J91"/>
  <c r="J92"/>
  <c r="BE121"/>
  <c r="BE122"/>
  <c r="BE124"/>
  <c r="BE125"/>
  <c r="BE126"/>
  <c r="BE128"/>
  <c r="BE131"/>
  <c r="BE133"/>
  <c r="BE135"/>
  <c r="BE136"/>
  <c r="BE137"/>
  <c r="BE138"/>
  <c r="BE140"/>
  <c r="BE142"/>
  <c i="8" r="BK119"/>
  <c r="BK118"/>
  <c r="J118"/>
  <c r="J96"/>
  <c i="9" r="E85"/>
  <c r="J89"/>
  <c r="F91"/>
  <c r="J91"/>
  <c r="F92"/>
  <c r="J92"/>
  <c r="BE121"/>
  <c r="BE122"/>
  <c r="BE123"/>
  <c r="BE124"/>
  <c r="BE125"/>
  <c r="BE126"/>
  <c r="BE128"/>
  <c r="BE129"/>
  <c r="BE130"/>
  <c r="BE132"/>
  <c r="BE133"/>
  <c r="BE136"/>
  <c r="BE138"/>
  <c r="BE140"/>
  <c r="BE142"/>
  <c r="BE144"/>
  <c r="BE146"/>
  <c r="BE147"/>
  <c r="BE150"/>
  <c r="BE155"/>
  <c r="BE127"/>
  <c r="BE131"/>
  <c r="BE134"/>
  <c r="BE135"/>
  <c r="BE137"/>
  <c r="BE139"/>
  <c r="BE141"/>
  <c r="BE143"/>
  <c r="BE145"/>
  <c r="BE148"/>
  <c r="BE149"/>
  <c r="BE151"/>
  <c r="BE152"/>
  <c r="BE153"/>
  <c r="BE154"/>
  <c i="7" r="BK118"/>
  <c r="J118"/>
  <c r="J120"/>
  <c r="J98"/>
  <c i="8" r="E85"/>
  <c r="F91"/>
  <c r="F92"/>
  <c r="J112"/>
  <c r="BE122"/>
  <c r="BE125"/>
  <c r="BE126"/>
  <c r="BE130"/>
  <c r="BE131"/>
  <c r="BE133"/>
  <c r="BE135"/>
  <c r="BE136"/>
  <c r="BE140"/>
  <c r="BE142"/>
  <c r="BE144"/>
  <c r="BE145"/>
  <c r="BE147"/>
  <c r="BE149"/>
  <c r="BE152"/>
  <c r="BE153"/>
  <c r="BE156"/>
  <c r="BE159"/>
  <c r="BE162"/>
  <c r="BE164"/>
  <c r="BE166"/>
  <c r="BE170"/>
  <c r="BE173"/>
  <c r="BE174"/>
  <c r="BE177"/>
  <c r="BE179"/>
  <c r="BE181"/>
  <c r="BE183"/>
  <c r="BE184"/>
  <c r="BE189"/>
  <c r="BE191"/>
  <c r="BE194"/>
  <c r="BE195"/>
  <c r="BE197"/>
  <c r="BE201"/>
  <c r="BE202"/>
  <c r="BE203"/>
  <c r="J91"/>
  <c r="J92"/>
  <c r="BE121"/>
  <c r="BE123"/>
  <c r="BE124"/>
  <c r="BE127"/>
  <c r="BE128"/>
  <c r="BE129"/>
  <c r="BE132"/>
  <c r="BE134"/>
  <c r="BE137"/>
  <c r="BE138"/>
  <c r="BE139"/>
  <c r="BE141"/>
  <c r="BE143"/>
  <c r="BE146"/>
  <c r="BE148"/>
  <c r="BE150"/>
  <c r="BE151"/>
  <c r="BE154"/>
  <c r="BE155"/>
  <c r="BE157"/>
  <c r="BE158"/>
  <c r="BE160"/>
  <c r="BE161"/>
  <c r="BE163"/>
  <c r="BE165"/>
  <c r="BE167"/>
  <c r="BE168"/>
  <c r="BE169"/>
  <c r="BE171"/>
  <c r="BE172"/>
  <c r="BE175"/>
  <c r="BE176"/>
  <c r="BE178"/>
  <c r="BE180"/>
  <c r="BE182"/>
  <c r="BE185"/>
  <c r="BE186"/>
  <c r="BE187"/>
  <c r="BE188"/>
  <c r="BE190"/>
  <c r="BE192"/>
  <c r="BE193"/>
  <c r="BE196"/>
  <c r="BE198"/>
  <c r="BE199"/>
  <c r="BE200"/>
  <c i="7" r="F91"/>
  <c r="J92"/>
  <c r="J112"/>
  <c r="F115"/>
  <c r="BE121"/>
  <c i="6" r="BK124"/>
  <c r="J124"/>
  <c r="J97"/>
  <c i="7" r="J91"/>
  <c r="E108"/>
  <c r="BE123"/>
  <c r="BE124"/>
  <c r="BE134"/>
  <c r="BE135"/>
  <c r="BE151"/>
  <c r="BE155"/>
  <c r="BE156"/>
  <c r="BE168"/>
  <c r="BE173"/>
  <c r="BE175"/>
  <c r="BE177"/>
  <c r="BE182"/>
  <c r="BE186"/>
  <c r="BE188"/>
  <c r="BE189"/>
  <c r="BE197"/>
  <c r="BE198"/>
  <c r="BE129"/>
  <c r="BE131"/>
  <c r="BE141"/>
  <c r="BE142"/>
  <c r="BE144"/>
  <c r="BE149"/>
  <c r="BE152"/>
  <c r="BE153"/>
  <c r="BE154"/>
  <c r="BE164"/>
  <c r="BE170"/>
  <c r="BE181"/>
  <c r="BE185"/>
  <c r="BE187"/>
  <c r="BE191"/>
  <c r="BE122"/>
  <c r="BE125"/>
  <c r="BE126"/>
  <c r="BE127"/>
  <c r="BE128"/>
  <c r="BE130"/>
  <c r="BE132"/>
  <c r="BE133"/>
  <c r="BE136"/>
  <c r="BE137"/>
  <c r="BE138"/>
  <c r="BE139"/>
  <c r="BE140"/>
  <c r="BE143"/>
  <c r="BE145"/>
  <c r="BE146"/>
  <c r="BE147"/>
  <c r="BE148"/>
  <c r="BE150"/>
  <c r="BE157"/>
  <c r="BE158"/>
  <c r="BE159"/>
  <c r="BE160"/>
  <c r="BE161"/>
  <c r="BE162"/>
  <c r="BE163"/>
  <c r="BE165"/>
  <c r="BE166"/>
  <c r="BE167"/>
  <c r="BE169"/>
  <c r="BE171"/>
  <c r="BE172"/>
  <c r="BE174"/>
  <c r="BE176"/>
  <c r="BE178"/>
  <c r="BE179"/>
  <c r="BE180"/>
  <c r="BE183"/>
  <c r="BE184"/>
  <c r="BE190"/>
  <c r="BE192"/>
  <c r="BE193"/>
  <c r="BE194"/>
  <c r="BE195"/>
  <c r="BE196"/>
  <c r="BE199"/>
  <c r="BE200"/>
  <c i="6" r="J89"/>
  <c r="F91"/>
  <c r="F92"/>
  <c r="J119"/>
  <c r="J120"/>
  <c r="BE126"/>
  <c r="BE132"/>
  <c r="BE141"/>
  <c r="BE156"/>
  <c r="BE167"/>
  <c r="BE170"/>
  <c r="BE176"/>
  <c r="BE193"/>
  <c r="BE201"/>
  <c r="BE209"/>
  <c r="BE213"/>
  <c r="BE218"/>
  <c r="BE223"/>
  <c r="BE228"/>
  <c r="BE243"/>
  <c r="BE248"/>
  <c r="BE251"/>
  <c r="BE254"/>
  <c r="BE258"/>
  <c r="BE260"/>
  <c r="BE266"/>
  <c r="BE270"/>
  <c r="BE273"/>
  <c r="BE275"/>
  <c r="BE276"/>
  <c r="BE279"/>
  <c r="BE281"/>
  <c r="BE282"/>
  <c r="BE283"/>
  <c r="BE284"/>
  <c r="BE286"/>
  <c r="BE287"/>
  <c r="BE288"/>
  <c r="BE294"/>
  <c r="BE304"/>
  <c r="BE306"/>
  <c r="BE307"/>
  <c r="BE311"/>
  <c r="E85"/>
  <c r="BE127"/>
  <c r="BE136"/>
  <c r="BE146"/>
  <c r="BE151"/>
  <c r="BE152"/>
  <c r="BE157"/>
  <c r="BE162"/>
  <c r="BE180"/>
  <c r="BE185"/>
  <c r="BE189"/>
  <c r="BE197"/>
  <c r="BE205"/>
  <c r="BE233"/>
  <c r="BE238"/>
  <c r="BE242"/>
  <c r="BE259"/>
  <c r="BE261"/>
  <c r="BE265"/>
  <c r="BE267"/>
  <c r="BE268"/>
  <c r="BE269"/>
  <c r="BE271"/>
  <c r="BE272"/>
  <c r="BE274"/>
  <c r="BE277"/>
  <c r="BE278"/>
  <c r="BE280"/>
  <c r="BE285"/>
  <c r="BE289"/>
  <c r="BE299"/>
  <c r="BE305"/>
  <c r="BE308"/>
  <c r="BE309"/>
  <c r="BE312"/>
  <c r="BE315"/>
  <c r="BE316"/>
  <c r="BE318"/>
  <c i="4" r="BK129"/>
  <c i="5" r="E85"/>
  <c r="F91"/>
  <c r="F92"/>
  <c r="J116"/>
  <c r="BE129"/>
  <c r="BE137"/>
  <c r="BE150"/>
  <c r="BE155"/>
  <c r="BE159"/>
  <c r="BE166"/>
  <c r="BE174"/>
  <c r="BE178"/>
  <c r="BE195"/>
  <c r="BE211"/>
  <c r="BE229"/>
  <c r="BE234"/>
  <c r="BE235"/>
  <c r="BE239"/>
  <c r="BE244"/>
  <c r="BE248"/>
  <c r="BE250"/>
  <c r="BE252"/>
  <c r="BE253"/>
  <c r="BE255"/>
  <c r="BE256"/>
  <c r="BE259"/>
  <c r="BE260"/>
  <c r="BE264"/>
  <c r="BE267"/>
  <c r="BE268"/>
  <c r="BE270"/>
  <c r="BE271"/>
  <c r="BE277"/>
  <c r="BE284"/>
  <c r="BE286"/>
  <c r="BE287"/>
  <c r="BE288"/>
  <c r="BE289"/>
  <c r="BE291"/>
  <c r="J91"/>
  <c r="J92"/>
  <c r="BE125"/>
  <c r="BE133"/>
  <c r="BE141"/>
  <c r="BE145"/>
  <c r="BE149"/>
  <c r="BE154"/>
  <c r="BE163"/>
  <c r="BE170"/>
  <c r="BE182"/>
  <c r="BE186"/>
  <c r="BE190"/>
  <c r="BE191"/>
  <c r="BE199"/>
  <c r="BE203"/>
  <c r="BE207"/>
  <c r="BE215"/>
  <c r="BE219"/>
  <c r="BE224"/>
  <c r="BE228"/>
  <c r="BE233"/>
  <c r="BE240"/>
  <c r="BE241"/>
  <c r="BE242"/>
  <c r="BE243"/>
  <c r="BE249"/>
  <c r="BE251"/>
  <c r="BE254"/>
  <c r="BE257"/>
  <c r="BE258"/>
  <c r="BE261"/>
  <c r="BE262"/>
  <c r="BE263"/>
  <c r="BE265"/>
  <c r="BE266"/>
  <c r="BE269"/>
  <c r="BE272"/>
  <c r="BE273"/>
  <c r="BE274"/>
  <c r="BE275"/>
  <c r="BE276"/>
  <c r="BE281"/>
  <c r="BE283"/>
  <c r="BE285"/>
  <c i="4" r="J89"/>
  <c r="J91"/>
  <c r="J92"/>
  <c r="F124"/>
  <c r="F125"/>
  <c r="BE134"/>
  <c r="BE142"/>
  <c r="BE149"/>
  <c r="BE154"/>
  <c r="BE157"/>
  <c r="BE160"/>
  <c r="BE171"/>
  <c r="BE174"/>
  <c r="BE180"/>
  <c r="BE197"/>
  <c r="BE201"/>
  <c r="BE206"/>
  <c r="BE221"/>
  <c r="BE228"/>
  <c r="BE239"/>
  <c r="BE245"/>
  <c r="BE255"/>
  <c r="BE258"/>
  <c r="BE262"/>
  <c r="BE264"/>
  <c r="BE265"/>
  <c r="BE267"/>
  <c r="BE270"/>
  <c r="BE271"/>
  <c r="BE276"/>
  <c r="BE279"/>
  <c r="BE286"/>
  <c r="BE293"/>
  <c r="BE297"/>
  <c r="BE301"/>
  <c r="BE303"/>
  <c r="BE305"/>
  <c r="BE315"/>
  <c r="BE321"/>
  <c r="BE324"/>
  <c r="E85"/>
  <c r="BE131"/>
  <c r="BE137"/>
  <c r="BE146"/>
  <c r="BE150"/>
  <c r="BE163"/>
  <c r="BE166"/>
  <c r="BE167"/>
  <c r="BE177"/>
  <c r="BE183"/>
  <c r="BE186"/>
  <c r="BE189"/>
  <c r="BE196"/>
  <c r="BE200"/>
  <c r="BE203"/>
  <c r="BE209"/>
  <c r="BE212"/>
  <c r="BE215"/>
  <c r="BE217"/>
  <c r="BE224"/>
  <c r="BE236"/>
  <c r="BE242"/>
  <c r="BE248"/>
  <c r="BE252"/>
  <c r="BE261"/>
  <c r="BE266"/>
  <c r="BE268"/>
  <c r="BE269"/>
  <c r="BE272"/>
  <c r="BE274"/>
  <c r="BE275"/>
  <c r="BE277"/>
  <c r="BE278"/>
  <c r="BE280"/>
  <c r="BE283"/>
  <c r="BE289"/>
  <c r="BE292"/>
  <c r="BE298"/>
  <c r="BE302"/>
  <c r="BE308"/>
  <c r="BE312"/>
  <c r="BE318"/>
  <c r="BE322"/>
  <c r="BE326"/>
  <c r="BE327"/>
  <c r="BE328"/>
  <c r="BE330"/>
  <c r="BE329"/>
  <c i="3" r="J89"/>
  <c r="J91"/>
  <c r="F92"/>
  <c r="E119"/>
  <c r="F125"/>
  <c r="BE138"/>
  <c r="BE144"/>
  <c r="J92"/>
  <c r="BE132"/>
  <c r="BE135"/>
  <c r="BE151"/>
  <c r="BE154"/>
  <c r="BE157"/>
  <c r="BE162"/>
  <c r="BE175"/>
  <c r="BE178"/>
  <c r="BE181"/>
  <c r="BE182"/>
  <c r="BE186"/>
  <c r="BE189"/>
  <c r="BE195"/>
  <c r="BE198"/>
  <c r="BE201"/>
  <c r="BE204"/>
  <c r="BE222"/>
  <c r="BE228"/>
  <c r="BE231"/>
  <c r="BE234"/>
  <c r="BE243"/>
  <c r="BE253"/>
  <c r="BE266"/>
  <c r="BE269"/>
  <c r="BE275"/>
  <c r="BE278"/>
  <c r="BE282"/>
  <c r="BE290"/>
  <c r="BE293"/>
  <c r="BE299"/>
  <c r="BE306"/>
  <c r="BE309"/>
  <c r="BE317"/>
  <c r="BE318"/>
  <c r="BE321"/>
  <c r="BE323"/>
  <c r="BE325"/>
  <c r="BE327"/>
  <c r="BE335"/>
  <c r="BE336"/>
  <c r="BE337"/>
  <c r="BE340"/>
  <c r="BE344"/>
  <c r="BE347"/>
  <c r="BE350"/>
  <c r="BE353"/>
  <c r="BE359"/>
  <c r="BE366"/>
  <c r="BE367"/>
  <c r="BE373"/>
  <c r="BE380"/>
  <c r="BE384"/>
  <c r="BE387"/>
  <c r="BE390"/>
  <c r="BE397"/>
  <c r="BE400"/>
  <c r="BE402"/>
  <c r="BE404"/>
  <c r="BE409"/>
  <c r="BE412"/>
  <c r="BE413"/>
  <c r="BE161"/>
  <c r="BE169"/>
  <c r="BE172"/>
  <c r="BE192"/>
  <c r="BE215"/>
  <c r="BE216"/>
  <c r="BE219"/>
  <c r="BE220"/>
  <c r="BE225"/>
  <c r="BE236"/>
  <c r="BE246"/>
  <c r="BE272"/>
  <c r="BE287"/>
  <c r="BE296"/>
  <c r="BE302"/>
  <c r="BE312"/>
  <c r="BE319"/>
  <c r="BE322"/>
  <c r="BE324"/>
  <c r="BE326"/>
  <c r="BE328"/>
  <c r="BE329"/>
  <c r="BE330"/>
  <c r="BE331"/>
  <c r="BE333"/>
  <c r="BE334"/>
  <c r="BE338"/>
  <c r="BE339"/>
  <c r="BE341"/>
  <c r="BE356"/>
  <c r="BE362"/>
  <c r="BE363"/>
  <c r="BE368"/>
  <c r="BE372"/>
  <c r="BE374"/>
  <c r="BE375"/>
  <c r="BE376"/>
  <c r="BE377"/>
  <c r="BE379"/>
  <c r="BE383"/>
  <c r="BE385"/>
  <c r="BE403"/>
  <c r="BE406"/>
  <c r="BE407"/>
  <c r="BE410"/>
  <c r="BE411"/>
  <c i="2" r="BE351"/>
  <c r="BE358"/>
  <c r="BE367"/>
  <c r="BE373"/>
  <c r="BE379"/>
  <c r="BE385"/>
  <c r="BE401"/>
  <c r="BE404"/>
  <c r="BE405"/>
  <c r="BE410"/>
  <c r="BE411"/>
  <c r="BE412"/>
  <c r="BE413"/>
  <c r="BE414"/>
  <c r="BE415"/>
  <c r="BE416"/>
  <c r="BE417"/>
  <c r="BE418"/>
  <c r="BE419"/>
  <c r="BE422"/>
  <c r="BE424"/>
  <c r="BE425"/>
  <c r="BE432"/>
  <c r="BE458"/>
  <c r="BE460"/>
  <c r="E85"/>
  <c r="J89"/>
  <c r="F92"/>
  <c r="J126"/>
  <c r="BE135"/>
  <c r="BE139"/>
  <c r="BE153"/>
  <c r="BE167"/>
  <c r="BE172"/>
  <c r="BE180"/>
  <c r="BE192"/>
  <c r="BE193"/>
  <c r="BE209"/>
  <c r="BE248"/>
  <c r="BE320"/>
  <c r="BE344"/>
  <c r="BE347"/>
  <c r="BE352"/>
  <c r="BE353"/>
  <c r="BE354"/>
  <c r="BE355"/>
  <c r="BE356"/>
  <c r="BE357"/>
  <c r="BE359"/>
  <c r="BE360"/>
  <c r="BE361"/>
  <c r="BE362"/>
  <c r="BE366"/>
  <c r="BE368"/>
  <c r="BE369"/>
  <c r="BE370"/>
  <c r="BE371"/>
  <c r="BE372"/>
  <c r="BE374"/>
  <c r="BE375"/>
  <c r="BE376"/>
  <c r="BE382"/>
  <c r="BE388"/>
  <c r="BE391"/>
  <c r="BE392"/>
  <c r="BE395"/>
  <c r="BE396"/>
  <c r="BE397"/>
  <c r="BE402"/>
  <c r="BE403"/>
  <c r="BE406"/>
  <c r="BE407"/>
  <c r="BE408"/>
  <c r="BE409"/>
  <c r="BE428"/>
  <c r="BE429"/>
  <c r="BE430"/>
  <c r="BE435"/>
  <c r="BE443"/>
  <c r="BE446"/>
  <c r="BE449"/>
  <c r="BE452"/>
  <c r="BE453"/>
  <c r="BE455"/>
  <c r="BE457"/>
  <c r="BE461"/>
  <c r="BE462"/>
  <c r="BE464"/>
  <c r="BE465"/>
  <c r="BE467"/>
  <c r="BE469"/>
  <c r="BE471"/>
  <c r="BE473"/>
  <c r="J91"/>
  <c r="BE147"/>
  <c r="BE206"/>
  <c r="BE212"/>
  <c r="BE215"/>
  <c r="BE245"/>
  <c r="BE258"/>
  <c r="BE261"/>
  <c r="BE269"/>
  <c r="BE293"/>
  <c r="BE296"/>
  <c r="BE300"/>
  <c r="BE336"/>
  <c r="BE341"/>
  <c r="BE463"/>
  <c r="F91"/>
  <c r="BE132"/>
  <c r="BE144"/>
  <c r="BE161"/>
  <c r="BE164"/>
  <c r="BE171"/>
  <c r="BE183"/>
  <c r="BE186"/>
  <c r="BE189"/>
  <c r="BE197"/>
  <c r="BE200"/>
  <c r="BE203"/>
  <c r="BE229"/>
  <c r="BE230"/>
  <c r="BE233"/>
  <c r="BE234"/>
  <c r="BE236"/>
  <c r="BE239"/>
  <c r="BE242"/>
  <c r="BE250"/>
  <c r="BE284"/>
  <c r="BE287"/>
  <c r="BE290"/>
  <c r="BE305"/>
  <c r="BE308"/>
  <c r="BE311"/>
  <c r="BE314"/>
  <c r="BE317"/>
  <c r="BE323"/>
  <c r="BE327"/>
  <c r="BE330"/>
  <c r="BE333"/>
  <c r="BE342"/>
  <c r="BE343"/>
  <c r="J34"/>
  <c i="1" r="AW95"/>
  <c i="2" r="F34"/>
  <c i="1" r="BA95"/>
  <c i="2" r="F37"/>
  <c i="1" r="BD95"/>
  <c i="3" r="F34"/>
  <c i="1" r="BA96"/>
  <c i="3" r="F35"/>
  <c i="1" r="BB96"/>
  <c i="3" r="F37"/>
  <c i="1" r="BD96"/>
  <c i="4" r="F34"/>
  <c i="1" r="BA97"/>
  <c i="4" r="F37"/>
  <c i="1" r="BD97"/>
  <c i="4" r="F35"/>
  <c i="1" r="BB97"/>
  <c i="5" r="F35"/>
  <c i="1" r="BB98"/>
  <c i="5" r="F36"/>
  <c i="1" r="BC98"/>
  <c i="6" r="F34"/>
  <c i="1" r="BA99"/>
  <c i="6" r="F37"/>
  <c i="1" r="BD99"/>
  <c i="7" r="F34"/>
  <c i="1" r="BA100"/>
  <c i="7" r="F35"/>
  <c i="1" r="BB100"/>
  <c i="7" r="F36"/>
  <c i="1" r="BC100"/>
  <c i="8" r="F34"/>
  <c i="1" r="BA101"/>
  <c i="8" r="F37"/>
  <c i="1" r="BD101"/>
  <c i="8" r="F35"/>
  <c i="1" r="BB101"/>
  <c i="9" r="F34"/>
  <c i="1" r="BA102"/>
  <c i="9" r="F36"/>
  <c i="1" r="BC102"/>
  <c i="10" r="F34"/>
  <c i="1" r="BA103"/>
  <c i="10" r="F37"/>
  <c i="1" r="BD103"/>
  <c i="10" r="F35"/>
  <c i="1" r="BB103"/>
  <c i="11" r="F35"/>
  <c i="1" r="BB104"/>
  <c i="11" r="F37"/>
  <c i="1" r="BD104"/>
  <c i="2" r="F35"/>
  <c i="1" r="BB95"/>
  <c i="2" r="F36"/>
  <c i="1" r="BC95"/>
  <c i="3" r="J34"/>
  <c i="1" r="AW96"/>
  <c i="3" r="F36"/>
  <c i="1" r="BC96"/>
  <c i="4" r="J34"/>
  <c i="1" r="AW97"/>
  <c i="4" r="F36"/>
  <c i="1" r="BC97"/>
  <c i="5" r="J34"/>
  <c i="1" r="AW98"/>
  <c i="5" r="F34"/>
  <c i="1" r="BA98"/>
  <c i="5" r="F37"/>
  <c i="1" r="BD98"/>
  <c i="6" r="J34"/>
  <c i="1" r="AW99"/>
  <c i="6" r="F35"/>
  <c i="1" r="BB99"/>
  <c i="6" r="F36"/>
  <c i="1" r="BC99"/>
  <c i="7" r="F37"/>
  <c i="1" r="BD100"/>
  <c i="7" r="J34"/>
  <c i="1" r="AW100"/>
  <c i="8" r="J34"/>
  <c i="1" r="AW101"/>
  <c i="8" r="F36"/>
  <c i="1" r="BC101"/>
  <c i="7" r="J30"/>
  <c i="9" r="J34"/>
  <c i="1" r="AW102"/>
  <c i="9" r="F35"/>
  <c i="1" r="BB102"/>
  <c i="9" r="F37"/>
  <c i="1" r="BD102"/>
  <c i="10" r="F36"/>
  <c i="1" r="BC103"/>
  <c i="10" r="J34"/>
  <c i="1" r="AW103"/>
  <c i="11" r="F34"/>
  <c i="1" r="BA104"/>
  <c i="11" r="J34"/>
  <c i="1" r="AW104"/>
  <c i="11" r="F36"/>
  <c i="1" r="BC104"/>
  <c i="11" l="1" r="T125"/>
  <c i="6" r="P124"/>
  <c r="P123"/>
  <c i="1" r="AU99"/>
  <c i="5" r="R123"/>
  <c r="R122"/>
  <c i="4" r="R129"/>
  <c r="R128"/>
  <c i="3" r="T388"/>
  <c r="R130"/>
  <c i="2" r="T130"/>
  <c r="T129"/>
  <c i="11" r="R125"/>
  <c i="5" r="T123"/>
  <c r="T122"/>
  <c i="4" r="T129"/>
  <c r="T128"/>
  <c i="3" r="R388"/>
  <c r="T130"/>
  <c r="T129"/>
  <c i="2" r="P433"/>
  <c r="R130"/>
  <c i="11" r="P125"/>
  <c i="1" r="AU104"/>
  <c i="6" r="T124"/>
  <c r="T123"/>
  <c i="4" r="P129"/>
  <c r="P128"/>
  <c i="1" r="AU97"/>
  <c i="3" r="P388"/>
  <c i="2" r="P130"/>
  <c r="P129"/>
  <c i="1" r="AU95"/>
  <c i="11" r="BK125"/>
  <c r="J125"/>
  <c i="6" r="R124"/>
  <c r="R123"/>
  <c i="5" r="P123"/>
  <c r="P122"/>
  <c i="1" r="AU98"/>
  <c i="3" r="P130"/>
  <c r="P129"/>
  <c i="1" r="AU96"/>
  <c i="2" r="R433"/>
  <c r="R129"/>
  <c i="3" r="BK130"/>
  <c r="J130"/>
  <c r="J97"/>
  <c r="BK388"/>
  <c r="J388"/>
  <c r="J105"/>
  <c i="4" r="BK306"/>
  <c r="J306"/>
  <c r="J105"/>
  <c i="5" r="BK123"/>
  <c r="J123"/>
  <c r="J97"/>
  <c i="11" r="J126"/>
  <c r="J97"/>
  <c i="2" r="BK130"/>
  <c r="J130"/>
  <c r="J97"/>
  <c r="BK433"/>
  <c r="J433"/>
  <c r="J105"/>
  <c i="10" r="BK119"/>
  <c r="J119"/>
  <c r="J97"/>
  <c i="9" r="J119"/>
  <c r="J97"/>
  <c i="8" r="J119"/>
  <c r="J97"/>
  <c i="1" r="AG100"/>
  <c i="7" r="J96"/>
  <c i="6" r="BK123"/>
  <c r="J123"/>
  <c r="J96"/>
  <c i="4" r="J129"/>
  <c r="J97"/>
  <c i="11" r="J30"/>
  <c i="1" r="AG104"/>
  <c i="2" r="F33"/>
  <c i="1" r="AZ95"/>
  <c i="3" r="J33"/>
  <c i="1" r="AV96"/>
  <c r="AT96"/>
  <c i="4" r="F33"/>
  <c i="1" r="AZ97"/>
  <c i="5" r="F33"/>
  <c i="1" r="AZ98"/>
  <c i="6" r="F33"/>
  <c i="1" r="AZ99"/>
  <c i="7" r="J33"/>
  <c i="1" r="AV100"/>
  <c r="AT100"/>
  <c r="AN100"/>
  <c i="8" r="F33"/>
  <c i="1" r="AZ101"/>
  <c i="8" r="J30"/>
  <c i="1" r="AG101"/>
  <c i="9" r="F33"/>
  <c i="1" r="AZ102"/>
  <c i="9" r="J30"/>
  <c i="1" r="AG102"/>
  <c i="10" r="J33"/>
  <c i="1" r="AV103"/>
  <c r="AT103"/>
  <c r="BC94"/>
  <c r="AY94"/>
  <c r="BA94"/>
  <c r="W30"/>
  <c i="11" r="J33"/>
  <c i="1" r="AV104"/>
  <c r="AT104"/>
  <c r="AN104"/>
  <c r="BB94"/>
  <c r="W31"/>
  <c i="2" r="J33"/>
  <c i="1" r="AV95"/>
  <c r="AT95"/>
  <c i="3" r="F33"/>
  <c i="1" r="AZ96"/>
  <c i="4" r="J33"/>
  <c i="1" r="AV97"/>
  <c r="AT97"/>
  <c i="5" r="J33"/>
  <c i="1" r="AV98"/>
  <c r="AT98"/>
  <c i="6" r="J33"/>
  <c i="1" r="AV99"/>
  <c r="AT99"/>
  <c i="7" r="F33"/>
  <c i="1" r="AZ100"/>
  <c i="8" r="J33"/>
  <c i="1" r="AV101"/>
  <c r="AT101"/>
  <c i="9" r="J33"/>
  <c i="1" r="AV102"/>
  <c r="AT102"/>
  <c i="10" r="F33"/>
  <c i="1" r="AZ103"/>
  <c i="11" r="F33"/>
  <c i="1" r="AZ104"/>
  <c r="BD94"/>
  <c r="W33"/>
  <c i="3" l="1" r="R129"/>
  <c i="2" r="BK129"/>
  <c r="J129"/>
  <c i="4" r="BK128"/>
  <c r="J128"/>
  <c r="J96"/>
  <c i="10" r="BK118"/>
  <c r="J118"/>
  <c r="J96"/>
  <c i="11" r="J96"/>
  <c i="3" r="BK129"/>
  <c r="J129"/>
  <c r="J96"/>
  <c i="5" r="BK122"/>
  <c r="J122"/>
  <c r="J96"/>
  <c i="11" r="J39"/>
  <c i="1" r="AN102"/>
  <c r="AN101"/>
  <c i="9" r="J39"/>
  <c i="8" r="J39"/>
  <c i="7" r="J39"/>
  <c i="1" r="AU94"/>
  <c i="2" r="J30"/>
  <c i="1" r="AG95"/>
  <c i="6" r="J30"/>
  <c i="1" r="AG99"/>
  <c r="AX94"/>
  <c r="AZ94"/>
  <c r="W29"/>
  <c r="W32"/>
  <c r="AW94"/>
  <c r="AK30"/>
  <c i="2" l="1" r="J39"/>
  <c r="J96"/>
  <c i="6" r="J39"/>
  <c i="1" r="AN99"/>
  <c r="AN95"/>
  <c i="4" r="J30"/>
  <c i="1" r="AG97"/>
  <c r="AN97"/>
  <c i="10" r="J30"/>
  <c i="1" r="AG103"/>
  <c i="3" r="J30"/>
  <c i="1" r="AG96"/>
  <c i="5" r="J30"/>
  <c i="1" r="AG98"/>
  <c r="AV94"/>
  <c r="AK29"/>
  <c i="4" l="1" r="J39"/>
  <c i="10" r="J39"/>
  <c i="3" r="J39"/>
  <c i="5" r="J39"/>
  <c i="1" r="AN96"/>
  <c r="AN103"/>
  <c r="AN98"/>
  <c r="AT94"/>
  <c r="AG94"/>
  <c r="AK26"/>
  <c l="1"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<sst xmlns="http://schemas.openxmlformats.org/spreadsheetml/2006/main">
  <si>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</si>
  <si>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</si>
  <si>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</si>
  <si>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</si>
  <si>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</si>
  <si>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{57381c90-c97e-404e-a2d7-ac15327e9d04}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</si>
  <si>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</si>
  <si>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</si>
  <si>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</si>
  <si>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</si>
  <si>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</si>
  <si>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</si>
  <si>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</si>
  <si>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</si>
  <si>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2219J(1)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</si>
  <si>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</si>
  <si>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</si>
  <si>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sídliště Spáleniště - VI.etapa - fáze II. - opravený rozpočet</t>
  </si>
  <si>
    <t>KSO:</t>
  </si>
  <si>
    <t>CC-CZ:</t>
  </si>
  <si>
    <t>Místo:</t>
  </si>
  <si>
    <t xml:space="preserve"> </t>
  </si>
  <si>
    <t>Datum:</t>
  </si>
  <si>
    <t>14. 11. 2022</t>
  </si>
  <si>
    <t>Zadavatel:</t>
  </si>
  <si>
    <t>IČ:</t>
  </si>
  <si>
    <t>město Cheb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</si>
  <si>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</si>
  <si>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</si>
  <si>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</si>
  <si>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</si>
  <si>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</si>
  <si>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</si>
  <si>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</si>
  <si>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</si>
  <si>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</si>
  <si>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</si>
  <si>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</si>
  <si>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</si>
  <si>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</si>
  <si>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</si>
  <si>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</si>
  <si>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</si>
  <si>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</si>
  <si>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</si>
  <si>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</si>
  <si>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</si>
  <si>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</si>
  <si>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</si>
  <si>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</si>
  <si>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</si>
  <si>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</si>
  <si>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</si>
  <si>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</si>
  <si>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</si>
  <si>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</si>
  <si>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</si>
  <si>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</si>
  <si>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</si>
  <si>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</si>
  <si>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</si>
  <si>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</si>
  <si>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</si>
  <si>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</si>
  <si>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</si>
  <si>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</si>
  <si>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</si>
  <si>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</si>
  <si>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</si>
  <si>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</si>
  <si>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</si>
  <si>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</si>
  <si>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</si>
  <si>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</si>
  <si>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</si>
  <si>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</si>
  <si>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</si>
  <si>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</si>
  <si>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</si>
  <si>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</si>
  <si>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SO 101 - etapa VI.A</t>
  </si>
  <si>
    <t>STA</t>
  </si>
  <si>
    <t>1</t>
  </si>
  <si>
    <t>{7bbf83ce-82db-4da1-9c90-282464b91df5}</t>
  </si>
  <si>
    <t>2</t>
  </si>
  <si>
    <t>20</t>
  </si>
  <si>
    <t>SO 102.1 - etapa VI.B</t>
  </si>
  <si>
    <t>{5e5c38f1-958a-45a7-b4eb-74797813faa3}</t>
  </si>
  <si>
    <t>30</t>
  </si>
  <si>
    <t>SO 102.2 - etapa VI.B</t>
  </si>
  <si>
    <t>{63d89e22-6af1-406a-98c7-faca71806286}</t>
  </si>
  <si>
    <t>70</t>
  </si>
  <si>
    <t>SO 301 - Dešťová kanalizace - etapa A - D1, OLK1 a RN1</t>
  </si>
  <si>
    <t>{dad1467b-40e2-410f-9f7a-5c246bb4673d}</t>
  </si>
  <si>
    <t>80</t>
  </si>
  <si>
    <t xml:space="preserve">SO 302 - Dešťová kanalizace - etapa B -  D21, D22, D23, OLK2 a RN2</t>
  </si>
  <si>
    <t>{617c1880-4dfc-4127-bec9-bfd744a87af6}</t>
  </si>
  <si>
    <t>90</t>
  </si>
  <si>
    <t>SO 431-434 - VO - část A</t>
  </si>
  <si>
    <t>{c5f5c9e9-725d-4b3c-9211-0e41381aa17c}</t>
  </si>
  <si>
    <t>100</t>
  </si>
  <si>
    <t>SO 431-434 - VO - část B2</t>
  </si>
  <si>
    <t>{7443481f-cafb-4eec-90d7-17e78662f0b0}</t>
  </si>
  <si>
    <t>130</t>
  </si>
  <si>
    <t>SO 431-434 - VO - optika - část A</t>
  </si>
  <si>
    <t>{b6d05c85-e7f4-427c-b4be-21c5ea0d27c6}</t>
  </si>
  <si>
    <t>140</t>
  </si>
  <si>
    <t>SO 431-434 - VO - optika - část B2</t>
  </si>
  <si>
    <t>{d92efc24-b315-43f6-bf8c-1c248d2a3887}</t>
  </si>
  <si>
    <t>150</t>
  </si>
  <si>
    <t>SO 531 - Ochrana teplovodu ÚT a TUV - etapa VI.A</t>
  </si>
  <si>
    <t>{01830e56-d31c-4aac-9e08-ee0be9862d35}</t>
  </si>
  <si>
    <t>KRYCÍ LIST SOUPISU PRACÍ</t>
  </si>
  <si>
    <t>Objekt:</t>
  </si>
  <si>
    <t>10 - SO 101 - etapa VI.A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</si>
  <si>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</si>
  <si>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</si>
  <si>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</si>
  <si>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</si>
  <si>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</si>
  <si>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</si>
  <si>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</si>
  <si>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</si>
  <si>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</si>
  <si>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</si>
  <si>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</si>
  <si>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</si>
  <si>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</si>
  <si>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</si>
  <si>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</si>
  <si>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</si>
  <si>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</si>
  <si>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</si>
  <si>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</si>
  <si>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</si>
  <si>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</si>
  <si>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</si>
  <si>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</si>
  <si>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</si>
  <si>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</si>
  <si>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</si>
  <si>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</si>
  <si>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</si>
  <si>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</si>
  <si>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</si>
  <si>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</si>
  <si>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</si>
  <si>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</si>
  <si>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</si>
  <si>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</si>
  <si>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</si>
  <si>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112251211</t>
  </si>
  <si>
    <t>Odstranění pařezů rovině nebo na svahu do 1:5 odfrézováním hl do 0,2 m</t>
  </si>
  <si>
    <t>m2</t>
  </si>
  <si>
    <t>4</t>
  </si>
  <si>
    <t>VV</t>
  </si>
  <si>
    <t>0,6*0,6*9</t>
  </si>
  <si>
    <t>Součet</t>
  </si>
  <si>
    <t>113106123</t>
  </si>
  <si>
    <t>Rozebrání dlažeb ze zámkových dlaždic komunikací pro pěší ručně</t>
  </si>
  <si>
    <t>6</t>
  </si>
  <si>
    <t>20 "přeskládání dlažby - chodník</t>
  </si>
  <si>
    <t>13 "přeskládání dlažby - parkoviště</t>
  </si>
  <si>
    <t>3</t>
  </si>
  <si>
    <t>113106144</t>
  </si>
  <si>
    <t>Rozebrání dlažeb ze zámkových dlaždic komunikací pro pěší strojně pl přes 50 m2</t>
  </si>
  <si>
    <t>8</t>
  </si>
  <si>
    <t>126 "chodník bet.dlažba</t>
  </si>
  <si>
    <t>84 "chodník bet.dlaždice</t>
  </si>
  <si>
    <t>142 "vozovka - zatravňovací dlažba</t>
  </si>
  <si>
    <t>113107182</t>
  </si>
  <si>
    <t>Odstranění podkladu živičného tl přes 50 do 100 mm strojně pl přes 50 do 200 m2</t>
  </si>
  <si>
    <t>367 "chodník</t>
  </si>
  <si>
    <t>5</t>
  </si>
  <si>
    <t>113107223</t>
  </si>
  <si>
    <t>Odstranění podkladu z kameniva drceného tl přes 200 do 300 mm strojně pl přes 200 m2</t>
  </si>
  <si>
    <t>12</t>
  </si>
  <si>
    <t>479 "chodník - bet.dlažba 6 cm</t>
  </si>
  <si>
    <t>64 "chodník - asfalt</t>
  </si>
  <si>
    <t>58 "štípaný kámen HDK fr.16-32 - šedý</t>
  </si>
  <si>
    <t>38 "reliéfní dlažba - 6 cm</t>
  </si>
  <si>
    <t>113107224</t>
  </si>
  <si>
    <t>Odstranění podkladu z kameniva drceného tl přes 300 do 400 mm strojně pl přes 200 m2</t>
  </si>
  <si>
    <t>14</t>
  </si>
  <si>
    <t>890 "komunikace - asfalt</t>
  </si>
  <si>
    <t>138 "plocha pro zásobování - zatravňovací dlažba 8 cm</t>
  </si>
  <si>
    <t>399 "parkoviště - betonová dlažba 8 cm</t>
  </si>
  <si>
    <t>109 "chodníkový přejezd - bet.dlažba 8 cm</t>
  </si>
  <si>
    <t>10,5 "zpomalovací práh - kamenné kostky 9/10</t>
  </si>
  <si>
    <t>3 "reliéfní dlažba - 8 cm</t>
  </si>
  <si>
    <t>7</t>
  </si>
  <si>
    <t>113154113</t>
  </si>
  <si>
    <t>Frézování živičného krytu tl 50 mm pruh š 0,5 m pl do 500 m2 bez překážek v trase</t>
  </si>
  <si>
    <t>16</t>
  </si>
  <si>
    <t>45*0,4 "napojení</t>
  </si>
  <si>
    <t>113154354</t>
  </si>
  <si>
    <t>Frézování živičného krytu tl 100 mm pruh š přes 0,5 do 1 m pl přes 1000 do 10000 m2 s překážkami v trase</t>
  </si>
  <si>
    <t>-1919152025</t>
  </si>
  <si>
    <t>1110 "vozovka asfalt</t>
  </si>
  <si>
    <t>9</t>
  </si>
  <si>
    <t>113201112</t>
  </si>
  <si>
    <t>Vytrhání obrub silničních ležatých</t>
  </si>
  <si>
    <t>m</t>
  </si>
  <si>
    <t>269 "obruba chodníková</t>
  </si>
  <si>
    <t>303 "obruba silniční</t>
  </si>
  <si>
    <t>121151113</t>
  </si>
  <si>
    <t>Sejmutí ornice plochy do 500 m2 tl vrstvy do 200 mm strojně</t>
  </si>
  <si>
    <t>22</t>
  </si>
  <si>
    <t>11</t>
  </si>
  <si>
    <t>122351104</t>
  </si>
  <si>
    <t>Odkopávky a prokopávky nezapažené v hornině třídy těžitelnosti II skupiny 4 objem do 500 m3 strojně</t>
  </si>
  <si>
    <t>m3</t>
  </si>
  <si>
    <t>24</t>
  </si>
  <si>
    <t>890*0,4 "komunikace - asfalt - sanace</t>
  </si>
  <si>
    <t>138*0,4 "plocha pro zásobování - zatravňovací dlažba 8 cm - sanace</t>
  </si>
  <si>
    <t>399*0,4 "parkoviště - betonová dlažba 8 cm - sanace</t>
  </si>
  <si>
    <t>109*0,4 "chodníkový přejezd - bet.dlažba 8 cm - sanace</t>
  </si>
  <si>
    <t>10,5*0,4 "zpomalovací práh - kamenné kostky 9/10 - sanace</t>
  </si>
  <si>
    <t>3*0,4 "reliéfní dlažba - 8 cm - sanace</t>
  </si>
  <si>
    <t>131251102</t>
  </si>
  <si>
    <t>Hloubení jam nezapažených v hornině třídy těžitelnosti I skupiny 3 objem do 50 m3 strojně</t>
  </si>
  <si>
    <t>26</t>
  </si>
  <si>
    <t>2,4*2,4*1,6*4 "kontejnery polozapuštěné</t>
  </si>
  <si>
    <t>13</t>
  </si>
  <si>
    <t>132351102</t>
  </si>
  <si>
    <t>Hloubení rýh nezapažených š do 800 mm v hornině třídy těžitelnosti II skupiny 4 objem do 50 m3 strojně</t>
  </si>
  <si>
    <t>28</t>
  </si>
  <si>
    <t>116*0,4*0,7 "drenáž</t>
  </si>
  <si>
    <t>162751137</t>
  </si>
  <si>
    <t>Vodorovné přemístění přes 9 000 do 10000 m výkopku/sypaniny z horniny třídy těžitelnosti II skupiny 4 a 5</t>
  </si>
  <si>
    <t>619,8+36,864+32,48</t>
  </si>
  <si>
    <t>171201231</t>
  </si>
  <si>
    <t>Poplatek za uložení zeminy a kamení na recyklační skládce (skládkovné) kód odpadu 17 05 04</t>
  </si>
  <si>
    <t>t</t>
  </si>
  <si>
    <t>32</t>
  </si>
  <si>
    <t>689,144*2 "Přepočtené koeficientem množství</t>
  </si>
  <si>
    <t>171251201</t>
  </si>
  <si>
    <t>Uložení sypaniny na skládky nebo meziskládky</t>
  </si>
  <si>
    <t>34</t>
  </si>
  <si>
    <t>17</t>
  </si>
  <si>
    <t>174111101</t>
  </si>
  <si>
    <t>Zásyp jam, šachet rýh nebo kolem objektů sypaninou se zhutněním ručně</t>
  </si>
  <si>
    <t>36</t>
  </si>
  <si>
    <t>-1,5*1,5*1,58*4</t>
  </si>
  <si>
    <t>18</t>
  </si>
  <si>
    <t>M</t>
  </si>
  <si>
    <t>58331200</t>
  </si>
  <si>
    <t>štěrkopísek netříděný zásypový</t>
  </si>
  <si>
    <t>38</t>
  </si>
  <si>
    <t>22,644*2 "Přepočtené koeficientem množství</t>
  </si>
  <si>
    <t>19</t>
  </si>
  <si>
    <t>181351003</t>
  </si>
  <si>
    <t>Rozprostření ornice tl vrstvy do 200 mm pl do 100 m2 v rovině nebo ve svahu do 1:5 strojně</t>
  </si>
  <si>
    <t>40</t>
  </si>
  <si>
    <t>419 "trávník</t>
  </si>
  <si>
    <t>10371500</t>
  </si>
  <si>
    <t>substrát pro trávníky VL</t>
  </si>
  <si>
    <t>42</t>
  </si>
  <si>
    <t>419*0,15 "Přepočtené koeficientem množství</t>
  </si>
  <si>
    <t>181411132</t>
  </si>
  <si>
    <t>Založení parkového trávníku výsevem pl do 1000 m2 ve svahu přes 1:5 do 1:2</t>
  </si>
  <si>
    <t>44</t>
  </si>
  <si>
    <t>00572410</t>
  </si>
  <si>
    <t>osivo směs travní parková</t>
  </si>
  <si>
    <t>kg</t>
  </si>
  <si>
    <t>46</t>
  </si>
  <si>
    <t>419*0,015 "Přepočtené koeficientem množství</t>
  </si>
  <si>
    <t>23</t>
  </si>
  <si>
    <t>181951111</t>
  </si>
  <si>
    <t>Úprava pláně v hornině třídy těžitelnosti I skupiny 1 až 3 bez zhutnění strojně</t>
  </si>
  <si>
    <t>48</t>
  </si>
  <si>
    <t>181951114</t>
  </si>
  <si>
    <t>Úprava pláně v hornině třídy těžitelnosti II skupiny 4 a 5 se zhutněním strojně</t>
  </si>
  <si>
    <t>50</t>
  </si>
  <si>
    <t>35 "reliéfní dlažba - 6 cm</t>
  </si>
  <si>
    <t>25</t>
  </si>
  <si>
    <t>183101214</t>
  </si>
  <si>
    <t>Jamky pro výsadbu s výměnou 50 % půdy zeminy tř 1 až 4 obj přes 0,05 do 0,125 m3 v rovině a svahu do 1:5</t>
  </si>
  <si>
    <t>kus</t>
  </si>
  <si>
    <t>52</t>
  </si>
  <si>
    <t>54</t>
  </si>
  <si>
    <t>4*0,0625 "Přepočtené koeficientem množství</t>
  </si>
  <si>
    <t>27</t>
  </si>
  <si>
    <t>184102112</t>
  </si>
  <si>
    <t>Výsadba dřeviny s balem D přes 0,2 do 0,3 m do jamky se zalitím v rovině a svahu do 1:5</t>
  </si>
  <si>
    <t>56</t>
  </si>
  <si>
    <t>026504-</t>
  </si>
  <si>
    <t>Strom: specifikace dle stanoviska a PD</t>
  </si>
  <si>
    <t>58</t>
  </si>
  <si>
    <t>Zakládání</t>
  </si>
  <si>
    <t>29</t>
  </si>
  <si>
    <t>211561111</t>
  </si>
  <si>
    <t>Výplň odvodňovacích žeber nebo trativodů kamenivem hrubým drceným frakce 4 až 16 mm</t>
  </si>
  <si>
    <t>60</t>
  </si>
  <si>
    <t>116*0,4*0,6</t>
  </si>
  <si>
    <t>211971110</t>
  </si>
  <si>
    <t>Zřízení opláštění žeber nebo trativodů geotextilií v rýze nebo zářezu sklonu do 1:2</t>
  </si>
  <si>
    <t>62</t>
  </si>
  <si>
    <t>116*0,4*4</t>
  </si>
  <si>
    <t>31</t>
  </si>
  <si>
    <t>69311172</t>
  </si>
  <si>
    <t>geotextilie PP s ÚV stabilizací 300g/m2</t>
  </si>
  <si>
    <t>64</t>
  </si>
  <si>
    <t>185,6*1,1 "Přepočtené koeficientem množství</t>
  </si>
  <si>
    <t>212572111</t>
  </si>
  <si>
    <t>Lože pro trativody ze štěrkopísku tříděného</t>
  </si>
  <si>
    <t>66</t>
  </si>
  <si>
    <t>116*0,4*0,1</t>
  </si>
  <si>
    <t>33</t>
  </si>
  <si>
    <t>212755214</t>
  </si>
  <si>
    <t>Trativody z drenážních trubek plastových flexibilních D 100 mm bez lože</t>
  </si>
  <si>
    <t>68</t>
  </si>
  <si>
    <t>Komunikace pozemní</t>
  </si>
  <si>
    <t>564211111</t>
  </si>
  <si>
    <t>Podklad nebo podsyp ze štěrkopísku ŠP tl 50 mm</t>
  </si>
  <si>
    <t>890 "komunikace - asfalt - sanace</t>
  </si>
  <si>
    <t>138 "plocha pro zásobování - zatravňovací dlažba 8 cm - sanace</t>
  </si>
  <si>
    <t>399 "parkoviště - betonová dlažba 8 cm - sanace</t>
  </si>
  <si>
    <t>109 "chodníkový přejezd - bet.dlažba 8 cm - sanace</t>
  </si>
  <si>
    <t>10,5 "zpomalovací práh - kamenné kostky 9/10 - sanace</t>
  </si>
  <si>
    <t>3 "reliéfní dlažba - 8 cm - sanace</t>
  </si>
  <si>
    <t>564661111</t>
  </si>
  <si>
    <t>Podklad z kameniva hrubého drceného vel. 63-125 mm tl 200 mm</t>
  </si>
  <si>
    <t>74</t>
  </si>
  <si>
    <t>137</t>
  </si>
  <si>
    <t>564761111</t>
  </si>
  <si>
    <t>Podklad z kameniva hrubého drceného vel. 32-63 mm plochy přes 100 m2 tl 200 mm</t>
  </si>
  <si>
    <t>734203831</t>
  </si>
  <si>
    <t>890*2 "komunikace - asfalt - sanace</t>
  </si>
  <si>
    <t>138*2 "plocha pro zásobování - zatravňovací dlažba 8 cm - sanace</t>
  </si>
  <si>
    <t>399*2 "parkoviště - betonová dlažba 8 cm - sanace</t>
  </si>
  <si>
    <t>109*2 "chodníkový přejezd - bet.dlažba 8 cm - sanace</t>
  </si>
  <si>
    <t>10,5*2 "zpomalovací práh - kamenné kostky 9/10 - sanace</t>
  </si>
  <si>
    <t>3*2 "reliéfní dlažba - 8 cm - sanace</t>
  </si>
  <si>
    <t>37</t>
  </si>
  <si>
    <t>564861111</t>
  </si>
  <si>
    <t>Podklad ze štěrkodrtě ŠD tl 200 mm</t>
  </si>
  <si>
    <t>76</t>
  </si>
  <si>
    <t>890 "komunikace - asfalt - fr.0-63</t>
  </si>
  <si>
    <t>890 "komunikace - asfalt - fr.0-32</t>
  </si>
  <si>
    <t>138 "plocha pro zásobování - zatravňovací dlažba 10 cm - fr.0-63</t>
  </si>
  <si>
    <t>138 "plocha pro zásobování - zatravňovací dlažba 10 cm - fr.0-32</t>
  </si>
  <si>
    <t>399 "parkoviště - betonová dlažba 8 cm - fr.0-63</t>
  </si>
  <si>
    <t>109 "chodníkový přejezd - bet.dlažba 8 cm - fr.0-63</t>
  </si>
  <si>
    <t>3 "reliéfní dlažba - 8 cm - fr.0-63</t>
  </si>
  <si>
    <t>399 "parkoviště - betonová dlažba 8 cm - fr.0-32</t>
  </si>
  <si>
    <t>109 "chodníkový přejezd - bet.dlažba 8 cm - fr.0-32</t>
  </si>
  <si>
    <t>3 "reliéfní dlažba - 8 cm - fr.0-32</t>
  </si>
  <si>
    <t>479 "chodník - bet.dlažba 6 cm - fr.0-32</t>
  </si>
  <si>
    <t>64 "chodník - asfalt - fr.0-32</t>
  </si>
  <si>
    <t>35 "reliéfní dlažba - 6 cm - fr.0-32</t>
  </si>
  <si>
    <t>564871111</t>
  </si>
  <si>
    <t>Podklad ze štěrkodrtě ŠD tl 250 mm</t>
  </si>
  <si>
    <t>78</t>
  </si>
  <si>
    <t>39</t>
  </si>
  <si>
    <t>565135101</t>
  </si>
  <si>
    <t>Asfaltový beton vrstva podkladní ACP 16 (obalované kamenivo OKS) tl 50 mm š do 1,5 m</t>
  </si>
  <si>
    <t>565165101</t>
  </si>
  <si>
    <t>Asfaltový beton vrstva podkladní ACP 16 (obalované kamenivo OKS) tl 80 mm š do 1,5 m</t>
  </si>
  <si>
    <t>82</t>
  </si>
  <si>
    <t>41</t>
  </si>
  <si>
    <t>567130111</t>
  </si>
  <si>
    <t>Podklad ze směsi stmelené cementem SC C 1,5/2,0 (SC II) tl 160 mm</t>
  </si>
  <si>
    <t>84</t>
  </si>
  <si>
    <t>573111113</t>
  </si>
  <si>
    <t>Postřik živičný infiltrační s posypem z asfaltu množství 1,5 kg/m2</t>
  </si>
  <si>
    <t>86</t>
  </si>
  <si>
    <t>43</t>
  </si>
  <si>
    <t>573211112</t>
  </si>
  <si>
    <t>Postřik živičný spojovací z asfaltu v množství 0,70 kg/m2</t>
  </si>
  <si>
    <t>88</t>
  </si>
  <si>
    <t>577134111</t>
  </si>
  <si>
    <t>Asfaltový beton vrstva obrusná ACO 11 (ABS) tř. I tl 40 mm š do 3 m z nemodifikovaného asfaltu</t>
  </si>
  <si>
    <t>45</t>
  </si>
  <si>
    <t>577143111</t>
  </si>
  <si>
    <t>Asfaltový beton vrstva obrusná ACO 8 (ABJ) tl 50 mm š do 3 m z nemodifikovaného asfaltu</t>
  </si>
  <si>
    <t>92</t>
  </si>
  <si>
    <t>577144111</t>
  </si>
  <si>
    <t>Asfaltový beton vrstva obrusná ACO 11 (ABS) tř. I tl 50 mm š do 3 m z nemodifikovaného asfaltu</t>
  </si>
  <si>
    <t>94</t>
  </si>
  <si>
    <t>47</t>
  </si>
  <si>
    <t>591211111</t>
  </si>
  <si>
    <t>Kladení dlažby z kostek drobných z kamene do lože z kameniva těženého tl 50 mm</t>
  </si>
  <si>
    <t>96</t>
  </si>
  <si>
    <t>58381007</t>
  </si>
  <si>
    <t>kostka dlažební žula drobná 8/10</t>
  </si>
  <si>
    <t>98</t>
  </si>
  <si>
    <t>10,5*1,02 "Přepočtené koeficientem množství</t>
  </si>
  <si>
    <t>49</t>
  </si>
  <si>
    <t>596211110</t>
  </si>
  <si>
    <t>Kladení zámkové dlažby komunikací pro pěší tl 60 mm skupiny A pl do 50 m2</t>
  </si>
  <si>
    <t>596211111</t>
  </si>
  <si>
    <t>Kladení zámkové dlažby komunikací pro pěší tl 60 mm skupiny A pl přes 50 do 100 m2</t>
  </si>
  <si>
    <t>102</t>
  </si>
  <si>
    <t>51</t>
  </si>
  <si>
    <t>59245018</t>
  </si>
  <si>
    <t>dlažba tvar obdélník betonová 200x100x60mm přírodní</t>
  </si>
  <si>
    <t>104</t>
  </si>
  <si>
    <t>479*1,03 "Přepočtené koeficientem množství</t>
  </si>
  <si>
    <t>59245006</t>
  </si>
  <si>
    <t>dlažba tvar obdélník betonová pro nevidomé 200x100x60mm barevná</t>
  </si>
  <si>
    <t>106</t>
  </si>
  <si>
    <t>35*1,03 "Přepočtené koeficientem množství</t>
  </si>
  <si>
    <t>53</t>
  </si>
  <si>
    <t>596212210</t>
  </si>
  <si>
    <t>Kladení zámkové dlažby pozemních komunikací tl 80 mm skupiny A pl do 50 m2</t>
  </si>
  <si>
    <t>108</t>
  </si>
  <si>
    <t>596212212</t>
  </si>
  <si>
    <t>Kladení zámkové dlažby pozemních komunikací tl 80 mm skupiny A pl přes 100 do 300 m2</t>
  </si>
  <si>
    <t>110</t>
  </si>
  <si>
    <t>55</t>
  </si>
  <si>
    <t>59245030</t>
  </si>
  <si>
    <t>dlažba tvar čtverec betonová 200x200x80mm přírodní</t>
  </si>
  <si>
    <t>112</t>
  </si>
  <si>
    <t>59245004</t>
  </si>
  <si>
    <t>dlažba tvar čtverec betonová 200x200x80mm barevná</t>
  </si>
  <si>
    <t>114</t>
  </si>
  <si>
    <t>57</t>
  </si>
  <si>
    <t>59245225</t>
  </si>
  <si>
    <t>dlažba tvar obdélník betonová pro nevidomé 200x100x80mm přírodní</t>
  </si>
  <si>
    <t>116</t>
  </si>
  <si>
    <t>596412312</t>
  </si>
  <si>
    <t>Kladení dlažby z vegetačních tvárnic pozemních komunikací tl do 100 mm pl přes 100 do 300 m2</t>
  </si>
  <si>
    <t>118</t>
  </si>
  <si>
    <t>138 "plocha pro zásobování - zatravňovací dlažba 10 cm</t>
  </si>
  <si>
    <t>59</t>
  </si>
  <si>
    <t>59245031</t>
  </si>
  <si>
    <t>dlažba plošná betonová vegetační 600x400x100mm</t>
  </si>
  <si>
    <t>120</t>
  </si>
  <si>
    <t>138*1,03 "Přepočtené koeficientem množství</t>
  </si>
  <si>
    <t>Trubní vedení</t>
  </si>
  <si>
    <t>895-VP</t>
  </si>
  <si>
    <t>Bourání uliční vpusti</t>
  </si>
  <si>
    <t>122</t>
  </si>
  <si>
    <t>61</t>
  </si>
  <si>
    <t>895941311</t>
  </si>
  <si>
    <t>Zřízení vpusti kanalizační uliční z betonových dílců typ UVB-50</t>
  </si>
  <si>
    <t>124</t>
  </si>
  <si>
    <t>59223852</t>
  </si>
  <si>
    <t>dno pro uliční vpusť s kalovou prohlubní betonové 450x300x50mm</t>
  </si>
  <si>
    <t>126</t>
  </si>
  <si>
    <t>63</t>
  </si>
  <si>
    <t>59223858</t>
  </si>
  <si>
    <t>skruž pro uliční vpusť horní betonová 450x570x50mm</t>
  </si>
  <si>
    <t>128</t>
  </si>
  <si>
    <t>59223866</t>
  </si>
  <si>
    <t>skruž pro uliční vpusť přechodová betonová 450-270x295x50m</t>
  </si>
  <si>
    <t>65</t>
  </si>
  <si>
    <t>59223864</t>
  </si>
  <si>
    <t>prstenec pro uliční vpusť vyrovnávací betonový 390x60x130mm</t>
  </si>
  <si>
    <t>132</t>
  </si>
  <si>
    <t>59223854</t>
  </si>
  <si>
    <t>skruž pro uliční vpusť s výtokovým otvorem PVC betonová 450x350x50mm</t>
  </si>
  <si>
    <t>134</t>
  </si>
  <si>
    <t>67</t>
  </si>
  <si>
    <t>899203112</t>
  </si>
  <si>
    <t>Osazení mříží litinových včetně rámů a košů na bahno pro třídu zatížení B125, C250</t>
  </si>
  <si>
    <t>136</t>
  </si>
  <si>
    <t>55242323</t>
  </si>
  <si>
    <t>mříž D 400 - konkávní 300x500mm</t>
  </si>
  <si>
    <t>138</t>
  </si>
  <si>
    <t>69</t>
  </si>
  <si>
    <t>28661784</t>
  </si>
  <si>
    <t>revizní šachty D 400-kalový koš pro D 315</t>
  </si>
  <si>
    <t>899331111</t>
  </si>
  <si>
    <t>Výšková úprava uličního vstupu nebo vpusti do 200 mm zvýšením poklopu</t>
  </si>
  <si>
    <t>142</t>
  </si>
  <si>
    <t>71</t>
  </si>
  <si>
    <t>899431111</t>
  </si>
  <si>
    <t>Výšková úprava uličního vstupu nebo vpusti do 200 mm zvýšením krycího hrnce, šoupěte nebo hydrantu</t>
  </si>
  <si>
    <t>144</t>
  </si>
  <si>
    <t>Ostatní konstrukce a práce, bourání</t>
  </si>
  <si>
    <t>72</t>
  </si>
  <si>
    <t>914-1</t>
  </si>
  <si>
    <t>Demontáž SDZ</t>
  </si>
  <si>
    <t>146</t>
  </si>
  <si>
    <t>73</t>
  </si>
  <si>
    <t>914-2</t>
  </si>
  <si>
    <t>Demontáž sloupku SDZ</t>
  </si>
  <si>
    <t>148</t>
  </si>
  <si>
    <t>914111111</t>
  </si>
  <si>
    <t>Montáž svislé dopravní značky do velikosti 1 m2 objímkami na sloupek nebo konzolu</t>
  </si>
  <si>
    <t>75</t>
  </si>
  <si>
    <t>404442034</t>
  </si>
  <si>
    <t>značka svislá reflexní</t>
  </si>
  <si>
    <t>152</t>
  </si>
  <si>
    <t>914511112</t>
  </si>
  <si>
    <t>Montáž sloupku dopravních značek délky do 3,5 m s betonovým základem a patkou</t>
  </si>
  <si>
    <t>154</t>
  </si>
  <si>
    <t>77</t>
  </si>
  <si>
    <t>40445225</t>
  </si>
  <si>
    <t>sloupek pro dopravní značku Zn D 60mm v 3,5m</t>
  </si>
  <si>
    <t>156</t>
  </si>
  <si>
    <t>40445240</t>
  </si>
  <si>
    <t>patka pro sloupek Al D 60mm</t>
  </si>
  <si>
    <t>158</t>
  </si>
  <si>
    <t>79</t>
  </si>
  <si>
    <t>40445256</t>
  </si>
  <si>
    <t>svorka upínací na sloupek dopravní značky D 60mm</t>
  </si>
  <si>
    <t>160</t>
  </si>
  <si>
    <t>40445253</t>
  </si>
  <si>
    <t>víčko plastové na sloupek D 60mm</t>
  </si>
  <si>
    <t>162</t>
  </si>
  <si>
    <t>81</t>
  </si>
  <si>
    <t>915131111</t>
  </si>
  <si>
    <t>Vodorovné dopravní značení přechody pro chodce, šipky, symboly základní bílá barva</t>
  </si>
  <si>
    <t>164</t>
  </si>
  <si>
    <t>915621111</t>
  </si>
  <si>
    <t>Předznačení vodorovného plošného značení</t>
  </si>
  <si>
    <t>166</t>
  </si>
  <si>
    <t>1,5*1,5*3 "symbol invalidé</t>
  </si>
  <si>
    <t>83</t>
  </si>
  <si>
    <t>916131213</t>
  </si>
  <si>
    <t>Osazení silničního obrubníku betonového stojatého s boční opěrou do lože z betonu prostého</t>
  </si>
  <si>
    <t>168</t>
  </si>
  <si>
    <t>283+80+16*1</t>
  </si>
  <si>
    <t>59217031</t>
  </si>
  <si>
    <t>obrubník betonový silniční 1000x150x250mm</t>
  </si>
  <si>
    <t>170</t>
  </si>
  <si>
    <t>283*1,02 "Přepočtené koeficientem množství</t>
  </si>
  <si>
    <t>85</t>
  </si>
  <si>
    <t>59217029</t>
  </si>
  <si>
    <t>obrubník betonový silniční nájezdový 1000x150x150mm</t>
  </si>
  <si>
    <t>172</t>
  </si>
  <si>
    <t>80*1,02 "Přepočtené koeficientem množství</t>
  </si>
  <si>
    <t>59217030</t>
  </si>
  <si>
    <t>obrubník betonový silniční přechodový 1000x150x150-250mm</t>
  </si>
  <si>
    <t>174</t>
  </si>
  <si>
    <t>16*1,02 "Přepočtené koeficientem množství</t>
  </si>
  <si>
    <t>87</t>
  </si>
  <si>
    <t>916331112</t>
  </si>
  <si>
    <t>Osazení zahradního obrubníku betonového do lože z betonu s boční opěrou</t>
  </si>
  <si>
    <t>176</t>
  </si>
  <si>
    <t>59217012</t>
  </si>
  <si>
    <t>obrubník betonový zahradní 500x80x250mm</t>
  </si>
  <si>
    <t>178</t>
  </si>
  <si>
    <t>453*1,03 "Přepočtené koeficientem množství</t>
  </si>
  <si>
    <t>89</t>
  </si>
  <si>
    <t>919121111</t>
  </si>
  <si>
    <t>Těsnění spár zálivkou za studena pro komůrky š 10 mm hl 20 mm s těsnicím profilem</t>
  </si>
  <si>
    <t>180</t>
  </si>
  <si>
    <t>919735111</t>
  </si>
  <si>
    <t>Řezání stávajícího živičného krytu hl do 50 mm</t>
  </si>
  <si>
    <t>182</t>
  </si>
  <si>
    <t>91</t>
  </si>
  <si>
    <t>935113111</t>
  </si>
  <si>
    <t>Osazení odvodňovacího polymerbetonového žlabu s krycím roštem šířky do 200 mm</t>
  </si>
  <si>
    <t>184</t>
  </si>
  <si>
    <t>23 "LV1</t>
  </si>
  <si>
    <t>6,5 "LV2</t>
  </si>
  <si>
    <t>712677</t>
  </si>
  <si>
    <t>Rošt 100 litinový můstkový 12/95 D 400 dl.0,5 CXL</t>
  </si>
  <si>
    <t>186</t>
  </si>
  <si>
    <t>93</t>
  </si>
  <si>
    <t>712600</t>
  </si>
  <si>
    <t>SV 1000.0 žlab bez spádu dl.1 m</t>
  </si>
  <si>
    <t>188</t>
  </si>
  <si>
    <t>712606</t>
  </si>
  <si>
    <t>SV 1001 žlab se spádem 0,5% dl.1 m</t>
  </si>
  <si>
    <t>190</t>
  </si>
  <si>
    <t>95</t>
  </si>
  <si>
    <t>712608</t>
  </si>
  <si>
    <t>SV 1002 žlab se spádem 0,5% dl.1 m</t>
  </si>
  <si>
    <t>192</t>
  </si>
  <si>
    <t>712610</t>
  </si>
  <si>
    <t>SV 1003 žlab se spádem 0,5% dl.1 m</t>
  </si>
  <si>
    <t>194</t>
  </si>
  <si>
    <t>97</t>
  </si>
  <si>
    <t>712612</t>
  </si>
  <si>
    <t>SV 1004 žlab se spádem 0,5% dl.1 m</t>
  </si>
  <si>
    <t>196</t>
  </si>
  <si>
    <t>712614</t>
  </si>
  <si>
    <t>SV 1005 žlab se spádem 0,5% dl.1 m předformovaný otvor do dna</t>
  </si>
  <si>
    <t>198</t>
  </si>
  <si>
    <t>99</t>
  </si>
  <si>
    <t>712624</t>
  </si>
  <si>
    <t>SV 1006 žlab se spádem 0,5% dl.1 m</t>
  </si>
  <si>
    <t>200</t>
  </si>
  <si>
    <t>712626</t>
  </si>
  <si>
    <t>SV 1007 žlab se spádem 0,5% dl.1 m</t>
  </si>
  <si>
    <t>202</t>
  </si>
  <si>
    <t>101</t>
  </si>
  <si>
    <t>712628</t>
  </si>
  <si>
    <t>SV 1008 žlab se spádem 0,5% dl.1 m</t>
  </si>
  <si>
    <t>204</t>
  </si>
  <si>
    <t>712630</t>
  </si>
  <si>
    <t>SV 1009 žlab se spádem 0,5% dl.1 m</t>
  </si>
  <si>
    <t>206</t>
  </si>
  <si>
    <t>103</t>
  </si>
  <si>
    <t>712632</t>
  </si>
  <si>
    <t>SV 1010 žlab se spádem 0,5% dl.1 m předformovaný otvor do dna</t>
  </si>
  <si>
    <t>208</t>
  </si>
  <si>
    <t>712636</t>
  </si>
  <si>
    <t>SV 1010.0 žlab bez spádu dl.1 m předformovaný otvor do dna</t>
  </si>
  <si>
    <t>210</t>
  </si>
  <si>
    <t>105</t>
  </si>
  <si>
    <t>712640</t>
  </si>
  <si>
    <t>SV 1010.1 žlab bez spádu dl.0,5 m</t>
  </si>
  <si>
    <t>212</t>
  </si>
  <si>
    <t>712660</t>
  </si>
  <si>
    <t>SV 1000 vpust vč.kalové jímky pro napojení DN 150 dl.0,5 m</t>
  </si>
  <si>
    <t>214</t>
  </si>
  <si>
    <t>107</t>
  </si>
  <si>
    <t>712666</t>
  </si>
  <si>
    <t>SV 1000-20 čelo plné pro začátek/konec žlabu</t>
  </si>
  <si>
    <t>216</t>
  </si>
  <si>
    <t>936104211</t>
  </si>
  <si>
    <t>Montáž odpadkového koše do betonové patky</t>
  </si>
  <si>
    <t>218</t>
  </si>
  <si>
    <t>109</t>
  </si>
  <si>
    <t>74910120</t>
  </si>
  <si>
    <t>koš odpadkový plastový (možnost upevnění) v 840mm D 350mm obsah 50L</t>
  </si>
  <si>
    <t>220</t>
  </si>
  <si>
    <t>965042141</t>
  </si>
  <si>
    <t>Bourání podkladů pod dlažby nebo mazanin betonových nebo z litého asfaltu tl do 100 mm pl přes 4 m2</t>
  </si>
  <si>
    <t>222</t>
  </si>
  <si>
    <t>24*0,15 "betonová plocha</t>
  </si>
  <si>
    <t>111</t>
  </si>
  <si>
    <t>966008212</t>
  </si>
  <si>
    <t>Bourání odvodňovacího žlabu z betonových příkopových tvárnic š přes 500 do 800 mm</t>
  </si>
  <si>
    <t>224</t>
  </si>
  <si>
    <t>997</t>
  </si>
  <si>
    <t>Přesun sutě</t>
  </si>
  <si>
    <t>997221551</t>
  </si>
  <si>
    <t>Vodorovná doprava suti ze sypkých materiálů do 1 km</t>
  </si>
  <si>
    <t>226</t>
  </si>
  <si>
    <t>113</t>
  </si>
  <si>
    <t>997221559</t>
  </si>
  <si>
    <t>Příplatek ZKD 1 km u vodorovné dopravy suti ze sypkých materiálů</t>
  </si>
  <si>
    <t>228</t>
  </si>
  <si>
    <t>1793,455*29 "Přepočtené koeficientem množství</t>
  </si>
  <si>
    <t>997221861</t>
  </si>
  <si>
    <t>Poplatek za uložení stavebního odpadu na recyklační skládce (skládkovné) z prostého betonu pod kódem 17 01 01</t>
  </si>
  <si>
    <t>230</t>
  </si>
  <si>
    <t>115</t>
  </si>
  <si>
    <t>997221873</t>
  </si>
  <si>
    <t>Poplatek za uložení stavebního odpadu na recyklační skládce (skládkovné) zeminy a kamení zatříděného do Katalogu odpadů pod kódem 17 05 04</t>
  </si>
  <si>
    <t>232</t>
  </si>
  <si>
    <t>997221875</t>
  </si>
  <si>
    <t>Poplatek za uložení stavebního odpadu na recyklační skládce (skládkovné) asfaltového bez obsahu dehtu zatříděného do Katalogu odpadů pod kódem 17 03 02</t>
  </si>
  <si>
    <t>234</t>
  </si>
  <si>
    <t>998</t>
  </si>
  <si>
    <t>Přesun hmot</t>
  </si>
  <si>
    <t>117</t>
  </si>
  <si>
    <t>998225111</t>
  </si>
  <si>
    <t>Přesun hmot pro pozemní komunikace s krytem z kamene, monolitickým betonovým nebo živičným</t>
  </si>
  <si>
    <t>236</t>
  </si>
  <si>
    <t>PSV</t>
  </si>
  <si>
    <t>Práce a dodávky PSV</t>
  </si>
  <si>
    <t>711</t>
  </si>
  <si>
    <t>Izolace proti vodě, vlhkosti a plynům</t>
  </si>
  <si>
    <t>711131101</t>
  </si>
  <si>
    <t>Provedení izolace proti zemní vlhkosti pásy na sucho vodorovné AIP nebo tkaninou</t>
  </si>
  <si>
    <t>238</t>
  </si>
  <si>
    <t>119</t>
  </si>
  <si>
    <t>69311175</t>
  </si>
  <si>
    <t>geotextilie PP s ÚV stabilizací 500g/m2</t>
  </si>
  <si>
    <t>240</t>
  </si>
  <si>
    <t>1549,5*1,15 "Přepočtené koeficientem množství</t>
  </si>
  <si>
    <t>711161112</t>
  </si>
  <si>
    <t>Izolace proti zemní vlhkosti nopovou fólií vodorovná, nopek v 8,0 mm, tl do 0,6 mm</t>
  </si>
  <si>
    <t>242</t>
  </si>
  <si>
    <t>27*0,5</t>
  </si>
  <si>
    <t>121</t>
  </si>
  <si>
    <t>711161212</t>
  </si>
  <si>
    <t>Izolace proti zemní vlhkosti nopovou fólií svislá, nopek v 8,0 mm, tl do 0,6 mm</t>
  </si>
  <si>
    <t>244</t>
  </si>
  <si>
    <t>711161384</t>
  </si>
  <si>
    <t>Izolace proti zemní vlhkosti nopovou fólií ukončení provětrávací lištou</t>
  </si>
  <si>
    <t>246</t>
  </si>
  <si>
    <t>123</t>
  </si>
  <si>
    <t>998711201</t>
  </si>
  <si>
    <t>Přesun hmot procentní pro izolace proti vodě, vlhkosti a plynům v objektech v do 6 m</t>
  </si>
  <si>
    <t>%</t>
  </si>
  <si>
    <t>248</t>
  </si>
  <si>
    <t>741</t>
  </si>
  <si>
    <t>Elektroinstalace - silnoproud</t>
  </si>
  <si>
    <t>741-11</t>
  </si>
  <si>
    <t>chránička - elektro - provedení dle PD</t>
  </si>
  <si>
    <t>250</t>
  </si>
  <si>
    <t>767</t>
  </si>
  <si>
    <t>Konstrukce zámečnické</t>
  </si>
  <si>
    <t>125</t>
  </si>
  <si>
    <t>767-DMTŽ-1</t>
  </si>
  <si>
    <t>Demontáž přístřešku na kontejnery</t>
  </si>
  <si>
    <t>252</t>
  </si>
  <si>
    <t>767-KONT</t>
  </si>
  <si>
    <t>M+D kontejner polozapuštěný 5 m3 - viz PD</t>
  </si>
  <si>
    <t>254</t>
  </si>
  <si>
    <t>OST</t>
  </si>
  <si>
    <t>Ostatní</t>
  </si>
  <si>
    <t>127</t>
  </si>
  <si>
    <t>043134000</t>
  </si>
  <si>
    <t>Zkoušky zatěžovací</t>
  </si>
  <si>
    <t>262144</t>
  </si>
  <si>
    <t>256</t>
  </si>
  <si>
    <t>999-VRN-1</t>
  </si>
  <si>
    <t>geodetické práce před výstavbou</t>
  </si>
  <si>
    <t>---</t>
  </si>
  <si>
    <t>258</t>
  </si>
  <si>
    <t>129</t>
  </si>
  <si>
    <t>999-VRN-10</t>
  </si>
  <si>
    <t>Geolog (geotechnik) - posouzení únosnosti zemní pláně</t>
  </si>
  <si>
    <t>260</t>
  </si>
  <si>
    <t>999-VRN-2</t>
  </si>
  <si>
    <t>geodetické práce při provádění stavby</t>
  </si>
  <si>
    <t>262</t>
  </si>
  <si>
    <t>131</t>
  </si>
  <si>
    <t>999-VRN-3</t>
  </si>
  <si>
    <t>Geodetické práce po výstavbě + geometrický plán</t>
  </si>
  <si>
    <t>264</t>
  </si>
  <si>
    <t>999-VRN-4</t>
  </si>
  <si>
    <t>Dokumentace skutečného provedení 3 paré + 1x na CD</t>
  </si>
  <si>
    <t>266</t>
  </si>
  <si>
    <t>P</t>
  </si>
  <si>
    <t>Poznámka k položce:_x000d_
pro celou stavbu</t>
  </si>
  <si>
    <t>133</t>
  </si>
  <si>
    <t>999-VRN-5</t>
  </si>
  <si>
    <t>Zřízení staveniště, náklady na umístění stavební buňky, WC a oplocení staveniště</t>
  </si>
  <si>
    <t>268</t>
  </si>
  <si>
    <t>999-VRN-6</t>
  </si>
  <si>
    <t>Dopravní značení na staveništi, zajištění PDZ po dobu rekonstrukce</t>
  </si>
  <si>
    <t>270</t>
  </si>
  <si>
    <t>135</t>
  </si>
  <si>
    <t>999-VRN-7</t>
  </si>
  <si>
    <t>Zajištění povolení zvláštního užívání komunikace</t>
  </si>
  <si>
    <t>272</t>
  </si>
  <si>
    <t>999-VRN-8</t>
  </si>
  <si>
    <t>Informační tabule s údaji o stavbě</t>
  </si>
  <si>
    <t>274</t>
  </si>
  <si>
    <t>20 - SO 102.1 - etapa VI.B</t>
  </si>
  <si>
    <t>0,6*0,6*1</t>
  </si>
  <si>
    <t>718 "chodník</t>
  </si>
  <si>
    <t>678 "chodník - bet.dlažba 6 cm</t>
  </si>
  <si>
    <t>181 "chodník - asfalt</t>
  </si>
  <si>
    <t>32 "štípaný kámen HDK fr.16-32 - šedý</t>
  </si>
  <si>
    <t>24 "reliéfní dlažba - 6 cm</t>
  </si>
  <si>
    <t>1371 "komunikace - asfalt</t>
  </si>
  <si>
    <t>612 "parkoviště - betonová dlažba 8 cm</t>
  </si>
  <si>
    <t>12 "chodníkový přejezd - bet.dlažba 8 cm</t>
  </si>
  <si>
    <t>55 "zpomalovací práh - kamenné kostky 9/10</t>
  </si>
  <si>
    <t>6 "reliéfní dlažba - 8 cm</t>
  </si>
  <si>
    <t>72*0,4 "napojení</t>
  </si>
  <si>
    <t>203730419</t>
  </si>
  <si>
    <t>2025 "vozovka asfalt</t>
  </si>
  <si>
    <t>504 "obruba chodníková</t>
  </si>
  <si>
    <t>507 "obruba silniční</t>
  </si>
  <si>
    <t>1371*0,4 "komunikace - asfalt - sanace</t>
  </si>
  <si>
    <t>612*0,4 "parkoviště - betonová dlažba 8 cm - sanace</t>
  </si>
  <si>
    <t>12*0,4 "chodníkový přejezd - bet.dlažba 8 cm - sanace</t>
  </si>
  <si>
    <t>55*0,4 "zpomalovací práh - kamenné kostky 9/10 - sanace</t>
  </si>
  <si>
    <t>6*0,4 "reliéfní dlažba - 8 cm - sanace</t>
  </si>
  <si>
    <t>215*0,4*0,7 "drenáž</t>
  </si>
  <si>
    <t>822,4+36,864+60,2</t>
  </si>
  <si>
    <t>919,464*2 "Přepočtené koeficientem množství</t>
  </si>
  <si>
    <t>509 "trávník</t>
  </si>
  <si>
    <t>509*0,15 "Přepočtené koeficientem množství</t>
  </si>
  <si>
    <t>509*0,015 "Přepočtené koeficientem množství</t>
  </si>
  <si>
    <t>9*0,0625 "Přepočtené koeficientem množství</t>
  </si>
  <si>
    <t>215*0,4*0,6</t>
  </si>
  <si>
    <t>215*0,4*4</t>
  </si>
  <si>
    <t>344*1,1 "Přepočtené koeficientem množství</t>
  </si>
  <si>
    <t>215*0,4*0,1</t>
  </si>
  <si>
    <t>1371 "komunikace - asfalt - sanace</t>
  </si>
  <si>
    <t>612 "parkoviště - betonová dlažba 8 cm - sanace</t>
  </si>
  <si>
    <t>12 "chodníkový přejezd - bet.dlažba 8 cm - sanace</t>
  </si>
  <si>
    <t>55 "zpomalovací práh - kamenné kostky 9/10 - sanace</t>
  </si>
  <si>
    <t>6 "reliéfní dlažba - 8 cm - sanace</t>
  </si>
  <si>
    <t>-1291285175</t>
  </si>
  <si>
    <t>1371*2 "komunikace - asfalt - sanace</t>
  </si>
  <si>
    <t>612*2 "parkoviště - betonová dlažba 8 cm - sanace</t>
  </si>
  <si>
    <t>12*2 "chodníkový přejezd - bet.dlažba 8 cm - sanace</t>
  </si>
  <si>
    <t>55*2 "zpomalovací práh - kamenné kostky 9/10 - sanace</t>
  </si>
  <si>
    <t>6*2 "reliéfní dlažba - 8 cm - sanace</t>
  </si>
  <si>
    <t>35</t>
  </si>
  <si>
    <t>1371 "komunikace - asfalt - fr.0-63</t>
  </si>
  <si>
    <t>1371 "komunikace - asfalt - fr.0-32</t>
  </si>
  <si>
    <t>612 "parkoviště - betonová dlažba 8 cm - fr.0-63</t>
  </si>
  <si>
    <t>12 "chodníkový přejezd - bet.dlažba 8 cm - fr.0-63</t>
  </si>
  <si>
    <t>6 "reliéfní dlažba - 8 cm - fr.0-63</t>
  </si>
  <si>
    <t>612 "parkoviště - betonová dlažba 8 cm - fr.0-32</t>
  </si>
  <si>
    <t>12 "chodníkový přejezd - bet.dlažba 8 cm - fr.0-32</t>
  </si>
  <si>
    <t>6 "reliéfní dlažba - 8 cm - fr.0-32</t>
  </si>
  <si>
    <t>678 "chodník - bet.dlažba 6 cm - fr.0-32</t>
  </si>
  <si>
    <t>181 "chodník - asfalt - fr.0-32</t>
  </si>
  <si>
    <t>24 "reliéfní dlažba - 6 cm - fr.0-32</t>
  </si>
  <si>
    <t>55*1,02 "Přepočtené koeficientem množství</t>
  </si>
  <si>
    <t>678*1,03 "Přepočtené koeficientem množství</t>
  </si>
  <si>
    <t>24*1,03 "Přepočtené koeficientem množství</t>
  </si>
  <si>
    <t>915211125</t>
  </si>
  <si>
    <t>Vodorovné dopravní značení dělící čáry přerušované š 125 mm žlutý plast</t>
  </si>
  <si>
    <t>46 "zákaz parkování</t>
  </si>
  <si>
    <t>915611111</t>
  </si>
  <si>
    <t>Předznačení vodorovného liniového značení</t>
  </si>
  <si>
    <t>1,5*1,5*2 "symbol invalidé</t>
  </si>
  <si>
    <t>400+45,5+14*1</t>
  </si>
  <si>
    <t>400*1,02 "Přepočtené koeficientem množství</t>
  </si>
  <si>
    <t>45,5*1,02 "Přepočtené koeficientem množství</t>
  </si>
  <si>
    <t>14*1,02 "Přepočtené koeficientem množství</t>
  </si>
  <si>
    <t>697*1,03 "Přepočtené koeficientem množství</t>
  </si>
  <si>
    <t>17,5 "LV3</t>
  </si>
  <si>
    <t>13,5 "LV5</t>
  </si>
  <si>
    <t>2515,292*29 "Přepočtené koeficientem množství</t>
  </si>
  <si>
    <t>2056*1,15 "Přepočtené koeficientem množství</t>
  </si>
  <si>
    <t>741-10</t>
  </si>
  <si>
    <t>chránička Vodafone - provedení dle PD</t>
  </si>
  <si>
    <t>741-12</t>
  </si>
  <si>
    <t>chránička betonová ČMHÚ</t>
  </si>
  <si>
    <t>30 - SO 102.2 - etapa VI.B</t>
  </si>
  <si>
    <t>0,6*0,6*11</t>
  </si>
  <si>
    <t>136 "chodník</t>
  </si>
  <si>
    <t>148 "chodník - bet.dlažba 6 cm</t>
  </si>
  <si>
    <t>11 "štípaný kámen HDK fr.16-32 - šedý</t>
  </si>
  <si>
    <t>2 "reliéfní dlažba - 6 cm</t>
  </si>
  <si>
    <t>177 "komunikace - asfalt</t>
  </si>
  <si>
    <t>262 "parkoviště - betonová dlažba 8 cm</t>
  </si>
  <si>
    <t>141 "obruba chodníková</t>
  </si>
  <si>
    <t>177*0,4 "komunikace - asfalt - sanace</t>
  </si>
  <si>
    <t>262*0,4 "parkoviště - betonová dlažba 8 cm - sanace</t>
  </si>
  <si>
    <t>28*0,4*0,7 "drenáž</t>
  </si>
  <si>
    <t>175,6+36,864+7,84</t>
  </si>
  <si>
    <t>220,304*2 "Přepočtené koeficientem množství</t>
  </si>
  <si>
    <t>357 "trávník</t>
  </si>
  <si>
    <t>357*0,15 "Přepočtené koeficientem množství</t>
  </si>
  <si>
    <t>357*0,015 "Přepočtené koeficientem množství</t>
  </si>
  <si>
    <t>8*0,0625 "Přepočtené koeficientem množství</t>
  </si>
  <si>
    <t>643183645</t>
  </si>
  <si>
    <t>28*0,4*0,6</t>
  </si>
  <si>
    <t>28*0,4*4</t>
  </si>
  <si>
    <t>44,8*1,1 "Přepočtené koeficientem množství</t>
  </si>
  <si>
    <t>28*0,4*0,1</t>
  </si>
  <si>
    <t>177 "komunikace - asfalt - sanace</t>
  </si>
  <si>
    <t>262 "parkoviště - betonová dlažba 8 cm - sanace</t>
  </si>
  <si>
    <t>937194425</t>
  </si>
  <si>
    <t>177*2 "komunikace - asfalt - sanace</t>
  </si>
  <si>
    <t>262*2 "parkoviště - betonová dlažba 8 cm - sanace</t>
  </si>
  <si>
    <t>177 "komunikace - asfalt - fr.0-63</t>
  </si>
  <si>
    <t>177 "komunikace - asfalt - fr.0-32</t>
  </si>
  <si>
    <t>262 "parkoviště - betonová dlažba 8 cm - fr.0-63</t>
  </si>
  <si>
    <t>262 "parkoviště - betonová dlažba 8 cm - fr.0-32</t>
  </si>
  <si>
    <t>148 "chodník - bet.dlažba 6 cm - fr.0-32</t>
  </si>
  <si>
    <t>2 "reliéfní dlažba - 6 cm - fr.0-32</t>
  </si>
  <si>
    <t>148*1,03 "Přepočtené koeficientem množství</t>
  </si>
  <si>
    <t>2*1,03 "Přepočtené koeficientem množství</t>
  </si>
  <si>
    <t>83+3+2</t>
  </si>
  <si>
    <t>83*1,02 "Přepočtené koeficientem množství</t>
  </si>
  <si>
    <t>3*1,02 "Přepočtené koeficientem množství</t>
  </si>
  <si>
    <t>2*1,02 "Přepočtené koeficientem množství</t>
  </si>
  <si>
    <t>191*1,03 "Přepočtené koeficientem množství</t>
  </si>
  <si>
    <t>396,27*29 "Přepočtené koeficientem množství</t>
  </si>
  <si>
    <t>439*1,15 "Přepočtené koeficientem množství</t>
  </si>
  <si>
    <t>9,5*0,5</t>
  </si>
  <si>
    <t>70 - SO 301 - Dešťová kanalizace - etapa A - D1, OLK1 a RN1</t>
  </si>
  <si>
    <t xml:space="preserve">    4 - Vodorovné konstrukce</t>
  </si>
  <si>
    <t>130001101</t>
  </si>
  <si>
    <t>Příplatek za ztížení vykopávky v blízkosti podzemního vedení</t>
  </si>
  <si>
    <t>Stoka D1, přípojky vpustí - (L*Š*HL)</t>
  </si>
  <si>
    <t>7*1.1*1.2+4*0.9*1.2</t>
  </si>
  <si>
    <t>131251204</t>
  </si>
  <si>
    <t>Hloubení jam zapažených v hornině třídy těžitelnosti I skupiny 3 objem do 500 m3 strojně</t>
  </si>
  <si>
    <t xml:space="preserve">kanalizační šachty, OLK1, RN1  - 70% - (N*L*Š*HL*0,7)</t>
  </si>
  <si>
    <t>(3*3*1.9*1.44+1*3.8*3.8*3.1+1*10.5*6.3*2.6)*0.7</t>
  </si>
  <si>
    <t>131351203</t>
  </si>
  <si>
    <t>Hloubení jam zapažených v hornině třídy těžitelnosti II skupiny 4 objem do 100 m3 strojně</t>
  </si>
  <si>
    <t xml:space="preserve">kanalizační šachty, OLK1, RN1  - 30% - (N*L*Š*HL*0,3)</t>
  </si>
  <si>
    <t>(3*3*1.9*1.44+1*3.8*3.8*3.1+1*10.5*6.3*2.6)*0.3</t>
  </si>
  <si>
    <t>132251254</t>
  </si>
  <si>
    <t>Hloubení rýh nezapažených š do 2000 mm v hornině třídy těžitelnosti I skupiny 3 objem do 500 m3 strojně</t>
  </si>
  <si>
    <t>stoka D1, kanalizační drén a přípojky vpustí - 80% - (L*Š*HL*0,8)</t>
  </si>
  <si>
    <t>(101.4*1.1*1.53+101.4*0.25*0.15+45.4*0.9*1.2)*0.8</t>
  </si>
  <si>
    <t>132351252</t>
  </si>
  <si>
    <t>Hloubení rýh nezapažených š do 2000 mm v hornině třídy těžitelnosti II skupiny 4 objem do 50 m3 strojně</t>
  </si>
  <si>
    <t>stoka D1, kanalizační drén a přípojky vpustí - 20% - (L*Š*HL*0,2)</t>
  </si>
  <si>
    <t>(101.4*1.1*1.53+101.4*0.25*0.15+45.4*0.9*1.2)*0.2</t>
  </si>
  <si>
    <t>151101101</t>
  </si>
  <si>
    <t>Zřízení příložného pažení a rozepření stěn rýh hl do 2 m</t>
  </si>
  <si>
    <t>stoka D1 a přípojky vpustí - (2*L*HL)</t>
  </si>
  <si>
    <t>2*96.7*1.53+2*45.4*0.6</t>
  </si>
  <si>
    <t>151101111</t>
  </si>
  <si>
    <t>Odstranění příložného pažení a rozepření stěn rýh hl do 2 m</t>
  </si>
  <si>
    <t>151101102</t>
  </si>
  <si>
    <t>Zřízení příložného pažení a rozepření stěn rýh hl přes 2 do 4 m</t>
  </si>
  <si>
    <t>stoka D1 (2*L*HL)</t>
  </si>
  <si>
    <t>2*4.7*2.85</t>
  </si>
  <si>
    <t>151101112</t>
  </si>
  <si>
    <t>Odstranění příložného pažení a rozepření stěn rýh hl přes 2 do 4 m</t>
  </si>
  <si>
    <t>162751113</t>
  </si>
  <si>
    <t>Vodorovné přemístění přes 5 000 do 6000 m výkopku/sypaniny z horniny třídy těžitelnosti I skupiny 1 až 3</t>
  </si>
  <si>
    <t>nadbytečná a nevhodná zemina zemina na skládku, navrhuje se 100% z výkopu rýh a jam</t>
  </si>
  <si>
    <t>168.96+178.79</t>
  </si>
  <si>
    <t>162751133</t>
  </si>
  <si>
    <t>Vodorovné přemístění přes 5 000 do 6000 m výkopku/sypaniny z horniny třídy těžitelnosti II skupiny 4 a 5</t>
  </si>
  <si>
    <t>72.41+44.7</t>
  </si>
  <si>
    <t>464,86*2 "Přepočtené koeficientem množství</t>
  </si>
  <si>
    <t>175151101</t>
  </si>
  <si>
    <t>Obsypání potrubí strojně sypaninou bez prohození, uloženou do 3 m</t>
  </si>
  <si>
    <t>boční obsyp potrubí - stoka D1, kanalizační drén a přípojky vpustí - (L*Š*HL - L*p*R2)</t>
  </si>
  <si>
    <t>101.4*1.1*0.29-101.4*3.14*0.16*0.16+101.4*0.25*0.15-101.4*3.14*0.025*0.025+50.9*0.9*0.14-50.9*3.14*0.08*0.08</t>
  </si>
  <si>
    <t>58333625</t>
  </si>
  <si>
    <t>kamenivo těžené hrubé frakce 4/8</t>
  </si>
  <si>
    <t>kanalizační drén - (L*Š*HL*1,75(t/m3))</t>
  </si>
  <si>
    <t>(101.4*0.25*0.15-101.4*3.14*0.025*0.025)*1.75</t>
  </si>
  <si>
    <t>58337344</t>
  </si>
  <si>
    <t>štěrkopísek frakce 0/32</t>
  </si>
  <si>
    <t>stoka D1 - ((L*Š*HL - L*p*R2)*1,75(t/m3))</t>
  </si>
  <si>
    <t>(101.4*1.1*0.29-101.4*3.14*0.16*0.16)*1.75</t>
  </si>
  <si>
    <t>58337331</t>
  </si>
  <si>
    <t>štěrkopísek frakce 0/22</t>
  </si>
  <si>
    <t>přípojky vpustí - ((L*Š*HL - L*p*R2)*1,75(t/m3))</t>
  </si>
  <si>
    <t>(50.9*0.9*0.14-50.9*3.14*0.08*0.08)*1.75</t>
  </si>
  <si>
    <t>174101101</t>
  </si>
  <si>
    <t>Zásyp jam, šachet rýh nebo kolem objektů sypaninou se zhutněním</t>
  </si>
  <si>
    <t>krycí zásyp potrubí - stoka D1, přípojky vpustí - (L*Š*HL)</t>
  </si>
  <si>
    <t>31,47</t>
  </si>
  <si>
    <t>krycí zásyp potrubí - Stoka D1 - ((L*Š*HL)*1,75(t/m3))</t>
  </si>
  <si>
    <t>(101.4*1.1*0.2)*1.75</t>
  </si>
  <si>
    <t>zásyp rýhy zeminou - stoka D1, přípojky vpustí</t>
  </si>
  <si>
    <t>137,51</t>
  </si>
  <si>
    <t>175111201</t>
  </si>
  <si>
    <t>Obsypání objektu nad přilehlým původním terénem sypaninou bez prohození, uloženou do 3 m ručně</t>
  </si>
  <si>
    <t>obsyp objektů zeminou - kanalizační šachty, OLK1 a RN1</t>
  </si>
  <si>
    <t>168.96+72.41-8.69-7.82-(3*1.44*3.14*0.62*0.62)-(1.9*1.8*1.64+1.2*3.14*0.62*0.62)-(8.8*4.6*1.95)</t>
  </si>
  <si>
    <t>58344121</t>
  </si>
  <si>
    <t>štěrkodrť frakce 0/8</t>
  </si>
  <si>
    <t>(137.51+133.65)*1.8 "Zemina vhodná pro zásyp, náhrada za nevhodný výkopek odvezený na skládku - nákup, doprava 1,8 t/m3</t>
  </si>
  <si>
    <t>Vodorovné konstrukce</t>
  </si>
  <si>
    <t>451541111</t>
  </si>
  <si>
    <t>Lože pod potrubí otevřený výkop ze štěrkodrtě</t>
  </si>
  <si>
    <t>kanal.šachty, OLK1, RN1 - (N*L*Š*HL)</t>
  </si>
  <si>
    <t>3*2.5*2.5*0.1+1*3.1*3.1*0.1+1*10.1*5.8*0.1</t>
  </si>
  <si>
    <t>451573111</t>
  </si>
  <si>
    <t>Lože pod potrubí otevřený výkop ze štěrkopísku</t>
  </si>
  <si>
    <t>stoka D1, přípojky vpustí - (L*Š*HL)</t>
  </si>
  <si>
    <t>101.4*1.1*0.15+50.9*0.9*0.1</t>
  </si>
  <si>
    <t>452311131</t>
  </si>
  <si>
    <t>Podkladní desky z betonu prostého tř. C 12/15 otevřený výkop</t>
  </si>
  <si>
    <t>kanal.šachty, OLK, RN1 - (N*L*Š*HL)</t>
  </si>
  <si>
    <t>3*1.5*1.5*0.1+1*2.2*2.1*0.1+1*9.1*4.9*0.15</t>
  </si>
  <si>
    <t>452351101</t>
  </si>
  <si>
    <t>Bednění podkladních desek nebo bloků nebo sedlového lože otevřený výkop</t>
  </si>
  <si>
    <t>kanal.šachty, OLK1, RN1 - (N*(2*L+2*Š)*HL)</t>
  </si>
  <si>
    <t>3*(2*1.5+2*1.5)*0.15+1*(2*2.2+2*2.1)*0.15+1*(2*9.1+2*4.9)*0.2</t>
  </si>
  <si>
    <t>31316006</t>
  </si>
  <si>
    <t>síť výztužná svařovaná DIN 488 jakost B500A 100x100mm drát D 6mm</t>
  </si>
  <si>
    <t>OLK 1 a RN1 - (L*Š)</t>
  </si>
  <si>
    <t>2.2*2.1+2*9.1*4.9</t>
  </si>
  <si>
    <t>871218113</t>
  </si>
  <si>
    <t>Kladení drenážního potrubí z flexibilního PVC průměru do 65 mm</t>
  </si>
  <si>
    <t>kanalizační dren - změřeno v digitální verzi PD funkcí na měření délek</t>
  </si>
  <si>
    <t>101,4</t>
  </si>
  <si>
    <t>28611220</t>
  </si>
  <si>
    <t>trubka drenážní flexibilní celoperforovaná PVC-U SN 4 DN 50 pro meliorace, dočasné nebo odlehčovací drenáže</t>
  </si>
  <si>
    <t>871313121</t>
  </si>
  <si>
    <t>Montáž kanalizačního potrubí z PVC těsněné gumovým kroužkem otevřený výkop sklon do 20 % DN 160</t>
  </si>
  <si>
    <t>přípojky přípojky vpustí, změřeno v digitální verzi PD funkcí na měření délek</t>
  </si>
  <si>
    <t>30,4</t>
  </si>
  <si>
    <t>28611164</t>
  </si>
  <si>
    <t>trubka kanalizační PVC DN 160x1000mm SN8</t>
  </si>
  <si>
    <t>28611165</t>
  </si>
  <si>
    <t>trubka kanalizační PVC DN 160x3000mm SN8</t>
  </si>
  <si>
    <t>871353121</t>
  </si>
  <si>
    <t>Montáž kanalizačního potrubí z PVC těsněné gumovým kroužkem otevřený výkop sklon do 20 % DN 200</t>
  </si>
  <si>
    <t>stoka D1, přípojky přípojky vpustí, změřeno v digitální verzi PD funkcí na měření délek</t>
  </si>
  <si>
    <t>19.2+20.5</t>
  </si>
  <si>
    <t>28611167</t>
  </si>
  <si>
    <t>trubka kanalizační PVC DN 200x1000mm SN8</t>
  </si>
  <si>
    <t>28611168</t>
  </si>
  <si>
    <t>trubka kanalizační PVC DN 200x3000mm SN8</t>
  </si>
  <si>
    <t>28614098</t>
  </si>
  <si>
    <t>trubka kanalizační žebrovaná PP DN 200x2000mm</t>
  </si>
  <si>
    <t>28614099</t>
  </si>
  <si>
    <t>trubka kanalizační žebrovaná PP DN 200x3000mm</t>
  </si>
  <si>
    <t>28614112</t>
  </si>
  <si>
    <t>trubka kanalizační žebrovaná PP DN 200x5000mm</t>
  </si>
  <si>
    <t>871373121</t>
  </si>
  <si>
    <t>Montáž kanalizačního potrubí z PVC těsněné gumovým kroužkem otevřený výkop sklon do 20 % DN 315</t>
  </si>
  <si>
    <t>stoka D1 - změřeno v digitální verzi PD funkcí na měření délek</t>
  </si>
  <si>
    <t>82,2</t>
  </si>
  <si>
    <t>28614133</t>
  </si>
  <si>
    <t>trubka kanalizační žebrovaná PP DN 300x6000mm</t>
  </si>
  <si>
    <t>877350310</t>
  </si>
  <si>
    <t>Montáž kolen na kanalizačním potrubí z PP trub hladkých plnostěnných DN 200</t>
  </si>
  <si>
    <t>28617173</t>
  </si>
  <si>
    <t>koleno kanalizační PP SN16 30° DN 200</t>
  </si>
  <si>
    <t>28617183</t>
  </si>
  <si>
    <t>koleno kanalizační PP SN16 45° DN 200</t>
  </si>
  <si>
    <t>877350320</t>
  </si>
  <si>
    <t>Montáž odboček na kanalizačním potrubí z PP trub hladkých plnostěnných DN 200</t>
  </si>
  <si>
    <t>28617207</t>
  </si>
  <si>
    <t>odbočka kanalizační PP SN16 45° DN 200/150</t>
  </si>
  <si>
    <t>877350330</t>
  </si>
  <si>
    <t>Montáž spojek na kanalizačním potrubí z PP trub hladkých plnostěnných DN 200</t>
  </si>
  <si>
    <t>28617236</t>
  </si>
  <si>
    <t>spojka přesuvná kanalizační PP DN 200</t>
  </si>
  <si>
    <t>877370310</t>
  </si>
  <si>
    <t>Montáž kolen na kanalizačním potrubí z PP trub hladkých plnostěnných DN 300</t>
  </si>
  <si>
    <t>28617185</t>
  </si>
  <si>
    <t>koleno kanalizační PP SN16 45° DN 300</t>
  </si>
  <si>
    <t>877370320</t>
  </si>
  <si>
    <t>Montáž odboček na kanalizačním potrubí z PP trub hladkých plnostěnných DN 300</t>
  </si>
  <si>
    <t>28617214</t>
  </si>
  <si>
    <t>odbočka kanalizační PP SN16 45° DN 300/150</t>
  </si>
  <si>
    <t>877370330</t>
  </si>
  <si>
    <t>Montáž spojek na kanalizačním potrubí z PP trub hladkých plnostěnných DN 300</t>
  </si>
  <si>
    <t>28617238</t>
  </si>
  <si>
    <t>spojka přesuvná kanalizační PP DN 300</t>
  </si>
  <si>
    <t>894414111</t>
  </si>
  <si>
    <t>Osazení betonových nebo železobetonových dílců pro šachty skruží základových (dno)</t>
  </si>
  <si>
    <t>59224033</t>
  </si>
  <si>
    <t>dno betonové šachtové DN 300 žlab kamenina nástupnice beton 100x78,5x15cm</t>
  </si>
  <si>
    <t>894411311</t>
  </si>
  <si>
    <t>Osazení betonových nebo železobetonových dílců pro šachty skruží rovných</t>
  </si>
  <si>
    <t>59224068</t>
  </si>
  <si>
    <t>skruž betonová DN 1000x500 PS, 100x50x12cm</t>
  </si>
  <si>
    <t>894412411</t>
  </si>
  <si>
    <t>Osazení betonových nebo železobetonových dílců pro šachty skruží přechodových</t>
  </si>
  <si>
    <t>59224168</t>
  </si>
  <si>
    <t>skruž betonová přechodová 62,5/100x60x12cm, stupadla poplastovaná kapsová</t>
  </si>
  <si>
    <t>59224075</t>
  </si>
  <si>
    <t>deska betonová zákrytová k ukončení šachet 1000/625x200mm</t>
  </si>
  <si>
    <t>59224188</t>
  </si>
  <si>
    <t>prstenec šachtový vyrovnávací betonový 625x120x120mm</t>
  </si>
  <si>
    <t>59224187</t>
  </si>
  <si>
    <t>prstenec šachtový vyrovnávací betonový 625x120x100mm</t>
  </si>
  <si>
    <t>59224176</t>
  </si>
  <si>
    <t>prstenec šachtový vyrovnávací betonový 625x120x80mm</t>
  </si>
  <si>
    <t>59224185</t>
  </si>
  <si>
    <t>prstenec šachtový vyrovnávací betonový 625x120x60mm</t>
  </si>
  <si>
    <t>899104112</t>
  </si>
  <si>
    <t>Osazení poklopů litinových nebo ocelových včetně rámů pro třídu zatížení D400, E600</t>
  </si>
  <si>
    <t>55290001</t>
  </si>
  <si>
    <t>Poklop litinový třídy D400 s litinobetonovým rámem se zámkem s odvětráním se znakem města Cheb - ČSN EN 124 (např. KASI KDB03)</t>
  </si>
  <si>
    <t>899103112</t>
  </si>
  <si>
    <t>Osazení poklopů litinových nebo ocelových včetně rámů pro třídu zatížení B125, C250</t>
  </si>
  <si>
    <t>55290001.1</t>
  </si>
  <si>
    <t>Poklop litinový třídy C250 s litinobetonovým rámem se zámkem s odvětráním se znakem města Cheb - ČSN EN 124 (např. KASI KCBG04)</t>
  </si>
  <si>
    <t>899623151</t>
  </si>
  <si>
    <t>Obetonování potrubí nebo zdiva stok betonem prostým tř. C 16/20 otevřený výkop</t>
  </si>
  <si>
    <t>zaslepení přípojek stávajících vpustí a obetonování potrubí</t>
  </si>
  <si>
    <t>13*0.9*0.4</t>
  </si>
  <si>
    <t>23080001</t>
  </si>
  <si>
    <t>Vysokopevnostní malta šachetní (např. Ergelit SBM) pro osazení poklopu a prstenců</t>
  </si>
  <si>
    <t>Pol1</t>
  </si>
  <si>
    <t>ŽB retenční nádrž RN1 skládaná s vnitřními rozměry 8.48x4.3x1.6 m, včetně trubních prostupů, vstupního komímku, kompletní dodávka včetně montáže (např. typ PNS Prefa Brno)</t>
  </si>
  <si>
    <t>soubor</t>
  </si>
  <si>
    <t>Pol2</t>
  </si>
  <si>
    <t>Stupadla ocelová s PEHD povlakem - nádrž RN1, např. typ KASI SD</t>
  </si>
  <si>
    <t>ks</t>
  </si>
  <si>
    <t>Pol3</t>
  </si>
  <si>
    <t>Odlučovač lehkých kapalin třídy 1 dle ČSN EN 858-1 se jmenovitou velikostí NS 10 l/s s garantovanou účinností 3 mg/l C10÷40 na výstupu, kompletní dodávka včetně montáže (např. typ AS TOP 10 VF/ER/S/B ASIO Brno),</t>
  </si>
  <si>
    <t>Pol4</t>
  </si>
  <si>
    <t>Hydroizolace zhlaví nádrže RN1 a OLK1 - afaltový nátěr + hydroizolační pás modifikovaný</t>
  </si>
  <si>
    <t>Pol5</t>
  </si>
  <si>
    <t xml:space="preserve">Těsnící vložka d200 ze syntetické pryže SBR podle EN 681-1 pro žebrované potrubí včetně výřezu otvoru diamantovým kotoučem  v průměru podle typu vložky (např. typ Forsheda F945)</t>
  </si>
  <si>
    <t>Pol6</t>
  </si>
  <si>
    <t>Vírový ventil DN200, průtok 2 l/s pro střední hloubku 0.6 m s přepadem, např. typ Wavin Typhoon</t>
  </si>
  <si>
    <t>xxxxxx</t>
  </si>
  <si>
    <t>Kontrolní zkoušky kvality provádění prací</t>
  </si>
  <si>
    <t>998276101</t>
  </si>
  <si>
    <t>Přesun hmot pro trubní vedení z trub z plastických hmot otevřený výkop</t>
  </si>
  <si>
    <t xml:space="preserve">80 - SO 302 - Dešťová kanalizace - etapa B -  D21, D22, D23, OLK2 a RN2</t>
  </si>
  <si>
    <t xml:space="preserve">kanalizační šachty, OLK2, RN2  - 70% - (N*L*Š*HL*0,7)</t>
  </si>
  <si>
    <t>(5*3*1.9*1.52+1*3.5*3.8*3.6+1*6.2*4.7*2.8)*0.7</t>
  </si>
  <si>
    <t>-18,75 "fáze I</t>
  </si>
  <si>
    <t xml:space="preserve">kanalizační šachty, OLK2, RN2  - 30% - (N*L*Š*HL*0,3)</t>
  </si>
  <si>
    <t>(5*3*1.9*1.52+1*3.5*3.8*3.6+1*6.2*4.7*2.8)*0.3</t>
  </si>
  <si>
    <t>stoka D21, D22, D23, kanalizační drén a přípojky vpustí - 80% - (L*Š*HL*0,8)</t>
  </si>
  <si>
    <t>(47*1*0.95+47.4*1*1.57+47.4*0.25*0.15+46*1*1.29+100.6*0.9*1.2)*0.8</t>
  </si>
  <si>
    <t>-45,9 "fáze I</t>
  </si>
  <si>
    <t>stoka D21, D22, D23, kanalizační drén a přípojky vpustí - 20% - (L*Š*HL*0,2)</t>
  </si>
  <si>
    <t>(47*1*0.95+47.4*1*1.57+47.4*0.25*0.15+46*1*1.29+100.6*0.9*1.2)*0.2</t>
  </si>
  <si>
    <t>-11,475 "fáze I</t>
  </si>
  <si>
    <t>stoka D22, D23 a přípojky vpustí - (2*L*HL)</t>
  </si>
  <si>
    <t>2*44.4*1.57+2*46*1.29+2*100.6*0.6</t>
  </si>
  <si>
    <t>-93,5 "fáze I</t>
  </si>
  <si>
    <t>stoka D22 (2*L*HL)</t>
  </si>
  <si>
    <t>2*3*2.9</t>
  </si>
  <si>
    <t>120.95+231.07</t>
  </si>
  <si>
    <t>-64,65 "fáze I</t>
  </si>
  <si>
    <t>51.84+57.77</t>
  </si>
  <si>
    <t>385,505*2 "Přepočtené koeficientem množství</t>
  </si>
  <si>
    <t>boční obsyp potrubí - stoka D21, D22, D23, kanalizační drén a přípojky vpustí - (L*Š*HL - L*p*R2)</t>
  </si>
  <si>
    <t>47*1*0.245-47*3.14*0.13*0.13+47.4*1*0.245-47.4*3.14*0.13*0.13+47.4*0.25*0.15-47.4*3.14*0.025*0.025+46*1*0.245-46*3.14*0.13*0.13+100.6*0.9*0.14</t>
  </si>
  <si>
    <t>-100,6*3,14*0,08*0,08</t>
  </si>
  <si>
    <t>-12,151 "fáze I</t>
  </si>
  <si>
    <t>(47.4*0.25*0.15-47.4*3.14*0.025*0.025)*1.75</t>
  </si>
  <si>
    <t>stoka D21, D22, D23 - ((L*Š*HL - L*p*R2)*1,75(t/m3))</t>
  </si>
  <si>
    <t>(47*1*0.245-47*3.14*0.13*0.13+47.4*1*0.245-47.4*3.14*0.13*0.13+46*1*0.245-46*3.14*0.13*0.13)*1.75</t>
  </si>
  <si>
    <t>-21,264 "fáze I</t>
  </si>
  <si>
    <t>(100.6*0.9*0.14-100.6*3.14*0.08*0.08)*1.75</t>
  </si>
  <si>
    <t>krycí zásyp potrubí - stoka D21, D22, D23, přípojky vpustí - (L*Š*HL)</t>
  </si>
  <si>
    <t>47*1*0.2+47.4*1*0.2+46*1*0.2+100.6*0.9*0.2</t>
  </si>
  <si>
    <t>krycí zásyp potrubí - stoka D21, D22, D23 - ((L*Š*HL)*1,75(t/m3))</t>
  </si>
  <si>
    <t>(47*1*0.2+47.4*1*0.2+46*1*0.2)*1.75</t>
  </si>
  <si>
    <t>174101101.1</t>
  </si>
  <si>
    <t>231.07+57.77-39.29-46.19-30.11</t>
  </si>
  <si>
    <t>-58,13 "fáze I</t>
  </si>
  <si>
    <t>120.95+51.84-6.86-4.69-(3*1.52*3.14*0.62*0.62)-(1.9*1.8*1.64+1.6*3.14*0.62*0.62)-(5.5*3*2.13)</t>
  </si>
  <si>
    <t>(173.25+113.05)*1.8 "Zemina vhodná pro zásyp, náhrada za nevhodný výkopek odvezený na skládku - nákup, doprava 1,8 t/m3</t>
  </si>
  <si>
    <t>5*2.5*2.5*0.1+1*3.1*3.1*0.1+1*6.6*4.2*0.1</t>
  </si>
  <si>
    <t>-1,058 "fáze I</t>
  </si>
  <si>
    <t>stoka D21,D22, D23, přípojky vpustí - (L*Š*HL)</t>
  </si>
  <si>
    <t>47*1*0.15+47.4*0.15+46*1*0.15+100.6*0.9*0.1</t>
  </si>
  <si>
    <t>-3,825 "fáze I</t>
  </si>
  <si>
    <t>kanal.šachty, OLK2, RN2 - (N*L*Š*HL)</t>
  </si>
  <si>
    <t>5*1.5*1.5*0.1+1*2.2*2.1*0.15+1*5.8*3.3*0.15</t>
  </si>
  <si>
    <t>-0,55 "fáze I</t>
  </si>
  <si>
    <t>kanal.šachty, OLK2, RN2 - (N*(2*L+2*Š)*HL)</t>
  </si>
  <si>
    <t>5*(2*1.5+2*1.5)*0.15+1*(2*2.2+2*2.1)*0.15+1*(2*5.8+2*3.3)*0.2</t>
  </si>
  <si>
    <t>-1,8 "fáze I</t>
  </si>
  <si>
    <t>2.2*2.1+2*5.8*3.3</t>
  </si>
  <si>
    <t>47,4</t>
  </si>
  <si>
    <t>-42,5 "fáze I</t>
  </si>
  <si>
    <t>42-19</t>
  </si>
  <si>
    <t>42-24</t>
  </si>
  <si>
    <t>871313121.1</t>
  </si>
  <si>
    <t>stoka D22, přípojky přípojky vpustí, změřeno v digitální verzi PD funkcí na měření délek</t>
  </si>
  <si>
    <t>3+17.6</t>
  </si>
  <si>
    <t>871363121</t>
  </si>
  <si>
    <t>Montáž kanalizačního potrubí z PVC těsněné gumovým kroužkem otevřený výkop sklon do 20 % DN 250</t>
  </si>
  <si>
    <t>stoka D21, D22, D23 - změřeno v digitální verzi PD funkcí na měření délek</t>
  </si>
  <si>
    <t>47+44.6+46</t>
  </si>
  <si>
    <t>28614125</t>
  </si>
  <si>
    <t>trubka kanalizační žebrovaná PP DN 250x6000mm</t>
  </si>
  <si>
    <t>877360320</t>
  </si>
  <si>
    <t>Montáž odboček na kanalizačním potrubí z PP trub hladkých plnostěnných DN 250</t>
  </si>
  <si>
    <t>28617210</t>
  </si>
  <si>
    <t>odbočka kanalizační PP SN16 45° DN 250/150</t>
  </si>
  <si>
    <t>28617211</t>
  </si>
  <si>
    <t>odbočka kanalizační PP SN16 45° DN 250/200</t>
  </si>
  <si>
    <t>877360330</t>
  </si>
  <si>
    <t>Montáž spojek na kanalizačním potrubí z PP trub hladkých plnostěnných DN 250</t>
  </si>
  <si>
    <t>28617237</t>
  </si>
  <si>
    <t>spojka přesuvná kanalizační PP DN 250</t>
  </si>
  <si>
    <t>59224070</t>
  </si>
  <si>
    <t>skruž betonová DN 1000x1000 PS, 100x100x12cm</t>
  </si>
  <si>
    <t>Poklop litinový třídy D400</t>
  </si>
  <si>
    <t>Poklop litinový třídy C250</t>
  </si>
  <si>
    <t>2*0.5*0.5*0.5+2.7*0.9*0.4</t>
  </si>
  <si>
    <t>-0,972 "fáze I</t>
  </si>
  <si>
    <t>-5 "fáze I</t>
  </si>
  <si>
    <t>969011112</t>
  </si>
  <si>
    <t>Vybourání vnitřního kameninového potrubí přes DN 100 do DN 200</t>
  </si>
  <si>
    <t>stávající přípojky vpustí - změřeno v digitální verzi PD funkcí na měření délek</t>
  </si>
  <si>
    <t>3+1.5+1.5+1.5+9+2+1.5+1.5+13+1.5</t>
  </si>
  <si>
    <t>-16 "fáze I</t>
  </si>
  <si>
    <t>898908001</t>
  </si>
  <si>
    <t>Pol7</t>
  </si>
  <si>
    <t>ŽB retenční nádrž RN2, skládaná s vnitřními rozměry 5.3x2.8x1.82m, včetně trubních prostupů, vstupního komímku, kompletní dodávka včetně montáže (např. typ PNO Prefa Brno)</t>
  </si>
  <si>
    <t>Pol8</t>
  </si>
  <si>
    <t>Stupadla ocelová s PEHD povlakem - nádrž RN2, např. typ KASI SD</t>
  </si>
  <si>
    <t>Pol9</t>
  </si>
  <si>
    <t>Odlučovač lehkých kapalin třídy 1 dle ČSN EN 858-1 se jmenovitou velikostí NS 10 l/s s garantovanou účinností 3 mg/l C10÷40 na výstupu, kompletní dodávka včetně montáže (např. typ AS TOP 10 VF/ER/S/B, ASIO Brno),</t>
  </si>
  <si>
    <t>Pol10</t>
  </si>
  <si>
    <t>Hydroizolace zhlaví nádrže RN2 a OLK2 - afaltový nátěr + hydroizolační pás modifikovaný</t>
  </si>
  <si>
    <t>Pol11</t>
  </si>
  <si>
    <t>Vírový ventil DN200, průtok 3.1 l/s pro střední hloubku 0.6 m s přepadem, např. typ Wavin Typhoon</t>
  </si>
  <si>
    <t>997221571</t>
  </si>
  <si>
    <t>Vodorovná doprava vybouraných hmot do 1 km</t>
  </si>
  <si>
    <t>997221579</t>
  </si>
  <si>
    <t>Příplatek ZKD 1 km u vodorovné dopravy vybouraných hmot</t>
  </si>
  <si>
    <t>22,61</t>
  </si>
  <si>
    <t>997221612</t>
  </si>
  <si>
    <t>Nakládání vybouraných hmot na dopravní prostředky pro vodorovnou dopravu</t>
  </si>
  <si>
    <t>90 - SO 431-434 - VO - část A</t>
  </si>
  <si>
    <t>1.6</t>
  </si>
  <si>
    <t>stožár ocel. bezpatic. DOS 80-V+M, manžeta, žár. Zn</t>
  </si>
  <si>
    <t>2.6</t>
  </si>
  <si>
    <t>stožár ocel. bezpatic. DOS 80-M, manžeta, žár. Zn</t>
  </si>
  <si>
    <t>3.6</t>
  </si>
  <si>
    <t>stožár ocel. bezpatic. DOS 60+M, manžeta, žár. Zn</t>
  </si>
  <si>
    <t>4.6</t>
  </si>
  <si>
    <t>výložník V89 100060-1-0°, žár. Zn</t>
  </si>
  <si>
    <t>5.6</t>
  </si>
  <si>
    <t>stožárová výzbroj 16.4, průběžná s keramickou pojistkou 5x20/4A</t>
  </si>
  <si>
    <t>6.6</t>
  </si>
  <si>
    <t>stožárová výzbroj 16.4, odbočná s keramickou pojistkou 5x20/4A</t>
  </si>
  <si>
    <t>7.6</t>
  </si>
  <si>
    <t>stožárová zemní svorka</t>
  </si>
  <si>
    <t>8.6</t>
  </si>
  <si>
    <t>svítidlo UniStreet Medium 40LED BGP283.DW50.727/6200lm/47,5W</t>
  </si>
  <si>
    <t>9.6</t>
  </si>
  <si>
    <t>svítidlo UniStreet Micro 20LED BGP281.DM70.727/3800lm/30W</t>
  </si>
  <si>
    <t>10.6</t>
  </si>
  <si>
    <t>kabel CYKY-J 4x10</t>
  </si>
  <si>
    <t>11.6</t>
  </si>
  <si>
    <t>kabel CYKY 3Cx1,5</t>
  </si>
  <si>
    <t>12.6</t>
  </si>
  <si>
    <t>kabelová zemní spojka CY pro 4x16</t>
  </si>
  <si>
    <t>13.6</t>
  </si>
  <si>
    <t>chránička KF 09063</t>
  </si>
  <si>
    <t>14.6</t>
  </si>
  <si>
    <t>chránička KF 09040</t>
  </si>
  <si>
    <t>15.6</t>
  </si>
  <si>
    <t>zemnící drát FeZn Ø 10 mm (0,62 kg/m)</t>
  </si>
  <si>
    <t>16.6</t>
  </si>
  <si>
    <t>svorka pro zemnící drát FeZn</t>
  </si>
  <si>
    <t>17.6</t>
  </si>
  <si>
    <t>výstražná folie s bleskem</t>
  </si>
  <si>
    <t>18.6</t>
  </si>
  <si>
    <t>krycí deska KAD 20</t>
  </si>
  <si>
    <t>19.6</t>
  </si>
  <si>
    <t>trubka AGROSIL plastová prům. 250 mm/1,2m</t>
  </si>
  <si>
    <t>20.6</t>
  </si>
  <si>
    <t>trubka AGROSIL plastová prům. 250 mm/1m</t>
  </si>
  <si>
    <t>21.6</t>
  </si>
  <si>
    <t>beton pro základ ocelového stožáru 8 (0,64)</t>
  </si>
  <si>
    <t>22.6</t>
  </si>
  <si>
    <t>beton pro obetonování chrániček (0,06)</t>
  </si>
  <si>
    <t>23.5</t>
  </si>
  <si>
    <t>písek jemnozrnný</t>
  </si>
  <si>
    <t>24.5</t>
  </si>
  <si>
    <t>drobný a pomocný materiál</t>
  </si>
  <si>
    <t>25.5</t>
  </si>
  <si>
    <t>odpojení vodičů napáj. kabelu ze svorkovnice do AY25 (žíly)</t>
  </si>
  <si>
    <t>26.5</t>
  </si>
  <si>
    <t>vytažení kabelu do 25Al ze stožáru (1,5m)</t>
  </si>
  <si>
    <t>27.5</t>
  </si>
  <si>
    <t>demontáž svorkovnice z ocel. stožáru</t>
  </si>
  <si>
    <t>28.5</t>
  </si>
  <si>
    <t>odkopání stožárové patky</t>
  </si>
  <si>
    <t>29.5</t>
  </si>
  <si>
    <t>odkop kabelu v komunikaci vč. záhozu (0,3x0,8)</t>
  </si>
  <si>
    <t>30.5</t>
  </si>
  <si>
    <t xml:space="preserve">odkop kabelu v zeleném pásu  vč. záhozu (0,3x0,7)</t>
  </si>
  <si>
    <t>31.5</t>
  </si>
  <si>
    <t xml:space="preserve">odkop kabelu v chodníku  vč. záhozu (0,3x0,15)</t>
  </si>
  <si>
    <t>32.5</t>
  </si>
  <si>
    <t>demontáž podzemního vedení s výkopem</t>
  </si>
  <si>
    <t>33.5</t>
  </si>
  <si>
    <t>demontáž podzemního vedení bez výkopu</t>
  </si>
  <si>
    <t>34.5</t>
  </si>
  <si>
    <t>odpojení vodičů připoj. kabelu svítidla 1,5 (žíly)</t>
  </si>
  <si>
    <t>35.4</t>
  </si>
  <si>
    <t>demontáž vývodu ke svítidlu, kabel pr. 1,5</t>
  </si>
  <si>
    <t>36.4</t>
  </si>
  <si>
    <t>demontáž svítidla z ocel. stožáru 8m</t>
  </si>
  <si>
    <t>37.4</t>
  </si>
  <si>
    <t>demontáž výložníku z ocel. stožáru 8m</t>
  </si>
  <si>
    <t>38.4</t>
  </si>
  <si>
    <t>demontáž ocelového stožáru 8m</t>
  </si>
  <si>
    <t>39.4</t>
  </si>
  <si>
    <t>vybourání patky stožáru světelného bodu 8m (0,7)</t>
  </si>
  <si>
    <t>40.4</t>
  </si>
  <si>
    <t>zahození a zhutnění vybourané patky stožáru 8 (0,7)</t>
  </si>
  <si>
    <t>41.4</t>
  </si>
  <si>
    <t>demontáž svítidla ze světelného bodu (6)</t>
  </si>
  <si>
    <t>42.4</t>
  </si>
  <si>
    <t>demontáž ocelového stožáru 6m</t>
  </si>
  <si>
    <t>43.4</t>
  </si>
  <si>
    <t>vybourání patky parkového světelného bodu 6 (0,41)</t>
  </si>
  <si>
    <t>44.4</t>
  </si>
  <si>
    <t>zahození a zhutnění vybourané patky stožáru 6 (0,41)</t>
  </si>
  <si>
    <t>45.4</t>
  </si>
  <si>
    <t>vytýčení nových světelných bodů</t>
  </si>
  <si>
    <t>46.4</t>
  </si>
  <si>
    <t>výkop základu pro silniční ocelový stožár 8 (0,7)</t>
  </si>
  <si>
    <t>47.4</t>
  </si>
  <si>
    <t>stavba patky pro stožár 8</t>
  </si>
  <si>
    <t>48.4</t>
  </si>
  <si>
    <t>instalace sloupu silničního světelného bodu (8)</t>
  </si>
  <si>
    <t>49.4</t>
  </si>
  <si>
    <t>instalace výložníku silničního světelného bodu (8)</t>
  </si>
  <si>
    <t>50.4</t>
  </si>
  <si>
    <t>instalace svítidla silničního světelného bodu (8)</t>
  </si>
  <si>
    <t>51.4</t>
  </si>
  <si>
    <t>výkop základu pro ocelový stožár 6 (0,46)</t>
  </si>
  <si>
    <t>52.4</t>
  </si>
  <si>
    <t>stavba patky pro stožár 6</t>
  </si>
  <si>
    <t>53.4</t>
  </si>
  <si>
    <t>instalace sloupu světelného bodu (6)</t>
  </si>
  <si>
    <t>54.4</t>
  </si>
  <si>
    <t>instalace svítidla světelného bodu (6)</t>
  </si>
  <si>
    <t>55.4</t>
  </si>
  <si>
    <t>instalace svorkovnice</t>
  </si>
  <si>
    <t>56.4</t>
  </si>
  <si>
    <t>zatažení kabelu pr. 1,5 do sloupu</t>
  </si>
  <si>
    <t>57.4</t>
  </si>
  <si>
    <t>připojení kabelu do svorkovnice a svítidla 1,5 (žíly)</t>
  </si>
  <si>
    <t>58.4</t>
  </si>
  <si>
    <t>zavedení kabelu do pr. 16 do sloupu</t>
  </si>
  <si>
    <t>59.4</t>
  </si>
  <si>
    <t>připojení kabelu do pr. 16 do svorkovnice (žíly)</t>
  </si>
  <si>
    <t>60.4</t>
  </si>
  <si>
    <t>vytýčení trasy kabelového vedení</t>
  </si>
  <si>
    <t>61.4</t>
  </si>
  <si>
    <t>výkop v komunikaci (0,5x0,8)</t>
  </si>
  <si>
    <t>62.4</t>
  </si>
  <si>
    <t>výkop v chodníku (0,3x0,35)</t>
  </si>
  <si>
    <t>63.4</t>
  </si>
  <si>
    <t>výkop v zeleném pásu (0,3x0,7)</t>
  </si>
  <si>
    <t>64.4</t>
  </si>
  <si>
    <t>pokládka zemnícího drátu</t>
  </si>
  <si>
    <t>65.4</t>
  </si>
  <si>
    <t>pokládka kabelů do pr. 16</t>
  </si>
  <si>
    <t>66.3</t>
  </si>
  <si>
    <t>pokládka chrániček</t>
  </si>
  <si>
    <t>67.3</t>
  </si>
  <si>
    <t>příplatek za zatažení kabelu do r. 16 do chráničky</t>
  </si>
  <si>
    <t>68.2</t>
  </si>
  <si>
    <t>montáž kabelové zemní spojky</t>
  </si>
  <si>
    <t>69.2</t>
  </si>
  <si>
    <t>obetonování chrániček</t>
  </si>
  <si>
    <t>70.2</t>
  </si>
  <si>
    <t>násyp pískového lože (0,3x0,2)</t>
  </si>
  <si>
    <t>71.2</t>
  </si>
  <si>
    <t>pokládka krycích desek CAD</t>
  </si>
  <si>
    <t>72.2</t>
  </si>
  <si>
    <t>zahození a zhutnění výkopů (0,5x0,65)</t>
  </si>
  <si>
    <t>73.2</t>
  </si>
  <si>
    <t>zahození a zhutnění výkopů (0,3x0,15)</t>
  </si>
  <si>
    <t>74.2</t>
  </si>
  <si>
    <t>zahození a zhutnění výkopů (0,3x0,5)</t>
  </si>
  <si>
    <t>75.2</t>
  </si>
  <si>
    <t>ostatní montážní a pomocné práce</t>
  </si>
  <si>
    <t>76.2</t>
  </si>
  <si>
    <t>odvoz výkopku do 5 km a uložení na skládku vč. poplatku</t>
  </si>
  <si>
    <t>77.2</t>
  </si>
  <si>
    <t>ekologická likvidace svítidel</t>
  </si>
  <si>
    <t>78.2</t>
  </si>
  <si>
    <t>revize</t>
  </si>
  <si>
    <t>79.2</t>
  </si>
  <si>
    <t>doprava</t>
  </si>
  <si>
    <t>80.2</t>
  </si>
  <si>
    <t>zákres dle skutečného stavu</t>
  </si>
  <si>
    <t>100 - SO 431-434 - VO - část B2</t>
  </si>
  <si>
    <t>1.8</t>
  </si>
  <si>
    <t>2.9</t>
  </si>
  <si>
    <t>3.9</t>
  </si>
  <si>
    <t>stožár ocel. bezpatic. DOS 50+M, manžeta, žár. Zn</t>
  </si>
  <si>
    <t>4.9</t>
  </si>
  <si>
    <t>výložník V89 150060-1-5°, žár. Zn</t>
  </si>
  <si>
    <t>5.8</t>
  </si>
  <si>
    <t>výložník V89 200060-1-0°, žár. Zn</t>
  </si>
  <si>
    <t>6.8</t>
  </si>
  <si>
    <t>7.8</t>
  </si>
  <si>
    <t>8.9</t>
  </si>
  <si>
    <t>9.9</t>
  </si>
  <si>
    <t>10.9</t>
  </si>
  <si>
    <t>svítidlo UniStreet Medium 40LED BGP283.DS50.727/6500lm/50W</t>
  </si>
  <si>
    <t>11.9</t>
  </si>
  <si>
    <t>sv. UniStreet Micro 10LED BGP281.DW50.727/1500lm/11,8W-DIM25</t>
  </si>
  <si>
    <t>12.9</t>
  </si>
  <si>
    <t>13.9</t>
  </si>
  <si>
    <t>14.9</t>
  </si>
  <si>
    <t>15.9</t>
  </si>
  <si>
    <t>16.9</t>
  </si>
  <si>
    <t>17.9</t>
  </si>
  <si>
    <t>18.9</t>
  </si>
  <si>
    <t>19.9</t>
  </si>
  <si>
    <t>20.9</t>
  </si>
  <si>
    <t>21.8</t>
  </si>
  <si>
    <t>22.8</t>
  </si>
  <si>
    <t>23.7</t>
  </si>
  <si>
    <t>beton pro základ ocelového stožáru 5 (0,23)</t>
  </si>
  <si>
    <t>24.7</t>
  </si>
  <si>
    <t>25.7</t>
  </si>
  <si>
    <t>26.7</t>
  </si>
  <si>
    <t>27.7</t>
  </si>
  <si>
    <t>28.7</t>
  </si>
  <si>
    <t>29.7</t>
  </si>
  <si>
    <t>30.7</t>
  </si>
  <si>
    <t>31.7</t>
  </si>
  <si>
    <t>32.7</t>
  </si>
  <si>
    <t>33.7</t>
  </si>
  <si>
    <t>34.7</t>
  </si>
  <si>
    <t>35.6</t>
  </si>
  <si>
    <t>36.6</t>
  </si>
  <si>
    <t>37.6</t>
  </si>
  <si>
    <t>38.6</t>
  </si>
  <si>
    <t>39.6</t>
  </si>
  <si>
    <t>40.6</t>
  </si>
  <si>
    <t>41.6</t>
  </si>
  <si>
    <t>42.6</t>
  </si>
  <si>
    <t>demontáž svítidla ze světelného bodu (5)</t>
  </si>
  <si>
    <t>43.6</t>
  </si>
  <si>
    <t>demontáž ocelového stožáru 5m</t>
  </si>
  <si>
    <t>44.6</t>
  </si>
  <si>
    <t>vybourání patky parkového světelného bodu 5 (0,25)</t>
  </si>
  <si>
    <t>45.6</t>
  </si>
  <si>
    <t>zahození a zhutnění vybourané patky stožáru 5 (0,25)</t>
  </si>
  <si>
    <t>46.6</t>
  </si>
  <si>
    <t>instalace a připojení 1f jističe 16A/B</t>
  </si>
  <si>
    <t>47.5</t>
  </si>
  <si>
    <t>zavedení kabelu do pr. 16 do rozvodnice</t>
  </si>
  <si>
    <t>48.5</t>
  </si>
  <si>
    <t>připojení kabelu do pr. 16 do rozvodnice (žíly)</t>
  </si>
  <si>
    <t>49.5</t>
  </si>
  <si>
    <t>50.5</t>
  </si>
  <si>
    <t>51.6</t>
  </si>
  <si>
    <t>52.6</t>
  </si>
  <si>
    <t>53.6</t>
  </si>
  <si>
    <t>54.6</t>
  </si>
  <si>
    <t>55.6</t>
  </si>
  <si>
    <t>výkop základu pro ocelový stožár 5 (0,25)</t>
  </si>
  <si>
    <t>56.6</t>
  </si>
  <si>
    <t>stavba patky pro stožár 5</t>
  </si>
  <si>
    <t>57.6</t>
  </si>
  <si>
    <t>instalace sloupu světelného bodu (5)</t>
  </si>
  <si>
    <t>58.6</t>
  </si>
  <si>
    <t>instalace svítidla světelného bodu (5)</t>
  </si>
  <si>
    <t>59.6</t>
  </si>
  <si>
    <t>60.6</t>
  </si>
  <si>
    <t>61.6</t>
  </si>
  <si>
    <t>62.6</t>
  </si>
  <si>
    <t>63.6</t>
  </si>
  <si>
    <t>64.6</t>
  </si>
  <si>
    <t>65.6</t>
  </si>
  <si>
    <t>66.5</t>
  </si>
  <si>
    <t>67.5</t>
  </si>
  <si>
    <t>68.4</t>
  </si>
  <si>
    <t>69.4</t>
  </si>
  <si>
    <t>70.4</t>
  </si>
  <si>
    <t>71.4</t>
  </si>
  <si>
    <t>72.4</t>
  </si>
  <si>
    <t>73.4</t>
  </si>
  <si>
    <t>74.4</t>
  </si>
  <si>
    <t>75.4</t>
  </si>
  <si>
    <t>76.3</t>
  </si>
  <si>
    <t>77.3</t>
  </si>
  <si>
    <t>78.3</t>
  </si>
  <si>
    <t>79.3</t>
  </si>
  <si>
    <t>80.3</t>
  </si>
  <si>
    <t>81.2</t>
  </si>
  <si>
    <t>82.1</t>
  </si>
  <si>
    <t>83.1</t>
  </si>
  <si>
    <t>130 - SO 431-434 - VO - optika - část A</t>
  </si>
  <si>
    <t>1.11</t>
  </si>
  <si>
    <t>kabelová komora SGLB 1730</t>
  </si>
  <si>
    <t>2.12</t>
  </si>
  <si>
    <t>chránička HDPE 40 zemní tlustostěnná</t>
  </si>
  <si>
    <t>3.12</t>
  </si>
  <si>
    <t>spojka chráničky HDPE (SPC40)</t>
  </si>
  <si>
    <t>4.12</t>
  </si>
  <si>
    <t>koncovka chráničky HDPE s ventilkem (KPC40V)</t>
  </si>
  <si>
    <t>5.11</t>
  </si>
  <si>
    <t>koncovka chráničky HDPE bez ventilku (KPC40)</t>
  </si>
  <si>
    <t>6.10</t>
  </si>
  <si>
    <t>drát CY 1,5</t>
  </si>
  <si>
    <t>7.11</t>
  </si>
  <si>
    <t>výstražná folie oranž.</t>
  </si>
  <si>
    <t>8.12</t>
  </si>
  <si>
    <t>krycí deska KAD 20 oranž.</t>
  </si>
  <si>
    <t>9.12</t>
  </si>
  <si>
    <t>10.12</t>
  </si>
  <si>
    <t>11.12</t>
  </si>
  <si>
    <t>drobný materiál</t>
  </si>
  <si>
    <t>12.12</t>
  </si>
  <si>
    <t>vytýčení nových zemních boxů</t>
  </si>
  <si>
    <t>13.12</t>
  </si>
  <si>
    <t>výkop základu pro box (0,2)</t>
  </si>
  <si>
    <t>14.12</t>
  </si>
  <si>
    <t>instalace zemního boxu</t>
  </si>
  <si>
    <t>15.12</t>
  </si>
  <si>
    <t>vytýčení nové spojky</t>
  </si>
  <si>
    <t>16.12</t>
  </si>
  <si>
    <t>instalace spojky vč. materiálu</t>
  </si>
  <si>
    <t>17.11</t>
  </si>
  <si>
    <t>vytýčení trasy chrániček</t>
  </si>
  <si>
    <t>18.12</t>
  </si>
  <si>
    <t>19.12</t>
  </si>
  <si>
    <t>20.12</t>
  </si>
  <si>
    <t>21.11</t>
  </si>
  <si>
    <t>pokládka HDPE chrániček</t>
  </si>
  <si>
    <t>22.11</t>
  </si>
  <si>
    <t>pokládka zaměřovacího vodiče</t>
  </si>
  <si>
    <t>23.10</t>
  </si>
  <si>
    <t>zavedení chráničky HDPE do boxu</t>
  </si>
  <si>
    <t>24.10</t>
  </si>
  <si>
    <t>obetonování chrániček (300)</t>
  </si>
  <si>
    <t>25.10</t>
  </si>
  <si>
    <t>26.10</t>
  </si>
  <si>
    <t>pokládka výstražné folie</t>
  </si>
  <si>
    <t>27.10</t>
  </si>
  <si>
    <t>28.10</t>
  </si>
  <si>
    <t>29.10</t>
  </si>
  <si>
    <t>30.10</t>
  </si>
  <si>
    <t>31.10</t>
  </si>
  <si>
    <t>32.10</t>
  </si>
  <si>
    <t>odvoz výkopku a uložení na skládku</t>
  </si>
  <si>
    <t>33.10</t>
  </si>
  <si>
    <t>zkouška</t>
  </si>
  <si>
    <t>34.10</t>
  </si>
  <si>
    <t>35.8</t>
  </si>
  <si>
    <t>140 - SO 431-434 - VO - optika - část B2</t>
  </si>
  <si>
    <t>1.12</t>
  </si>
  <si>
    <t>2.13</t>
  </si>
  <si>
    <t>3.13</t>
  </si>
  <si>
    <t>4.13</t>
  </si>
  <si>
    <t>5.12</t>
  </si>
  <si>
    <t>6.11</t>
  </si>
  <si>
    <t>7.12</t>
  </si>
  <si>
    <t>8.13</t>
  </si>
  <si>
    <t>9.13</t>
  </si>
  <si>
    <t>10.13</t>
  </si>
  <si>
    <t>11.13</t>
  </si>
  <si>
    <t>12.13</t>
  </si>
  <si>
    <t>13.13</t>
  </si>
  <si>
    <t>14.13</t>
  </si>
  <si>
    <t>15.13</t>
  </si>
  <si>
    <t>16.13</t>
  </si>
  <si>
    <t>17.12</t>
  </si>
  <si>
    <t>18.13</t>
  </si>
  <si>
    <t>19.13</t>
  </si>
  <si>
    <t>20.13</t>
  </si>
  <si>
    <t>21.12</t>
  </si>
  <si>
    <t>22.12</t>
  </si>
  <si>
    <t>150 - SO 531 - Ochrana teplovodu ÚT a TUV - etapa VI.A</t>
  </si>
  <si>
    <t>12 - Zemní práce</t>
  </si>
  <si>
    <t>34 - Stěny a příčky</t>
  </si>
  <si>
    <t>58 - Kryty pozemních komunikací, letišť a ploch z betonu a ostatních hmot</t>
  </si>
  <si>
    <t>63 - Podlahy a podlahové konstrukce</t>
  </si>
  <si>
    <t>711 - Izolace proti vodě</t>
  </si>
  <si>
    <t>89 - Ostatní konstrukce a práce na trubním vedení</t>
  </si>
  <si>
    <t>96 - Bourání konstrukcí</t>
  </si>
  <si>
    <t>99 - Přesun hmot HSV</t>
  </si>
  <si>
    <t>VRN - Vedlejší rozpočtové náklady</t>
  </si>
  <si>
    <t>121101100R00</t>
  </si>
  <si>
    <t>Sejmutí ornice, pl. do 400 m2, přemístění do 50 m</t>
  </si>
  <si>
    <t>(12,8-(2,25+2,0+4,2))*(2,2+0,6*0,27*2)*0,15 "b.č. 6-7</t>
  </si>
  <si>
    <t>132201210R00</t>
  </si>
  <si>
    <t>Hloubení rýh š.do 200 cm hor.3 do 50 m3,STROJNĚ</t>
  </si>
  <si>
    <t>1,1*2,1*0,2 "bod 3</t>
  </si>
  <si>
    <t>(12,8-(2,25+2,0+4,2))*(2,2+(2,2+0,6*0,27*2))/2*(0,6-0,15) "b.č. 6-7 mimo KOM</t>
  </si>
  <si>
    <t>(2,25+2,0+4,2)*(2,2+(2,2+0,3*0,27*2))/2*0,3 "b.č. 6-7 pod KOM</t>
  </si>
  <si>
    <t>175101101RT2</t>
  </si>
  <si>
    <t>Obsyp potrubí bez prohození sypaniny - s dodáním štěrkopísku frakce 0 - 22 mm</t>
  </si>
  <si>
    <t>12,8*1,1*0,45 "b.č. 6-7 v kanálu</t>
  </si>
  <si>
    <t>174101101R00</t>
  </si>
  <si>
    <t>Zásyp jam, rýh, šachet se zhutněním</t>
  </si>
  <si>
    <t>(12,8-(2,25+2,0+4,2))*(2,2+(2,2+0,6*0,27*2))/2*(0,6-0,15) "b.č.6-7 mimo KOM  </t>
  </si>
  <si>
    <t>(2,25+2,0+4,2)*(2,2+(2,2+0,3*0,27*2))/2*0,3 "b.č.6-7 pod KOM  </t>
  </si>
  <si>
    <t>-12,0*1,5*0,15 "odpočet panelů   </t>
  </si>
  <si>
    <t>181301102R00</t>
  </si>
  <si>
    <t>Rozprostření ornice, rovina, tl. 10-15 cm,do 500m2</t>
  </si>
  <si>
    <t>(12,8-(2,25+2,0+4,2))*(2,2+0,6*0,27*2) "b.č. 6-7</t>
  </si>
  <si>
    <t>180402111R00</t>
  </si>
  <si>
    <t>Založení trávníku parkového výsevem v rovině</t>
  </si>
  <si>
    <t>00572400</t>
  </si>
  <si>
    <t>Směs travní parková I. běžná zátěž PROFI</t>
  </si>
  <si>
    <t>(12,8-(2,25+2,0+4,2))*(2,2+0,6*0,27*2)*0,05 "b.č. 6-7</t>
  </si>
  <si>
    <t>162701105R00</t>
  </si>
  <si>
    <t>Vodorovné přemístění výkopku z hor.1-4 do 10000 m</t>
  </si>
  <si>
    <t>10,86796-7,70596</t>
  </si>
  <si>
    <t>162701109R00</t>
  </si>
  <si>
    <t>Příplatek k vod. přemístění hor.1-4 za další 1 km</t>
  </si>
  <si>
    <t>3,162*5</t>
  </si>
  <si>
    <t>171201201R00</t>
  </si>
  <si>
    <t>Uložení sypaniny na skl.-sypanina na výšku přes 2m</t>
  </si>
  <si>
    <t>199000002R00</t>
  </si>
  <si>
    <t>Poplatek za skládku horniny 1- 4</t>
  </si>
  <si>
    <t>Stěny a příčky</t>
  </si>
  <si>
    <t>346244811R00</t>
  </si>
  <si>
    <t>Přizdívky izol. z cihel dl.29 cm, MC 10, tl. 65 mm</t>
  </si>
  <si>
    <t>3,6*4*0,3 "š 3</t>
  </si>
  <si>
    <t>341311711R00</t>
  </si>
  <si>
    <t>Beton nosných stěn prostý C 25/30</t>
  </si>
  <si>
    <t xml:space="preserve">0,75*0,15*0,34*4*2 "Š 3  vstupy   </t>
  </si>
  <si>
    <t>341351101R00</t>
  </si>
  <si>
    <t>Bednění stěn nosných jednostranné - zřízení</t>
  </si>
  <si>
    <t>(0,6*4*0,34+0,9*4*0,34)*2 "Š 3 vstupy   </t>
  </si>
  <si>
    <t>341351102R00</t>
  </si>
  <si>
    <t>Bednění stěn nosných jednostranné - odstranění</t>
  </si>
  <si>
    <t>Kryty pozemních komunikací, letišť a ploch z betonu a ostatních hmot</t>
  </si>
  <si>
    <t>584121111R00</t>
  </si>
  <si>
    <t>Osazení silničních panelů,lože z kameniva tl. 4 cm</t>
  </si>
  <si>
    <t>1,0*2,0 "bod 3</t>
  </si>
  <si>
    <t xml:space="preserve">4,0*1,5*3 "b.č.  6-7</t>
  </si>
  <si>
    <t>59381136</t>
  </si>
  <si>
    <t>Panel silniční IZD 37/10 200x100x15 cm</t>
  </si>
  <si>
    <t>1*1,01 "bod 3</t>
  </si>
  <si>
    <t>59381084</t>
  </si>
  <si>
    <t xml:space="preserve">Panel silniční IZD 3/10  300x150x15 cm</t>
  </si>
  <si>
    <t xml:space="preserve">4,0*1,01 "b.č.  6-7</t>
  </si>
  <si>
    <t>Podlahy a podlahové konstrukce</t>
  </si>
  <si>
    <t>632451136R00</t>
  </si>
  <si>
    <t>Potěr pískocementový hlazený dřev. hlad. tl. 50 mm</t>
  </si>
  <si>
    <t xml:space="preserve">(3,6*3,6-0,9*0,6*2) "š 3  krytí izolace na š 3   </t>
  </si>
  <si>
    <t>Izolace proti vodě</t>
  </si>
  <si>
    <t>711111001RZ1</t>
  </si>
  <si>
    <t>Izolace proti vlhkosti vodor. nátěr ALP za studena - 1x nátěr - včetně dodávky penetračního laku ALP</t>
  </si>
  <si>
    <t>(3,6*3,6-0,9*0,6*2)+3,6*4*0,3+0,9*4*0,34*2 "š 3</t>
  </si>
  <si>
    <t>711141559RZ3</t>
  </si>
  <si>
    <t>Izolace proti vlhk. vodorovná pásy přitavením - 1 vrstva - včetně dodávky Sklobit G</t>
  </si>
  <si>
    <t>711140101R00</t>
  </si>
  <si>
    <t>Odstr.izolace proti vlhk.vodor. pásy přitav.,1vrst</t>
  </si>
  <si>
    <t>998711201R00</t>
  </si>
  <si>
    <t>Přesun hmot pro izolace proti vodě, výšky do 6 m</t>
  </si>
  <si>
    <t>Ostatní konstrukce a práce na trubním vedení</t>
  </si>
  <si>
    <t>899711122R00</t>
  </si>
  <si>
    <t>Fólie výstražná z PVC zelená, šířka 30 cm</t>
  </si>
  <si>
    <t>2,5*2 "bod 3</t>
  </si>
  <si>
    <t>12,8*2 "b.č. 6-7</t>
  </si>
  <si>
    <t>899102111R00</t>
  </si>
  <si>
    <t>Osazení poklopu s rámem do 100 kg</t>
  </si>
  <si>
    <t>2 "Š 3 použijí se stávající vybourané   </t>
  </si>
  <si>
    <t>Bourání konstrukcí</t>
  </si>
  <si>
    <t>963015121R00</t>
  </si>
  <si>
    <t>Demontáž prefabrikovaných krycích desek 0,09 t</t>
  </si>
  <si>
    <t>12,8*1,4 "b.č. 6-7</t>
  </si>
  <si>
    <t>965042141RT1</t>
  </si>
  <si>
    <t>Bourání mazanin betonových tl. 10 cm, nad 4 m2</t>
  </si>
  <si>
    <t>12,8*1,4*0,05 "b.č. 6-7 nad deskami   </t>
  </si>
  <si>
    <t>(3,6*3,6-0,9*0,6*2)*0,05 "š 3</t>
  </si>
  <si>
    <t>976044311R00</t>
  </si>
  <si>
    <t xml:space="preserve">Vybourání beton obrub šachet  průř. nad 0,03 m2</t>
  </si>
  <si>
    <t>0,75*4*2 "Š 3</t>
  </si>
  <si>
    <t>962031113R00</t>
  </si>
  <si>
    <t>Bourání příček z cihel pálených plných tl. 65 mm - přizdívka</t>
  </si>
  <si>
    <t>976085311R00</t>
  </si>
  <si>
    <t>Vybourání kanal.rámů a poklopů plochy do 0,6 m2</t>
  </si>
  <si>
    <t>2 " Š3 - použijí se zpět   </t>
  </si>
  <si>
    <t>979082113R00</t>
  </si>
  <si>
    <t>Vodorovná doprava suti po suchu do 1000 m</t>
  </si>
  <si>
    <t>979082119R00</t>
  </si>
  <si>
    <t>Příplatek k přesunu suti za každých dalších 1000 m</t>
  </si>
  <si>
    <t>4,849*14</t>
  </si>
  <si>
    <t>979990001R00</t>
  </si>
  <si>
    <t>Poplatek za skládku stavební suti</t>
  </si>
  <si>
    <t>Přesun hmot HSV</t>
  </si>
  <si>
    <t>998272201R00</t>
  </si>
  <si>
    <t>Přesun hmot, trubní vedení ocelové, otevřený výkop</t>
  </si>
  <si>
    <t>10,7718+1,6119+8,9551+1,4018+0,014</t>
  </si>
  <si>
    <t>VRN</t>
  </si>
  <si>
    <t>Vedlejší rozpočtové náklady</t>
  </si>
  <si>
    <t>999-1</t>
  </si>
  <si>
    <t>NUS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</si>
</sst>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2219J(1)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sídliště Spáleniště - VI.etapa - fáze II. - opravený rozpočet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14. 11. 2022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ROUND(SUM(AG95:AG104),2)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ROUND(SUM(AS95:AS104),2)</f>
        <v>0</v>
      </c>
      <c r="AT94" s="114">
        <f>ROUND(SUM(AV94:AW94),2)</f>
        <v>0</v>
      </c>
      <c r="AU94" s="115">
        <f>ROUND(SUM(AU95:AU104),5)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ROUND(SUM(AZ95:AZ104),2)</f>
        <v>0</v>
      </c>
      <c r="BA94" s="114">
        <f>ROUND(SUM(BA95:BA104),2)</f>
        <v>0</v>
      </c>
      <c r="BB94" s="114">
        <f>ROUND(SUM(BB95:BB104),2)</f>
        <v>0</v>
      </c>
      <c r="BC94" s="114">
        <f>ROUND(SUM(BC95:BC104),2)</f>
        <v>0</v>
      </c>
      <c r="BD94" s="116">
        <f>ROUND(SUM(BD95:BD104),2)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'10 - SO 101 - etapa VI.A'!J30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'10 - SO 101 - etapa VI.A'!P129</f>
        <v>0</v>
      </c>
      <c r="AV95" s="128">
        <f>'10 - SO 101 - etapa VI.A'!J33</f>
        <v>0</v>
      </c>
      <c r="AW95" s="128">
        <f>'10 - SO 101 - etapa VI.A'!J34</f>
        <v>0</v>
      </c>
      <c r="AX95" s="128">
        <f>'10 - SO 101 - etapa VI.A'!J35</f>
        <v>0</v>
      </c>
      <c r="AY95" s="128">
        <f>'10 - SO 101 - etapa VI.A'!J36</f>
        <v>0</v>
      </c>
      <c r="AZ95" s="128">
        <f>'10 - SO 101 - etapa VI.A'!F33</f>
        <v>0</v>
      </c>
      <c r="BA95" s="128">
        <f>'10 - SO 101 - etapa VI.A'!F34</f>
        <v>0</v>
      </c>
      <c r="BB95" s="128">
        <f>'10 - SO 101 - etapa VI.A'!F35</f>
        <v>0</v>
      </c>
      <c r="BC95" s="128">
        <f>'10 - SO 101 - etapa VI.A'!F36</f>
        <v>0</v>
      </c>
      <c r="BD95" s="130">
        <f>'10 - SO 101 - etapa VI.A'!F37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="7" customFormat="1" ht="16.5" customHeight="1">
      <c r="A96" s="119" t="s">
        <v>78</v>
      </c>
      <c r="B96" s="120"/>
      <c r="C96" s="121"/>
      <c r="D96" s="122" t="s">
        <v>85</v>
      </c>
      <c r="E96" s="122"/>
      <c r="F96" s="122"/>
      <c r="G96" s="122"/>
      <c r="H96" s="122"/>
      <c r="I96" s="123"/>
      <c r="J96" s="122" t="s">
        <v>86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'20 - SO 102.1 - etapa VI.B'!J30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'20 - SO 102.1 - etapa VI.B'!P129</f>
        <v>0</v>
      </c>
      <c r="AV96" s="128">
        <f>'20 - SO 102.1 - etapa VI.B'!J33</f>
        <v>0</v>
      </c>
      <c r="AW96" s="128">
        <f>'20 - SO 102.1 - etapa VI.B'!J34</f>
        <v>0</v>
      </c>
      <c r="AX96" s="128">
        <f>'20 - SO 102.1 - etapa VI.B'!J35</f>
        <v>0</v>
      </c>
      <c r="AY96" s="128">
        <f>'20 - SO 102.1 - etapa VI.B'!J36</f>
        <v>0</v>
      </c>
      <c r="AZ96" s="128">
        <f>'20 - SO 102.1 - etapa VI.B'!F33</f>
        <v>0</v>
      </c>
      <c r="BA96" s="128">
        <f>'20 - SO 102.1 - etapa VI.B'!F34</f>
        <v>0</v>
      </c>
      <c r="BB96" s="128">
        <f>'20 - SO 102.1 - etapa VI.B'!F35</f>
        <v>0</v>
      </c>
      <c r="BC96" s="128">
        <f>'20 - SO 102.1 - etapa VI.B'!F36</f>
        <v>0</v>
      </c>
      <c r="BD96" s="130">
        <f>'20 - SO 102.1 - etapa VI.B'!F37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84</v>
      </c>
    </row>
    <row r="97" s="7" customFormat="1" ht="16.5" customHeight="1">
      <c r="A97" s="119" t="s">
        <v>78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'30 - SO 102.2 - etapa VI.B'!J30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'30 - SO 102.2 - etapa VI.B'!P128</f>
        <v>0</v>
      </c>
      <c r="AV97" s="128">
        <f>'30 - SO 102.2 - etapa VI.B'!J33</f>
        <v>0</v>
      </c>
      <c r="AW97" s="128">
        <f>'30 - SO 102.2 - etapa VI.B'!J34</f>
        <v>0</v>
      </c>
      <c r="AX97" s="128">
        <f>'30 - SO 102.2 - etapa VI.B'!J35</f>
        <v>0</v>
      </c>
      <c r="AY97" s="128">
        <f>'30 - SO 102.2 - etapa VI.B'!J36</f>
        <v>0</v>
      </c>
      <c r="AZ97" s="128">
        <f>'30 - SO 102.2 - etapa VI.B'!F33</f>
        <v>0</v>
      </c>
      <c r="BA97" s="128">
        <f>'30 - SO 102.2 - etapa VI.B'!F34</f>
        <v>0</v>
      </c>
      <c r="BB97" s="128">
        <f>'30 - SO 102.2 - etapa VI.B'!F35</f>
        <v>0</v>
      </c>
      <c r="BC97" s="128">
        <f>'30 - SO 102.2 - etapa VI.B'!F36</f>
        <v>0</v>
      </c>
      <c r="BD97" s="130">
        <f>'30 - SO 102.2 - etapa VI.B'!F37</f>
        <v>0</v>
      </c>
      <c r="BE97" s="7"/>
      <c r="BT97" s="131" t="s">
        <v>82</v>
      </c>
      <c r="BV97" s="131" t="s">
        <v>76</v>
      </c>
      <c r="BW97" s="131" t="s">
        <v>90</v>
      </c>
      <c r="BX97" s="131" t="s">
        <v>5</v>
      </c>
      <c r="CL97" s="131" t="s">
        <v>1</v>
      </c>
      <c r="CM97" s="131" t="s">
        <v>84</v>
      </c>
    </row>
    <row r="98" s="7" customFormat="1" ht="24.75" customHeight="1">
      <c r="A98" s="119" t="s">
        <v>78</v>
      </c>
      <c r="B98" s="120"/>
      <c r="C98" s="121"/>
      <c r="D98" s="122" t="s">
        <v>91</v>
      </c>
      <c r="E98" s="122"/>
      <c r="F98" s="122"/>
      <c r="G98" s="122"/>
      <c r="H98" s="122"/>
      <c r="I98" s="123"/>
      <c r="J98" s="122" t="s">
        <v>92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'70 - SO 301 - Dešťová kan...'!J30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27">
        <v>0</v>
      </c>
      <c r="AT98" s="128">
        <f>ROUND(SUM(AV98:AW98),2)</f>
        <v>0</v>
      </c>
      <c r="AU98" s="129">
        <f>'70 - SO 301 - Dešťová kan...'!P122</f>
        <v>0</v>
      </c>
      <c r="AV98" s="128">
        <f>'70 - SO 301 - Dešťová kan...'!J33</f>
        <v>0</v>
      </c>
      <c r="AW98" s="128">
        <f>'70 - SO 301 - Dešťová kan...'!J34</f>
        <v>0</v>
      </c>
      <c r="AX98" s="128">
        <f>'70 - SO 301 - Dešťová kan...'!J35</f>
        <v>0</v>
      </c>
      <c r="AY98" s="128">
        <f>'70 - SO 301 - Dešťová kan...'!J36</f>
        <v>0</v>
      </c>
      <c r="AZ98" s="128">
        <f>'70 - SO 301 - Dešťová kan...'!F33</f>
        <v>0</v>
      </c>
      <c r="BA98" s="128">
        <f>'70 - SO 301 - Dešťová kan...'!F34</f>
        <v>0</v>
      </c>
      <c r="BB98" s="128">
        <f>'70 - SO 301 - Dešťová kan...'!F35</f>
        <v>0</v>
      </c>
      <c r="BC98" s="128">
        <f>'70 - SO 301 - Dešťová kan...'!F36</f>
        <v>0</v>
      </c>
      <c r="BD98" s="130">
        <f>'70 - SO 301 - Dešťová kan...'!F37</f>
        <v>0</v>
      </c>
      <c r="BE98" s="7"/>
      <c r="BT98" s="131" t="s">
        <v>82</v>
      </c>
      <c r="BV98" s="131" t="s">
        <v>76</v>
      </c>
      <c r="BW98" s="131" t="s">
        <v>93</v>
      </c>
      <c r="BX98" s="131" t="s">
        <v>5</v>
      </c>
      <c r="CL98" s="131" t="s">
        <v>1</v>
      </c>
      <c r="CM98" s="131" t="s">
        <v>84</v>
      </c>
    </row>
    <row r="99" s="7" customFormat="1" ht="24.75" customHeight="1">
      <c r="A99" s="119" t="s">
        <v>78</v>
      </c>
      <c r="B99" s="120"/>
      <c r="C99" s="121"/>
      <c r="D99" s="122" t="s">
        <v>94</v>
      </c>
      <c r="E99" s="122"/>
      <c r="F99" s="122"/>
      <c r="G99" s="122"/>
      <c r="H99" s="122"/>
      <c r="I99" s="123"/>
      <c r="J99" s="122" t="s">
        <v>95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'80 - SO 302 - Dešťová kan...'!J30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81</v>
      </c>
      <c r="AR99" s="126"/>
      <c r="AS99" s="127">
        <v>0</v>
      </c>
      <c r="AT99" s="128">
        <f>ROUND(SUM(AV99:AW99),2)</f>
        <v>0</v>
      </c>
      <c r="AU99" s="129">
        <f>'80 - SO 302 - Dešťová kan...'!P123</f>
        <v>0</v>
      </c>
      <c r="AV99" s="128">
        <f>'80 - SO 302 - Dešťová kan...'!J33</f>
        <v>0</v>
      </c>
      <c r="AW99" s="128">
        <f>'80 - SO 302 - Dešťová kan...'!J34</f>
        <v>0</v>
      </c>
      <c r="AX99" s="128">
        <f>'80 - SO 302 - Dešťová kan...'!J35</f>
        <v>0</v>
      </c>
      <c r="AY99" s="128">
        <f>'80 - SO 302 - Dešťová kan...'!J36</f>
        <v>0</v>
      </c>
      <c r="AZ99" s="128">
        <f>'80 - SO 302 - Dešťová kan...'!F33</f>
        <v>0</v>
      </c>
      <c r="BA99" s="128">
        <f>'80 - SO 302 - Dešťová kan...'!F34</f>
        <v>0</v>
      </c>
      <c r="BB99" s="128">
        <f>'80 - SO 302 - Dešťová kan...'!F35</f>
        <v>0</v>
      </c>
      <c r="BC99" s="128">
        <f>'80 - SO 302 - Dešťová kan...'!F36</f>
        <v>0</v>
      </c>
      <c r="BD99" s="130">
        <f>'80 - SO 302 - Dešťová kan...'!F37</f>
        <v>0</v>
      </c>
      <c r="BE99" s="7"/>
      <c r="BT99" s="131" t="s">
        <v>82</v>
      </c>
      <c r="BV99" s="131" t="s">
        <v>76</v>
      </c>
      <c r="BW99" s="131" t="s">
        <v>96</v>
      </c>
      <c r="BX99" s="131" t="s">
        <v>5</v>
      </c>
      <c r="CL99" s="131" t="s">
        <v>1</v>
      </c>
      <c r="CM99" s="131" t="s">
        <v>84</v>
      </c>
    </row>
    <row r="100" s="7" customFormat="1" ht="16.5" customHeight="1">
      <c r="A100" s="119" t="s">
        <v>78</v>
      </c>
      <c r="B100" s="120"/>
      <c r="C100" s="121"/>
      <c r="D100" s="122" t="s">
        <v>97</v>
      </c>
      <c r="E100" s="122"/>
      <c r="F100" s="122"/>
      <c r="G100" s="122"/>
      <c r="H100" s="122"/>
      <c r="I100" s="123"/>
      <c r="J100" s="122" t="s">
        <v>98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'90 - SO 431-434 - VO - čá...'!J30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81</v>
      </c>
      <c r="AR100" s="126"/>
      <c r="AS100" s="127">
        <v>0</v>
      </c>
      <c r="AT100" s="128">
        <f>ROUND(SUM(AV100:AW100),2)</f>
        <v>0</v>
      </c>
      <c r="AU100" s="129">
        <f>'90 - SO 431-434 - VO - čá...'!P118</f>
        <v>0</v>
      </c>
      <c r="AV100" s="128">
        <f>'90 - SO 431-434 - VO - čá...'!J33</f>
        <v>0</v>
      </c>
      <c r="AW100" s="128">
        <f>'90 - SO 431-434 - VO - čá...'!J34</f>
        <v>0</v>
      </c>
      <c r="AX100" s="128">
        <f>'90 - SO 431-434 - VO - čá...'!J35</f>
        <v>0</v>
      </c>
      <c r="AY100" s="128">
        <f>'90 - SO 431-434 - VO - čá...'!J36</f>
        <v>0</v>
      </c>
      <c r="AZ100" s="128">
        <f>'90 - SO 431-434 - VO - čá...'!F33</f>
        <v>0</v>
      </c>
      <c r="BA100" s="128">
        <f>'90 - SO 431-434 - VO - čá...'!F34</f>
        <v>0</v>
      </c>
      <c r="BB100" s="128">
        <f>'90 - SO 431-434 - VO - čá...'!F35</f>
        <v>0</v>
      </c>
      <c r="BC100" s="128">
        <f>'90 - SO 431-434 - VO - čá...'!F36</f>
        <v>0</v>
      </c>
      <c r="BD100" s="130">
        <f>'90 - SO 431-434 - VO - čá...'!F37</f>
        <v>0</v>
      </c>
      <c r="BE100" s="7"/>
      <c r="BT100" s="131" t="s">
        <v>82</v>
      </c>
      <c r="BV100" s="131" t="s">
        <v>76</v>
      </c>
      <c r="BW100" s="131" t="s">
        <v>99</v>
      </c>
      <c r="BX100" s="131" t="s">
        <v>5</v>
      </c>
      <c r="CL100" s="131" t="s">
        <v>1</v>
      </c>
      <c r="CM100" s="131" t="s">
        <v>84</v>
      </c>
    </row>
    <row r="101" s="7" customFormat="1" ht="16.5" customHeight="1">
      <c r="A101" s="119" t="s">
        <v>78</v>
      </c>
      <c r="B101" s="120"/>
      <c r="C101" s="121"/>
      <c r="D101" s="122" t="s">
        <v>100</v>
      </c>
      <c r="E101" s="122"/>
      <c r="F101" s="122"/>
      <c r="G101" s="122"/>
      <c r="H101" s="122"/>
      <c r="I101" s="123"/>
      <c r="J101" s="122" t="s">
        <v>101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'100 - SO 431-434 - VO - č...'!J30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81</v>
      </c>
      <c r="AR101" s="126"/>
      <c r="AS101" s="127">
        <v>0</v>
      </c>
      <c r="AT101" s="128">
        <f>ROUND(SUM(AV101:AW101),2)</f>
        <v>0</v>
      </c>
      <c r="AU101" s="129">
        <f>'100 - SO 431-434 - VO - č...'!P118</f>
        <v>0</v>
      </c>
      <c r="AV101" s="128">
        <f>'100 - SO 431-434 - VO - č...'!J33</f>
        <v>0</v>
      </c>
      <c r="AW101" s="128">
        <f>'100 - SO 431-434 - VO - č...'!J34</f>
        <v>0</v>
      </c>
      <c r="AX101" s="128">
        <f>'100 - SO 431-434 - VO - č...'!J35</f>
        <v>0</v>
      </c>
      <c r="AY101" s="128">
        <f>'100 - SO 431-434 - VO - č...'!J36</f>
        <v>0</v>
      </c>
      <c r="AZ101" s="128">
        <f>'100 - SO 431-434 - VO - č...'!F33</f>
        <v>0</v>
      </c>
      <c r="BA101" s="128">
        <f>'100 - SO 431-434 - VO - č...'!F34</f>
        <v>0</v>
      </c>
      <c r="BB101" s="128">
        <f>'100 - SO 431-434 - VO - č...'!F35</f>
        <v>0</v>
      </c>
      <c r="BC101" s="128">
        <f>'100 - SO 431-434 - VO - č...'!F36</f>
        <v>0</v>
      </c>
      <c r="BD101" s="130">
        <f>'100 - SO 431-434 - VO - č...'!F37</f>
        <v>0</v>
      </c>
      <c r="BE101" s="7"/>
      <c r="BT101" s="131" t="s">
        <v>82</v>
      </c>
      <c r="BV101" s="131" t="s">
        <v>76</v>
      </c>
      <c r="BW101" s="131" t="s">
        <v>102</v>
      </c>
      <c r="BX101" s="131" t="s">
        <v>5</v>
      </c>
      <c r="CL101" s="131" t="s">
        <v>1</v>
      </c>
      <c r="CM101" s="131" t="s">
        <v>84</v>
      </c>
    </row>
    <row r="102" s="7" customFormat="1" ht="16.5" customHeight="1">
      <c r="A102" s="119" t="s">
        <v>78</v>
      </c>
      <c r="B102" s="120"/>
      <c r="C102" s="121"/>
      <c r="D102" s="122" t="s">
        <v>103</v>
      </c>
      <c r="E102" s="122"/>
      <c r="F102" s="122"/>
      <c r="G102" s="122"/>
      <c r="H102" s="122"/>
      <c r="I102" s="123"/>
      <c r="J102" s="122" t="s">
        <v>104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'130 - SO 431-434 - VO - o...'!J30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81</v>
      </c>
      <c r="AR102" s="126"/>
      <c r="AS102" s="127">
        <v>0</v>
      </c>
      <c r="AT102" s="128">
        <f>ROUND(SUM(AV102:AW102),2)</f>
        <v>0</v>
      </c>
      <c r="AU102" s="129">
        <f>'130 - SO 431-434 - VO - o...'!P118</f>
        <v>0</v>
      </c>
      <c r="AV102" s="128">
        <f>'130 - SO 431-434 - VO - o...'!J33</f>
        <v>0</v>
      </c>
      <c r="AW102" s="128">
        <f>'130 - SO 431-434 - VO - o...'!J34</f>
        <v>0</v>
      </c>
      <c r="AX102" s="128">
        <f>'130 - SO 431-434 - VO - o...'!J35</f>
        <v>0</v>
      </c>
      <c r="AY102" s="128">
        <f>'130 - SO 431-434 - VO - o...'!J36</f>
        <v>0</v>
      </c>
      <c r="AZ102" s="128">
        <f>'130 - SO 431-434 - VO - o...'!F33</f>
        <v>0</v>
      </c>
      <c r="BA102" s="128">
        <f>'130 - SO 431-434 - VO - o...'!F34</f>
        <v>0</v>
      </c>
      <c r="BB102" s="128">
        <f>'130 - SO 431-434 - VO - o...'!F35</f>
        <v>0</v>
      </c>
      <c r="BC102" s="128">
        <f>'130 - SO 431-434 - VO - o...'!F36</f>
        <v>0</v>
      </c>
      <c r="BD102" s="130">
        <f>'130 - SO 431-434 - VO - o...'!F37</f>
        <v>0</v>
      </c>
      <c r="BE102" s="7"/>
      <c r="BT102" s="131" t="s">
        <v>82</v>
      </c>
      <c r="BV102" s="131" t="s">
        <v>76</v>
      </c>
      <c r="BW102" s="131" t="s">
        <v>105</v>
      </c>
      <c r="BX102" s="131" t="s">
        <v>5</v>
      </c>
      <c r="CL102" s="131" t="s">
        <v>1</v>
      </c>
      <c r="CM102" s="131" t="s">
        <v>84</v>
      </c>
    </row>
    <row r="103" s="7" customFormat="1" ht="16.5" customHeight="1">
      <c r="A103" s="119" t="s">
        <v>78</v>
      </c>
      <c r="B103" s="120"/>
      <c r="C103" s="121"/>
      <c r="D103" s="122" t="s">
        <v>106</v>
      </c>
      <c r="E103" s="122"/>
      <c r="F103" s="122"/>
      <c r="G103" s="122"/>
      <c r="H103" s="122"/>
      <c r="I103" s="123"/>
      <c r="J103" s="122" t="s">
        <v>107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'140 - SO 431-434 - VO - o...'!J30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81</v>
      </c>
      <c r="AR103" s="126"/>
      <c r="AS103" s="127">
        <v>0</v>
      </c>
      <c r="AT103" s="128">
        <f>ROUND(SUM(AV103:AW103),2)</f>
        <v>0</v>
      </c>
      <c r="AU103" s="129">
        <f>'140 - SO 431-434 - VO - o...'!P118</f>
        <v>0</v>
      </c>
      <c r="AV103" s="128">
        <f>'140 - SO 431-434 - VO - o...'!J33</f>
        <v>0</v>
      </c>
      <c r="AW103" s="128">
        <f>'140 - SO 431-434 - VO - o...'!J34</f>
        <v>0</v>
      </c>
      <c r="AX103" s="128">
        <f>'140 - SO 431-434 - VO - o...'!J35</f>
        <v>0</v>
      </c>
      <c r="AY103" s="128">
        <f>'140 - SO 431-434 - VO - o...'!J36</f>
        <v>0</v>
      </c>
      <c r="AZ103" s="128">
        <f>'140 - SO 431-434 - VO - o...'!F33</f>
        <v>0</v>
      </c>
      <c r="BA103" s="128">
        <f>'140 - SO 431-434 - VO - o...'!F34</f>
        <v>0</v>
      </c>
      <c r="BB103" s="128">
        <f>'140 - SO 431-434 - VO - o...'!F35</f>
        <v>0</v>
      </c>
      <c r="BC103" s="128">
        <f>'140 - SO 431-434 - VO - o...'!F36</f>
        <v>0</v>
      </c>
      <c r="BD103" s="130">
        <f>'140 - SO 431-434 - VO - o...'!F37</f>
        <v>0</v>
      </c>
      <c r="BE103" s="7"/>
      <c r="BT103" s="131" t="s">
        <v>82</v>
      </c>
      <c r="BV103" s="131" t="s">
        <v>76</v>
      </c>
      <c r="BW103" s="131" t="s">
        <v>108</v>
      </c>
      <c r="BX103" s="131" t="s">
        <v>5</v>
      </c>
      <c r="CL103" s="131" t="s">
        <v>1</v>
      </c>
      <c r="CM103" s="131" t="s">
        <v>84</v>
      </c>
    </row>
    <row r="104" s="7" customFormat="1" ht="24.75" customHeight="1">
      <c r="A104" s="119" t="s">
        <v>78</v>
      </c>
      <c r="B104" s="120"/>
      <c r="C104" s="121"/>
      <c r="D104" s="122" t="s">
        <v>109</v>
      </c>
      <c r="E104" s="122"/>
      <c r="F104" s="122"/>
      <c r="G104" s="122"/>
      <c r="H104" s="122"/>
      <c r="I104" s="123"/>
      <c r="J104" s="122" t="s">
        <v>110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'150 - SO 531 - Ochrana te...'!J30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81</v>
      </c>
      <c r="AR104" s="126"/>
      <c r="AS104" s="132">
        <v>0</v>
      </c>
      <c r="AT104" s="133">
        <f>ROUND(SUM(AV104:AW104),2)</f>
        <v>0</v>
      </c>
      <c r="AU104" s="134">
        <f>'150 - SO 531 - Ochrana te...'!P125</f>
        <v>0</v>
      </c>
      <c r="AV104" s="133">
        <f>'150 - SO 531 - Ochrana te...'!J33</f>
        <v>0</v>
      </c>
      <c r="AW104" s="133">
        <f>'150 - SO 531 - Ochrana te...'!J34</f>
        <v>0</v>
      </c>
      <c r="AX104" s="133">
        <f>'150 - SO 531 - Ochrana te...'!J35</f>
        <v>0</v>
      </c>
      <c r="AY104" s="133">
        <f>'150 - SO 531 - Ochrana te...'!J36</f>
        <v>0</v>
      </c>
      <c r="AZ104" s="133">
        <f>'150 - SO 531 - Ochrana te...'!F33</f>
        <v>0</v>
      </c>
      <c r="BA104" s="133">
        <f>'150 - SO 531 - Ochrana te...'!F34</f>
        <v>0</v>
      </c>
      <c r="BB104" s="133">
        <f>'150 - SO 531 - Ochrana te...'!F35</f>
        <v>0</v>
      </c>
      <c r="BC104" s="133">
        <f>'150 - SO 531 - Ochrana te...'!F36</f>
        <v>0</v>
      </c>
      <c r="BD104" s="135">
        <f>'150 - SO 531 - Ochrana te...'!F37</f>
        <v>0</v>
      </c>
      <c r="BE104" s="7"/>
      <c r="BT104" s="131" t="s">
        <v>82</v>
      </c>
      <c r="BV104" s="131" t="s">
        <v>76</v>
      </c>
      <c r="BW104" s="131" t="s">
        <v>111</v>
      </c>
      <c r="BX104" s="131" t="s">
        <v>5</v>
      </c>
      <c r="CL104" s="131" t="s">
        <v>1</v>
      </c>
      <c r="CM104" s="131" t="s">
        <v>84</v>
      </c>
    </row>
    <row r="105" s="2" customFormat="1" ht="30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</sheetData>
  <sheetProtection sheet="1" formatColumns="0" formatRows="0" objects="1" scenarios="1" spinCount="100000" saltValue="D38/LVjcSXf2Fe8+ZgeZtF9LAr69NByW1rl5fAaqb21jvCFcK5inxETye9vnhbXIqk0Lkwk/nAfexd54EbEahQ==" hashValue="E2WYZyXgYzsREQUfGMDjp+b2++/idGduRn2DccZc8Newgd4aD7CFez8PTAzTTPoAiKSntnhc+r1AwIPWvHFtSw==" algorithmName="SHA-512" password="CC35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G94:AM94"/>
    <mergeCell ref="AN94:AP94"/>
  </mergeCells>
  <hyperlinks>
    <hyperlink ref="A95" location="'10 - SO 101 - etapa VI.A'!C2" display="/"/>
    <hyperlink ref="A96" location="'20 - SO 102.1 - etapa VI.B'!C2" display="/"/>
    <hyperlink ref="A97" location="'30 - SO 102.2 - etapa VI.B'!C2" display="/"/>
    <hyperlink ref="A98" location="'70 - SO 301 - Dešťová kan...'!C2" display="/"/>
    <hyperlink ref="A99" location="'80 - SO 302 - Dešťová kan...'!C2" display="/"/>
    <hyperlink ref="A100" location="'90 - SO 431-434 - VO - čá...'!C2" display="/"/>
    <hyperlink ref="A101" location="'100 - SO 431-434 - VO - č...'!C2" display="/"/>
    <hyperlink ref="A102" location="'130 - SO 431-434 - VO - o...'!C2" display="/"/>
    <hyperlink ref="A103" location="'140 - SO 431-434 - VO - o...'!C2" display="/"/>
    <hyperlink ref="A104" location="'150 - SO 531 - Ochrana t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1484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ROUND((SUM(BE118:BE142)),  2)</f>
        <v>0</v>
      </c>
      <c r="G33" s="38"/>
      <c r="H33" s="38"/>
      <c r="I33" s="155">
        <v>0.20999999999999999</v>
      </c>
      <c r="J33" s="154">
        <f>ROUND(((SUM(BE118:BE142))*I33),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ROUND((SUM(BF118:BF142)),  2)</f>
        <v>0</v>
      </c>
      <c r="G34" s="38"/>
      <c r="H34" s="38"/>
      <c r="I34" s="155">
        <v>0.14999999999999999</v>
      </c>
      <c r="J34" s="154">
        <f>ROUND(((SUM(BF118:BF142))*I34),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ROUND((SUM(BG118:BG142)),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ROUND((SUM(BH118:BH142)),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ROUND((SUM(BI118:BI142)),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140 - SO 431-434 - VO - optika - část B2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128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130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6.25" customHeight="1">
      <c r="A108" s="38"/>
      <c r="B108" s="39"/>
      <c r="C108" s="40"/>
      <c r="D108" s="40"/>
      <c r="E108" s="174" t="str">
        <f>E7</f>
        <v>Rekonstrukce sídliště Spáleniště - VI.etapa - fáze II. - opravený rozpočet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140 - SO 431-434 - VO - optika - část B2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14. 11. 2022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Cheb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134</v>
      </c>
      <c r="D117" s="194" t="s">
        <v>59</v>
      </c>
      <c r="E117" s="194" t="s">
        <v>55</v>
      </c>
      <c r="F117" s="194" t="s">
        <v>56</v>
      </c>
      <c r="G117" s="194" t="s">
        <v>135</v>
      </c>
      <c r="H117" s="194" t="s">
        <v>136</v>
      </c>
      <c r="I117" s="194" t="s">
        <v>137</v>
      </c>
      <c r="J117" s="195" t="s">
        <v>117</v>
      </c>
      <c r="K117" s="196" t="s">
        <v>138</v>
      </c>
      <c r="L117" s="197"/>
      <c r="M117" s="100" t="s">
        <v>1</v>
      </c>
      <c r="N117" s="101" t="s">
        <v>38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119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73</v>
      </c>
      <c r="E119" s="206" t="s">
        <v>647</v>
      </c>
      <c r="F119" s="206" t="s">
        <v>648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73</v>
      </c>
      <c r="AU119" s="215" t="s">
        <v>74</v>
      </c>
      <c r="AY119" s="214" t="s">
        <v>148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73</v>
      </c>
      <c r="E120" s="217" t="s">
        <v>675</v>
      </c>
      <c r="F120" s="217" t="s">
        <v>676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SUM(P121:P142)</f>
        <v>0</v>
      </c>
      <c r="Q120" s="211"/>
      <c r="R120" s="212">
        <f>SUM(R121:R142)</f>
        <v>0</v>
      </c>
      <c r="S120" s="211"/>
      <c r="T120" s="213">
        <f>SUM(T121:T142)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73</v>
      </c>
      <c r="AU120" s="215" t="s">
        <v>82</v>
      </c>
      <c r="AY120" s="214" t="s">
        <v>148</v>
      </c>
      <c r="BK120" s="216">
        <f>SUM(BK121:BK142)</f>
        <v>0</v>
      </c>
    </row>
    <row r="121" s="2" customFormat="1" ht="16.5" customHeight="1">
      <c r="A121" s="38"/>
      <c r="B121" s="39"/>
      <c r="C121" s="256" t="s">
        <v>82</v>
      </c>
      <c r="D121" s="256" t="s">
        <v>245</v>
      </c>
      <c r="E121" s="257" t="s">
        <v>1485</v>
      </c>
      <c r="F121" s="258" t="s">
        <v>1430</v>
      </c>
      <c r="G121" s="259" t="s">
        <v>202</v>
      </c>
      <c r="H121" s="260">
        <v>156</v>
      </c>
      <c r="I121" s="261"/>
      <c r="J121" s="262">
        <f>ROUND(I121*H121,2)</f>
        <v>0</v>
      </c>
      <c r="K121" s="263"/>
      <c r="L121" s="264"/>
      <c r="M121" s="265" t="s">
        <v>1</v>
      </c>
      <c r="N121" s="266" t="s">
        <v>39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234</v>
      </c>
      <c r="AT121" s="231" t="s">
        <v>245</v>
      </c>
      <c r="AU121" s="231" t="s">
        <v>84</v>
      </c>
      <c r="AY121" s="17" t="s">
        <v>148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82</v>
      </c>
      <c r="BK121" s="232">
        <f>ROUND(I121*H121,2)</f>
        <v>0</v>
      </c>
      <c r="BL121" s="17" t="s">
        <v>193</v>
      </c>
      <c r="BM121" s="231" t="s">
        <v>84</v>
      </c>
    </row>
    <row r="122" s="2" customFormat="1" ht="16.5" customHeight="1">
      <c r="A122" s="38"/>
      <c r="B122" s="39"/>
      <c r="C122" s="256" t="s">
        <v>84</v>
      </c>
      <c r="D122" s="256" t="s">
        <v>245</v>
      </c>
      <c r="E122" s="257" t="s">
        <v>1486</v>
      </c>
      <c r="F122" s="258" t="s">
        <v>1432</v>
      </c>
      <c r="G122" s="259" t="s">
        <v>1047</v>
      </c>
      <c r="H122" s="260">
        <v>4</v>
      </c>
      <c r="I122" s="261"/>
      <c r="J122" s="262">
        <f>ROUND(I122*H122,2)</f>
        <v>0</v>
      </c>
      <c r="K122" s="263"/>
      <c r="L122" s="264"/>
      <c r="M122" s="265" t="s">
        <v>1</v>
      </c>
      <c r="N122" s="266" t="s">
        <v>39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234</v>
      </c>
      <c r="AT122" s="231" t="s">
        <v>245</v>
      </c>
      <c r="AU122" s="231" t="s">
        <v>84</v>
      </c>
      <c r="AY122" s="17" t="s">
        <v>148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82</v>
      </c>
      <c r="BK122" s="232">
        <f>ROUND(I122*H122,2)</f>
        <v>0</v>
      </c>
      <c r="BL122" s="17" t="s">
        <v>193</v>
      </c>
      <c r="BM122" s="231" t="s">
        <v>154</v>
      </c>
    </row>
    <row r="123" s="2" customFormat="1" ht="16.5" customHeight="1">
      <c r="A123" s="38"/>
      <c r="B123" s="39"/>
      <c r="C123" s="256" t="s">
        <v>163</v>
      </c>
      <c r="D123" s="256" t="s">
        <v>245</v>
      </c>
      <c r="E123" s="257" t="s">
        <v>1487</v>
      </c>
      <c r="F123" s="258" t="s">
        <v>1436</v>
      </c>
      <c r="G123" s="259" t="s">
        <v>1047</v>
      </c>
      <c r="H123" s="260">
        <v>1</v>
      </c>
      <c r="I123" s="261"/>
      <c r="J123" s="262">
        <f>ROUND(I123*H123,2)</f>
        <v>0</v>
      </c>
      <c r="K123" s="263"/>
      <c r="L123" s="264"/>
      <c r="M123" s="265" t="s">
        <v>1</v>
      </c>
      <c r="N123" s="266" t="s">
        <v>39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234</v>
      </c>
      <c r="AT123" s="231" t="s">
        <v>245</v>
      </c>
      <c r="AU123" s="231" t="s">
        <v>84</v>
      </c>
      <c r="AY123" s="17" t="s">
        <v>148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82</v>
      </c>
      <c r="BK123" s="232">
        <f>ROUND(I123*H123,2)</f>
        <v>0</v>
      </c>
      <c r="BL123" s="17" t="s">
        <v>193</v>
      </c>
      <c r="BM123" s="231" t="s">
        <v>160</v>
      </c>
    </row>
    <row r="124" s="2" customFormat="1" ht="16.5" customHeight="1">
      <c r="A124" s="38"/>
      <c r="B124" s="39"/>
      <c r="C124" s="256" t="s">
        <v>154</v>
      </c>
      <c r="D124" s="256" t="s">
        <v>245</v>
      </c>
      <c r="E124" s="257" t="s">
        <v>1488</v>
      </c>
      <c r="F124" s="258" t="s">
        <v>1438</v>
      </c>
      <c r="G124" s="259" t="s">
        <v>202</v>
      </c>
      <c r="H124" s="260">
        <v>156</v>
      </c>
      <c r="I124" s="261"/>
      <c r="J124" s="262">
        <f>ROUND(I124*H124,2)</f>
        <v>0</v>
      </c>
      <c r="K124" s="263"/>
      <c r="L124" s="264"/>
      <c r="M124" s="265" t="s">
        <v>1</v>
      </c>
      <c r="N124" s="266" t="s">
        <v>39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234</v>
      </c>
      <c r="AT124" s="231" t="s">
        <v>245</v>
      </c>
      <c r="AU124" s="231" t="s">
        <v>84</v>
      </c>
      <c r="AY124" s="17" t="s">
        <v>148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193</v>
      </c>
      <c r="BM124" s="231" t="s">
        <v>166</v>
      </c>
    </row>
    <row r="125" s="2" customFormat="1" ht="16.5" customHeight="1">
      <c r="A125" s="38"/>
      <c r="B125" s="39"/>
      <c r="C125" s="256" t="s">
        <v>173</v>
      </c>
      <c r="D125" s="256" t="s">
        <v>245</v>
      </c>
      <c r="E125" s="257" t="s">
        <v>1489</v>
      </c>
      <c r="F125" s="258" t="s">
        <v>1440</v>
      </c>
      <c r="G125" s="259" t="s">
        <v>202</v>
      </c>
      <c r="H125" s="260">
        <v>111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39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234</v>
      </c>
      <c r="AT125" s="231" t="s">
        <v>245</v>
      </c>
      <c r="AU125" s="231" t="s">
        <v>84</v>
      </c>
      <c r="AY125" s="17" t="s">
        <v>148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193</v>
      </c>
      <c r="BM125" s="231" t="s">
        <v>79</v>
      </c>
    </row>
    <row r="126" s="2" customFormat="1" ht="16.5" customHeight="1">
      <c r="A126" s="38"/>
      <c r="B126" s="39"/>
      <c r="C126" s="256" t="s">
        <v>160</v>
      </c>
      <c r="D126" s="256" t="s">
        <v>245</v>
      </c>
      <c r="E126" s="257" t="s">
        <v>1490</v>
      </c>
      <c r="F126" s="258" t="s">
        <v>1442</v>
      </c>
      <c r="G126" s="259" t="s">
        <v>1047</v>
      </c>
      <c r="H126" s="260">
        <v>43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39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234</v>
      </c>
      <c r="AT126" s="231" t="s">
        <v>245</v>
      </c>
      <c r="AU126" s="231" t="s">
        <v>84</v>
      </c>
      <c r="AY126" s="17" t="s">
        <v>148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193</v>
      </c>
      <c r="BM126" s="231" t="s">
        <v>176</v>
      </c>
    </row>
    <row r="127" s="2" customFormat="1" ht="16.5" customHeight="1">
      <c r="A127" s="38"/>
      <c r="B127" s="39"/>
      <c r="C127" s="256" t="s">
        <v>190</v>
      </c>
      <c r="D127" s="256" t="s">
        <v>245</v>
      </c>
      <c r="E127" s="257" t="s">
        <v>1491</v>
      </c>
      <c r="F127" s="258" t="s">
        <v>1208</v>
      </c>
      <c r="G127" s="259" t="s">
        <v>211</v>
      </c>
      <c r="H127" s="260">
        <v>1</v>
      </c>
      <c r="I127" s="261"/>
      <c r="J127" s="262">
        <f>ROUND(I127*H127,2)</f>
        <v>0</v>
      </c>
      <c r="K127" s="263"/>
      <c r="L127" s="264"/>
      <c r="M127" s="265" t="s">
        <v>1</v>
      </c>
      <c r="N127" s="266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234</v>
      </c>
      <c r="AT127" s="231" t="s">
        <v>245</v>
      </c>
      <c r="AU127" s="231" t="s">
        <v>84</v>
      </c>
      <c r="AY127" s="17" t="s">
        <v>148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193</v>
      </c>
      <c r="BM127" s="231" t="s">
        <v>183</v>
      </c>
    </row>
    <row r="128" s="2" customFormat="1" ht="16.5" customHeight="1">
      <c r="A128" s="38"/>
      <c r="B128" s="39"/>
      <c r="C128" s="256" t="s">
        <v>166</v>
      </c>
      <c r="D128" s="256" t="s">
        <v>245</v>
      </c>
      <c r="E128" s="257" t="s">
        <v>1492</v>
      </c>
      <c r="F128" s="258" t="s">
        <v>1210</v>
      </c>
      <c r="G128" s="259" t="s">
        <v>233</v>
      </c>
      <c r="H128" s="260">
        <v>12</v>
      </c>
      <c r="I128" s="261"/>
      <c r="J128" s="262">
        <f>ROUND(I128*H128,2)</f>
        <v>0</v>
      </c>
      <c r="K128" s="263"/>
      <c r="L128" s="264"/>
      <c r="M128" s="265" t="s">
        <v>1</v>
      </c>
      <c r="N128" s="266" t="s">
        <v>39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234</v>
      </c>
      <c r="AT128" s="231" t="s">
        <v>245</v>
      </c>
      <c r="AU128" s="231" t="s">
        <v>84</v>
      </c>
      <c r="AY128" s="17" t="s">
        <v>148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82</v>
      </c>
      <c r="BK128" s="232">
        <f>ROUND(I128*H128,2)</f>
        <v>0</v>
      </c>
      <c r="BL128" s="17" t="s">
        <v>193</v>
      </c>
      <c r="BM128" s="231" t="s">
        <v>193</v>
      </c>
    </row>
    <row r="129" s="2" customFormat="1" ht="16.5" customHeight="1">
      <c r="A129" s="38"/>
      <c r="B129" s="39"/>
      <c r="C129" s="256" t="s">
        <v>199</v>
      </c>
      <c r="D129" s="256" t="s">
        <v>245</v>
      </c>
      <c r="E129" s="257" t="s">
        <v>1493</v>
      </c>
      <c r="F129" s="258" t="s">
        <v>1446</v>
      </c>
      <c r="G129" s="259" t="s">
        <v>1047</v>
      </c>
      <c r="H129" s="260">
        <v>1</v>
      </c>
      <c r="I129" s="261"/>
      <c r="J129" s="262">
        <f>ROUND(I129*H129,2)</f>
        <v>0</v>
      </c>
      <c r="K129" s="263"/>
      <c r="L129" s="264"/>
      <c r="M129" s="265" t="s">
        <v>1</v>
      </c>
      <c r="N129" s="266" t="s">
        <v>39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234</v>
      </c>
      <c r="AT129" s="231" t="s">
        <v>245</v>
      </c>
      <c r="AU129" s="231" t="s">
        <v>84</v>
      </c>
      <c r="AY129" s="17" t="s">
        <v>148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193</v>
      </c>
      <c r="BM129" s="231" t="s">
        <v>244</v>
      </c>
    </row>
    <row r="130" s="2" customFormat="1" ht="16.5" customHeight="1">
      <c r="A130" s="38"/>
      <c r="B130" s="39"/>
      <c r="C130" s="219" t="s">
        <v>79</v>
      </c>
      <c r="D130" s="219" t="s">
        <v>150</v>
      </c>
      <c r="E130" s="220" t="s">
        <v>1494</v>
      </c>
      <c r="F130" s="221" t="s">
        <v>1456</v>
      </c>
      <c r="G130" s="222" t="s">
        <v>1047</v>
      </c>
      <c r="H130" s="223">
        <v>4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193</v>
      </c>
      <c r="AT130" s="231" t="s">
        <v>150</v>
      </c>
      <c r="AU130" s="231" t="s">
        <v>84</v>
      </c>
      <c r="AY130" s="17" t="s">
        <v>148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193</v>
      </c>
      <c r="BM130" s="231" t="s">
        <v>85</v>
      </c>
    </row>
    <row r="131" s="2" customFormat="1" ht="16.5" customHeight="1">
      <c r="A131" s="38"/>
      <c r="B131" s="39"/>
      <c r="C131" s="219" t="s">
        <v>208</v>
      </c>
      <c r="D131" s="219" t="s">
        <v>150</v>
      </c>
      <c r="E131" s="220" t="s">
        <v>1495</v>
      </c>
      <c r="F131" s="221" t="s">
        <v>1458</v>
      </c>
      <c r="G131" s="222" t="s">
        <v>202</v>
      </c>
      <c r="H131" s="223">
        <v>152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39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193</v>
      </c>
      <c r="AT131" s="231" t="s">
        <v>150</v>
      </c>
      <c r="AU131" s="231" t="s">
        <v>84</v>
      </c>
      <c r="AY131" s="17" t="s">
        <v>148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82</v>
      </c>
      <c r="BK131" s="232">
        <f>ROUND(I131*H131,2)</f>
        <v>0</v>
      </c>
      <c r="BL131" s="17" t="s">
        <v>193</v>
      </c>
      <c r="BM131" s="231" t="s">
        <v>207</v>
      </c>
    </row>
    <row r="132" s="2" customFormat="1" ht="16.5" customHeight="1">
      <c r="A132" s="38"/>
      <c r="B132" s="39"/>
      <c r="C132" s="219" t="s">
        <v>176</v>
      </c>
      <c r="D132" s="219" t="s">
        <v>150</v>
      </c>
      <c r="E132" s="220" t="s">
        <v>1496</v>
      </c>
      <c r="F132" s="221" t="s">
        <v>1463</v>
      </c>
      <c r="G132" s="222" t="s">
        <v>202</v>
      </c>
      <c r="H132" s="223">
        <v>156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193</v>
      </c>
      <c r="AT132" s="231" t="s">
        <v>150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193</v>
      </c>
      <c r="BM132" s="231" t="s">
        <v>212</v>
      </c>
    </row>
    <row r="133" s="2" customFormat="1" ht="16.5" customHeight="1">
      <c r="A133" s="38"/>
      <c r="B133" s="39"/>
      <c r="C133" s="219" t="s">
        <v>223</v>
      </c>
      <c r="D133" s="219" t="s">
        <v>150</v>
      </c>
      <c r="E133" s="220" t="s">
        <v>1497</v>
      </c>
      <c r="F133" s="221" t="s">
        <v>1465</v>
      </c>
      <c r="G133" s="222" t="s">
        <v>202</v>
      </c>
      <c r="H133" s="223">
        <v>156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39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193</v>
      </c>
      <c r="AT133" s="231" t="s">
        <v>150</v>
      </c>
      <c r="AU133" s="231" t="s">
        <v>84</v>
      </c>
      <c r="AY133" s="17" t="s">
        <v>148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82</v>
      </c>
      <c r="BK133" s="232">
        <f>ROUND(I133*H133,2)</f>
        <v>0</v>
      </c>
      <c r="BL133" s="17" t="s">
        <v>193</v>
      </c>
      <c r="BM133" s="231" t="s">
        <v>221</v>
      </c>
    </row>
    <row r="134" s="2" customFormat="1" ht="16.5" customHeight="1">
      <c r="A134" s="38"/>
      <c r="B134" s="39"/>
      <c r="C134" s="219" t="s">
        <v>183</v>
      </c>
      <c r="D134" s="219" t="s">
        <v>150</v>
      </c>
      <c r="E134" s="220" t="s">
        <v>1498</v>
      </c>
      <c r="F134" s="221" t="s">
        <v>1469</v>
      </c>
      <c r="G134" s="222" t="s">
        <v>202</v>
      </c>
      <c r="H134" s="223">
        <v>24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39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193</v>
      </c>
      <c r="AT134" s="231" t="s">
        <v>150</v>
      </c>
      <c r="AU134" s="231" t="s">
        <v>84</v>
      </c>
      <c r="AY134" s="17" t="s">
        <v>148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193</v>
      </c>
      <c r="BM134" s="231" t="s">
        <v>226</v>
      </c>
    </row>
    <row r="135" s="2" customFormat="1" ht="16.5" customHeight="1">
      <c r="A135" s="38"/>
      <c r="B135" s="39"/>
      <c r="C135" s="219" t="s">
        <v>8</v>
      </c>
      <c r="D135" s="219" t="s">
        <v>150</v>
      </c>
      <c r="E135" s="220" t="s">
        <v>1499</v>
      </c>
      <c r="F135" s="221" t="s">
        <v>1304</v>
      </c>
      <c r="G135" s="222" t="s">
        <v>202</v>
      </c>
      <c r="H135" s="223">
        <v>129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193</v>
      </c>
      <c r="AT135" s="231" t="s">
        <v>150</v>
      </c>
      <c r="AU135" s="231" t="s">
        <v>84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193</v>
      </c>
      <c r="BM135" s="231" t="s">
        <v>88</v>
      </c>
    </row>
    <row r="136" s="2" customFormat="1" ht="16.5" customHeight="1">
      <c r="A136" s="38"/>
      <c r="B136" s="39"/>
      <c r="C136" s="219" t="s">
        <v>193</v>
      </c>
      <c r="D136" s="219" t="s">
        <v>150</v>
      </c>
      <c r="E136" s="220" t="s">
        <v>1500</v>
      </c>
      <c r="F136" s="221" t="s">
        <v>1472</v>
      </c>
      <c r="G136" s="222" t="s">
        <v>202</v>
      </c>
      <c r="H136" s="223">
        <v>111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193</v>
      </c>
      <c r="AT136" s="231" t="s">
        <v>150</v>
      </c>
      <c r="AU136" s="231" t="s">
        <v>84</v>
      </c>
      <c r="AY136" s="17" t="s">
        <v>148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193</v>
      </c>
      <c r="BM136" s="231" t="s">
        <v>234</v>
      </c>
    </row>
    <row r="137" s="2" customFormat="1" ht="16.5" customHeight="1">
      <c r="A137" s="38"/>
      <c r="B137" s="39"/>
      <c r="C137" s="219" t="s">
        <v>239</v>
      </c>
      <c r="D137" s="219" t="s">
        <v>150</v>
      </c>
      <c r="E137" s="220" t="s">
        <v>1501</v>
      </c>
      <c r="F137" s="221" t="s">
        <v>1306</v>
      </c>
      <c r="G137" s="222" t="s">
        <v>1047</v>
      </c>
      <c r="H137" s="223">
        <v>43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193</v>
      </c>
      <c r="AT137" s="231" t="s">
        <v>150</v>
      </c>
      <c r="AU137" s="231" t="s">
        <v>84</v>
      </c>
      <c r="AY137" s="17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193</v>
      </c>
      <c r="BM137" s="231" t="s">
        <v>238</v>
      </c>
    </row>
    <row r="138" s="2" customFormat="1" ht="16.5" customHeight="1">
      <c r="A138" s="38"/>
      <c r="B138" s="39"/>
      <c r="C138" s="219" t="s">
        <v>244</v>
      </c>
      <c r="D138" s="219" t="s">
        <v>150</v>
      </c>
      <c r="E138" s="220" t="s">
        <v>1502</v>
      </c>
      <c r="F138" s="221" t="s">
        <v>1314</v>
      </c>
      <c r="G138" s="222" t="s">
        <v>1047</v>
      </c>
      <c r="H138" s="223">
        <v>1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39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193</v>
      </c>
      <c r="AT138" s="231" t="s">
        <v>150</v>
      </c>
      <c r="AU138" s="231" t="s">
        <v>84</v>
      </c>
      <c r="AY138" s="17" t="s">
        <v>148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193</v>
      </c>
      <c r="BM138" s="231" t="s">
        <v>242</v>
      </c>
    </row>
    <row r="139" s="2" customFormat="1" ht="16.5" customHeight="1">
      <c r="A139" s="38"/>
      <c r="B139" s="39"/>
      <c r="C139" s="219" t="s">
        <v>250</v>
      </c>
      <c r="D139" s="219" t="s">
        <v>150</v>
      </c>
      <c r="E139" s="220" t="s">
        <v>1503</v>
      </c>
      <c r="F139" s="221" t="s">
        <v>1479</v>
      </c>
      <c r="G139" s="222" t="s">
        <v>233</v>
      </c>
      <c r="H139" s="223">
        <v>19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193</v>
      </c>
      <c r="AT139" s="231" t="s">
        <v>150</v>
      </c>
      <c r="AU139" s="231" t="s">
        <v>84</v>
      </c>
      <c r="AY139" s="17" t="s">
        <v>148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193</v>
      </c>
      <c r="BM139" s="231" t="s">
        <v>248</v>
      </c>
    </row>
    <row r="140" s="2" customFormat="1" ht="16.5" customHeight="1">
      <c r="A140" s="38"/>
      <c r="B140" s="39"/>
      <c r="C140" s="219" t="s">
        <v>85</v>
      </c>
      <c r="D140" s="219" t="s">
        <v>150</v>
      </c>
      <c r="E140" s="220" t="s">
        <v>1504</v>
      </c>
      <c r="F140" s="221" t="s">
        <v>1481</v>
      </c>
      <c r="G140" s="222" t="s">
        <v>1047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39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193</v>
      </c>
      <c r="AT140" s="231" t="s">
        <v>150</v>
      </c>
      <c r="AU140" s="231" t="s">
        <v>84</v>
      </c>
      <c r="AY140" s="17" t="s">
        <v>148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193</v>
      </c>
      <c r="BM140" s="231" t="s">
        <v>253</v>
      </c>
    </row>
    <row r="141" s="2" customFormat="1" ht="16.5" customHeight="1">
      <c r="A141" s="38"/>
      <c r="B141" s="39"/>
      <c r="C141" s="219" t="s">
        <v>7</v>
      </c>
      <c r="D141" s="219" t="s">
        <v>150</v>
      </c>
      <c r="E141" s="220" t="s">
        <v>1505</v>
      </c>
      <c r="F141" s="221" t="s">
        <v>1322</v>
      </c>
      <c r="G141" s="222" t="s">
        <v>1047</v>
      </c>
      <c r="H141" s="223">
        <v>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193</v>
      </c>
      <c r="AT141" s="231" t="s">
        <v>150</v>
      </c>
      <c r="AU141" s="231" t="s">
        <v>84</v>
      </c>
      <c r="AY141" s="17" t="s">
        <v>148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193</v>
      </c>
      <c r="BM141" s="231" t="s">
        <v>257</v>
      </c>
    </row>
    <row r="142" s="2" customFormat="1" ht="16.5" customHeight="1">
      <c r="A142" s="38"/>
      <c r="B142" s="39"/>
      <c r="C142" s="219" t="s">
        <v>207</v>
      </c>
      <c r="D142" s="219" t="s">
        <v>150</v>
      </c>
      <c r="E142" s="220" t="s">
        <v>1506</v>
      </c>
      <c r="F142" s="221" t="s">
        <v>1324</v>
      </c>
      <c r="G142" s="222" t="s">
        <v>1047</v>
      </c>
      <c r="H142" s="223">
        <v>1</v>
      </c>
      <c r="I142" s="224"/>
      <c r="J142" s="225">
        <f>ROUND(I142*H142,2)</f>
        <v>0</v>
      </c>
      <c r="K142" s="226"/>
      <c r="L142" s="44"/>
      <c r="M142" s="272" t="s">
        <v>1</v>
      </c>
      <c r="N142" s="273" t="s">
        <v>39</v>
      </c>
      <c r="O142" s="274"/>
      <c r="P142" s="275">
        <f>O142*H142</f>
        <v>0</v>
      </c>
      <c r="Q142" s="275">
        <v>0</v>
      </c>
      <c r="R142" s="275">
        <f>Q142*H142</f>
        <v>0</v>
      </c>
      <c r="S142" s="275">
        <v>0</v>
      </c>
      <c r="T142" s="27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193</v>
      </c>
      <c r="AT142" s="231" t="s">
        <v>150</v>
      </c>
      <c r="AU142" s="231" t="s">
        <v>84</v>
      </c>
      <c r="AY142" s="17" t="s">
        <v>148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82</v>
      </c>
      <c r="BK142" s="232">
        <f>ROUND(I142*H142,2)</f>
        <v>0</v>
      </c>
      <c r="BL142" s="17" t="s">
        <v>193</v>
      </c>
      <c r="BM142" s="231" t="s">
        <v>261</v>
      </c>
    </row>
    <row r="143" s="2" customFormat="1" ht="6.96" customHeight="1">
      <c r="A143" s="38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sheet="1" autoFilter="0" formatColumns="0" formatRows="0" objects="1" scenarios="1" spinCount="100000" saltValue="OxzXLUAPB8QlgIpjHoA1OFNffr5PI2Qhg/57mN2Y3pR06hRFGLugJgMvsDeIvQ4IoyVObIZLfkvs7eKysvHhgQ==" hashValue="pacKLfiuA/LFKSOTJgleID7phCJ4cEVWAqEc2fneypxh5CoBS+0qWNRe5Mps4ieF/CWDT0zXS6pG0C8uw50ImQ==" algorithmName="SHA-512" password="CC35"/>
  <autoFilter ref="C117:K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44"/>
      <c r="C9" s="38"/>
      <c r="D9" s="38"/>
      <c r="E9" s="142" t="s">
        <v>1507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ROUND((SUM(BE125:BE232)),  2)</f>
        <v>0</v>
      </c>
      <c r="G33" s="38"/>
      <c r="H33" s="38"/>
      <c r="I33" s="155">
        <v>0.20999999999999999</v>
      </c>
      <c r="J33" s="154">
        <f>ROUND(((SUM(BE125:BE232))*I33),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ROUND((SUM(BF125:BF232)),  2)</f>
        <v>0</v>
      </c>
      <c r="G34" s="38"/>
      <c r="H34" s="38"/>
      <c r="I34" s="155">
        <v>0.14999999999999999</v>
      </c>
      <c r="J34" s="154">
        <f>ROUND(((SUM(BF125:BF232))*I34),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ROUND((SUM(BG125:BG232)),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ROUND((SUM(BH125:BH232)),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ROUND((SUM(BI125:BI232)),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40"/>
      <c r="D87" s="40"/>
      <c r="E87" s="76" t="str">
        <f>E9</f>
        <v>150 - SO 531 - Ochrana teplovodu ÚT a TUV - etapa VI.A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1508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9"/>
      <c r="C98" s="180"/>
      <c r="D98" s="181" t="s">
        <v>1509</v>
      </c>
      <c r="E98" s="182"/>
      <c r="F98" s="182"/>
      <c r="G98" s="182"/>
      <c r="H98" s="182"/>
      <c r="I98" s="182"/>
      <c r="J98" s="183">
        <f>J160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79"/>
      <c r="C99" s="180"/>
      <c r="D99" s="181" t="s">
        <v>1510</v>
      </c>
      <c r="E99" s="182"/>
      <c r="F99" s="182"/>
      <c r="G99" s="182"/>
      <c r="H99" s="182"/>
      <c r="I99" s="182"/>
      <c r="J99" s="183">
        <f>J171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9"/>
      <c r="C100" s="180"/>
      <c r="D100" s="181" t="s">
        <v>1511</v>
      </c>
      <c r="E100" s="182"/>
      <c r="F100" s="182"/>
      <c r="G100" s="182"/>
      <c r="H100" s="182"/>
      <c r="I100" s="182"/>
      <c r="J100" s="183">
        <f>J182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9"/>
      <c r="C101" s="180"/>
      <c r="D101" s="181" t="s">
        <v>1512</v>
      </c>
      <c r="E101" s="182"/>
      <c r="F101" s="182"/>
      <c r="G101" s="182"/>
      <c r="H101" s="182"/>
      <c r="I101" s="182"/>
      <c r="J101" s="183">
        <f>J186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79"/>
      <c r="C102" s="180"/>
      <c r="D102" s="181" t="s">
        <v>1513</v>
      </c>
      <c r="E102" s="182"/>
      <c r="F102" s="182"/>
      <c r="G102" s="182"/>
      <c r="H102" s="182"/>
      <c r="I102" s="182"/>
      <c r="J102" s="183">
        <f>J197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79"/>
      <c r="C103" s="180"/>
      <c r="D103" s="181" t="s">
        <v>1514</v>
      </c>
      <c r="E103" s="182"/>
      <c r="F103" s="182"/>
      <c r="G103" s="182"/>
      <c r="H103" s="182"/>
      <c r="I103" s="182"/>
      <c r="J103" s="183">
        <f>J205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79"/>
      <c r="C104" s="180"/>
      <c r="D104" s="181" t="s">
        <v>1515</v>
      </c>
      <c r="E104" s="182"/>
      <c r="F104" s="182"/>
      <c r="G104" s="182"/>
      <c r="H104" s="182"/>
      <c r="I104" s="182"/>
      <c r="J104" s="183">
        <f>J227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79"/>
      <c r="C105" s="180"/>
      <c r="D105" s="181" t="s">
        <v>1516</v>
      </c>
      <c r="E105" s="182"/>
      <c r="F105" s="182"/>
      <c r="G105" s="182"/>
      <c r="H105" s="182"/>
      <c r="I105" s="182"/>
      <c r="J105" s="183">
        <f>J231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6.25" customHeight="1">
      <c r="A115" s="38"/>
      <c r="B115" s="39"/>
      <c r="C115" s="40"/>
      <c r="D115" s="40"/>
      <c r="E115" s="174" t="str">
        <f>E7</f>
        <v>Rekonstrukce sídliště Spáleniště - VI.etapa - fáze II. - opravený rozpočet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113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30" customHeight="1">
      <c r="A117" s="38"/>
      <c r="B117" s="39"/>
      <c r="C117" s="40"/>
      <c r="D117" s="40"/>
      <c r="E117" s="76" t="str">
        <f>E9</f>
        <v>150 - SO 531 - Ochrana teplovodu ÚT a TUV - etapa VI.A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14. 11. 2022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Cheb</v>
      </c>
      <c r="G121" s="40"/>
      <c r="H121" s="40"/>
      <c r="I121" s="32" t="s">
        <v>30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31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1"/>
      <c r="B124" s="192"/>
      <c r="C124" s="193" t="s">
        <v>134</v>
      </c>
      <c r="D124" s="194" t="s">
        <v>59</v>
      </c>
      <c r="E124" s="194" t="s">
        <v>55</v>
      </c>
      <c r="F124" s="194" t="s">
        <v>56</v>
      </c>
      <c r="G124" s="194" t="s">
        <v>135</v>
      </c>
      <c r="H124" s="194" t="s">
        <v>136</v>
      </c>
      <c r="I124" s="194" t="s">
        <v>137</v>
      </c>
      <c r="J124" s="195" t="s">
        <v>117</v>
      </c>
      <c r="K124" s="196" t="s">
        <v>138</v>
      </c>
      <c r="L124" s="197"/>
      <c r="M124" s="100" t="s">
        <v>1</v>
      </c>
      <c r="N124" s="101" t="s">
        <v>38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P126+P160+P171+P182+P186+P197+P205+P227+P231</f>
        <v>0</v>
      </c>
      <c r="Q125" s="104"/>
      <c r="R125" s="200">
        <f>R126+R160+R171+R182+R186+R197+R205+R227+R231</f>
        <v>0</v>
      </c>
      <c r="S125" s="104"/>
      <c r="T125" s="201">
        <f>T126+T160+T171+T182+T186+T197+T205+T227+T231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73</v>
      </c>
      <c r="AU125" s="17" t="s">
        <v>119</v>
      </c>
      <c r="BK125" s="202">
        <f>BK126+BK160+BK171+BK182+BK186+BK197+BK205+BK227+BK231</f>
        <v>0</v>
      </c>
    </row>
    <row r="126" s="12" customFormat="1" ht="25.92" customHeight="1">
      <c r="A126" s="12"/>
      <c r="B126" s="203"/>
      <c r="C126" s="204"/>
      <c r="D126" s="205" t="s">
        <v>73</v>
      </c>
      <c r="E126" s="206" t="s">
        <v>176</v>
      </c>
      <c r="F126" s="206" t="s">
        <v>149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SUM(P127:P159)</f>
        <v>0</v>
      </c>
      <c r="Q126" s="211"/>
      <c r="R126" s="212">
        <f>SUM(R127:R159)</f>
        <v>0</v>
      </c>
      <c r="S126" s="211"/>
      <c r="T126" s="213">
        <f>SUM(T127:T159)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82</v>
      </c>
      <c r="AT126" s="215" t="s">
        <v>73</v>
      </c>
      <c r="AU126" s="215" t="s">
        <v>74</v>
      </c>
      <c r="AY126" s="214" t="s">
        <v>148</v>
      </c>
      <c r="BK126" s="216">
        <f>SUM(BK127:BK159)</f>
        <v>0</v>
      </c>
    </row>
    <row r="127" s="2" customFormat="1" ht="21.75" customHeight="1">
      <c r="A127" s="38"/>
      <c r="B127" s="39"/>
      <c r="C127" s="219" t="s">
        <v>82</v>
      </c>
      <c r="D127" s="219" t="s">
        <v>150</v>
      </c>
      <c r="E127" s="220" t="s">
        <v>1517</v>
      </c>
      <c r="F127" s="221" t="s">
        <v>1518</v>
      </c>
      <c r="G127" s="222" t="s">
        <v>211</v>
      </c>
      <c r="H127" s="223">
        <v>1.647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154</v>
      </c>
      <c r="AT127" s="231" t="s">
        <v>150</v>
      </c>
      <c r="AU127" s="231" t="s">
        <v>82</v>
      </c>
      <c r="AY127" s="17" t="s">
        <v>148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154</v>
      </c>
      <c r="BM127" s="231" t="s">
        <v>84</v>
      </c>
    </row>
    <row r="128" s="13" customFormat="1">
      <c r="A128" s="13"/>
      <c r="B128" s="233"/>
      <c r="C128" s="234"/>
      <c r="D128" s="235" t="s">
        <v>155</v>
      </c>
      <c r="E128" s="236" t="s">
        <v>1</v>
      </c>
      <c r="F128" s="237" t="s">
        <v>1519</v>
      </c>
      <c r="G128" s="234"/>
      <c r="H128" s="238">
        <v>1.6469100000000005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155</v>
      </c>
      <c r="AU128" s="244" t="s">
        <v>82</v>
      </c>
      <c r="AV128" s="13" t="s">
        <v>84</v>
      </c>
      <c r="AW128" s="13" t="s">
        <v>32</v>
      </c>
      <c r="AX128" s="13" t="s">
        <v>74</v>
      </c>
      <c r="AY128" s="244" t="s">
        <v>148</v>
      </c>
    </row>
    <row r="129" s="14" customFormat="1">
      <c r="A129" s="14"/>
      <c r="B129" s="245"/>
      <c r="C129" s="246"/>
      <c r="D129" s="235" t="s">
        <v>155</v>
      </c>
      <c r="E129" s="247" t="s">
        <v>1</v>
      </c>
      <c r="F129" s="248" t="s">
        <v>157</v>
      </c>
      <c r="G129" s="246"/>
      <c r="H129" s="249">
        <v>1.6469100000000005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155</v>
      </c>
      <c r="AU129" s="255" t="s">
        <v>82</v>
      </c>
      <c r="AV129" s="14" t="s">
        <v>154</v>
      </c>
      <c r="AW129" s="14" t="s">
        <v>32</v>
      </c>
      <c r="AX129" s="14" t="s">
        <v>82</v>
      </c>
      <c r="AY129" s="255" t="s">
        <v>148</v>
      </c>
    </row>
    <row r="130" s="2" customFormat="1" ht="21.75" customHeight="1">
      <c r="A130" s="38"/>
      <c r="B130" s="39"/>
      <c r="C130" s="219" t="s">
        <v>84</v>
      </c>
      <c r="D130" s="219" t="s">
        <v>150</v>
      </c>
      <c r="E130" s="220" t="s">
        <v>1520</v>
      </c>
      <c r="F130" s="221" t="s">
        <v>1521</v>
      </c>
      <c r="G130" s="222" t="s">
        <v>211</v>
      </c>
      <c r="H130" s="223">
        <v>10.868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154</v>
      </c>
      <c r="AT130" s="231" t="s">
        <v>150</v>
      </c>
      <c r="AU130" s="231" t="s">
        <v>82</v>
      </c>
      <c r="AY130" s="17" t="s">
        <v>148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154</v>
      </c>
      <c r="BM130" s="231" t="s">
        <v>154</v>
      </c>
    </row>
    <row r="131" s="13" customFormat="1">
      <c r="A131" s="13"/>
      <c r="B131" s="233"/>
      <c r="C131" s="234"/>
      <c r="D131" s="235" t="s">
        <v>155</v>
      </c>
      <c r="E131" s="236" t="s">
        <v>1</v>
      </c>
      <c r="F131" s="237" t="s">
        <v>1522</v>
      </c>
      <c r="G131" s="234"/>
      <c r="H131" s="238">
        <v>0.46200000000000013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155</v>
      </c>
      <c r="AU131" s="244" t="s">
        <v>82</v>
      </c>
      <c r="AV131" s="13" t="s">
        <v>84</v>
      </c>
      <c r="AW131" s="13" t="s">
        <v>32</v>
      </c>
      <c r="AX131" s="13" t="s">
        <v>74</v>
      </c>
      <c r="AY131" s="244" t="s">
        <v>148</v>
      </c>
    </row>
    <row r="132" s="13" customFormat="1">
      <c r="A132" s="13"/>
      <c r="B132" s="233"/>
      <c r="C132" s="234"/>
      <c r="D132" s="235" t="s">
        <v>155</v>
      </c>
      <c r="E132" s="236" t="s">
        <v>1</v>
      </c>
      <c r="F132" s="237" t="s">
        <v>1523</v>
      </c>
      <c r="G132" s="234"/>
      <c r="H132" s="238">
        <v>4.6236150000000018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155</v>
      </c>
      <c r="AU132" s="244" t="s">
        <v>82</v>
      </c>
      <c r="AV132" s="13" t="s">
        <v>84</v>
      </c>
      <c r="AW132" s="13" t="s">
        <v>32</v>
      </c>
      <c r="AX132" s="13" t="s">
        <v>74</v>
      </c>
      <c r="AY132" s="244" t="s">
        <v>148</v>
      </c>
    </row>
    <row r="133" s="13" customFormat="1">
      <c r="A133" s="13"/>
      <c r="B133" s="233"/>
      <c r="C133" s="234"/>
      <c r="D133" s="235" t="s">
        <v>155</v>
      </c>
      <c r="E133" s="236" t="s">
        <v>1</v>
      </c>
      <c r="F133" s="237" t="s">
        <v>1524</v>
      </c>
      <c r="G133" s="234"/>
      <c r="H133" s="238">
        <v>5.7823349999999989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155</v>
      </c>
      <c r="AU133" s="244" t="s">
        <v>82</v>
      </c>
      <c r="AV133" s="13" t="s">
        <v>84</v>
      </c>
      <c r="AW133" s="13" t="s">
        <v>32</v>
      </c>
      <c r="AX133" s="13" t="s">
        <v>74</v>
      </c>
      <c r="AY133" s="244" t="s">
        <v>148</v>
      </c>
    </row>
    <row r="134" s="14" customFormat="1">
      <c r="A134" s="14"/>
      <c r="B134" s="245"/>
      <c r="C134" s="246"/>
      <c r="D134" s="235" t="s">
        <v>155</v>
      </c>
      <c r="E134" s="247" t="s">
        <v>1</v>
      </c>
      <c r="F134" s="248" t="s">
        <v>157</v>
      </c>
      <c r="G134" s="246"/>
      <c r="H134" s="249">
        <v>10.86795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155</v>
      </c>
      <c r="AU134" s="255" t="s">
        <v>82</v>
      </c>
      <c r="AV134" s="14" t="s">
        <v>154</v>
      </c>
      <c r="AW134" s="14" t="s">
        <v>32</v>
      </c>
      <c r="AX134" s="14" t="s">
        <v>82</v>
      </c>
      <c r="AY134" s="255" t="s">
        <v>148</v>
      </c>
    </row>
    <row r="135" s="2" customFormat="1" ht="24.15" customHeight="1">
      <c r="A135" s="38"/>
      <c r="B135" s="39"/>
      <c r="C135" s="219" t="s">
        <v>163</v>
      </c>
      <c r="D135" s="219" t="s">
        <v>150</v>
      </c>
      <c r="E135" s="220" t="s">
        <v>1525</v>
      </c>
      <c r="F135" s="221" t="s">
        <v>1526</v>
      </c>
      <c r="G135" s="222" t="s">
        <v>211</v>
      </c>
      <c r="H135" s="223">
        <v>6.3360000000000003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154</v>
      </c>
      <c r="AT135" s="231" t="s">
        <v>150</v>
      </c>
      <c r="AU135" s="231" t="s">
        <v>82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154</v>
      </c>
      <c r="BM135" s="231" t="s">
        <v>160</v>
      </c>
    </row>
    <row r="136" s="13" customFormat="1">
      <c r="A136" s="13"/>
      <c r="B136" s="233"/>
      <c r="C136" s="234"/>
      <c r="D136" s="235" t="s">
        <v>155</v>
      </c>
      <c r="E136" s="236" t="s">
        <v>1</v>
      </c>
      <c r="F136" s="237" t="s">
        <v>1527</v>
      </c>
      <c r="G136" s="234"/>
      <c r="H136" s="238">
        <v>6.3360000000000012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155</v>
      </c>
      <c r="AU136" s="244" t="s">
        <v>82</v>
      </c>
      <c r="AV136" s="13" t="s">
        <v>84</v>
      </c>
      <c r="AW136" s="13" t="s">
        <v>32</v>
      </c>
      <c r="AX136" s="13" t="s">
        <v>74</v>
      </c>
      <c r="AY136" s="244" t="s">
        <v>148</v>
      </c>
    </row>
    <row r="137" s="14" customFormat="1">
      <c r="A137" s="14"/>
      <c r="B137" s="245"/>
      <c r="C137" s="246"/>
      <c r="D137" s="235" t="s">
        <v>155</v>
      </c>
      <c r="E137" s="247" t="s">
        <v>1</v>
      </c>
      <c r="F137" s="248" t="s">
        <v>157</v>
      </c>
      <c r="G137" s="246"/>
      <c r="H137" s="249">
        <v>6.3360000000000012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155</v>
      </c>
      <c r="AU137" s="255" t="s">
        <v>82</v>
      </c>
      <c r="AV137" s="14" t="s">
        <v>154</v>
      </c>
      <c r="AW137" s="14" t="s">
        <v>32</v>
      </c>
      <c r="AX137" s="14" t="s">
        <v>82</v>
      </c>
      <c r="AY137" s="255" t="s">
        <v>148</v>
      </c>
    </row>
    <row r="138" s="2" customFormat="1" ht="16.5" customHeight="1">
      <c r="A138" s="38"/>
      <c r="B138" s="39"/>
      <c r="C138" s="219" t="s">
        <v>154</v>
      </c>
      <c r="D138" s="219" t="s">
        <v>150</v>
      </c>
      <c r="E138" s="220" t="s">
        <v>1528</v>
      </c>
      <c r="F138" s="221" t="s">
        <v>1529</v>
      </c>
      <c r="G138" s="222" t="s">
        <v>211</v>
      </c>
      <c r="H138" s="223">
        <v>7.7060000000000004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39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154</v>
      </c>
      <c r="AT138" s="231" t="s">
        <v>150</v>
      </c>
      <c r="AU138" s="231" t="s">
        <v>82</v>
      </c>
      <c r="AY138" s="17" t="s">
        <v>148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154</v>
      </c>
      <c r="BM138" s="231" t="s">
        <v>166</v>
      </c>
    </row>
    <row r="139" s="13" customFormat="1">
      <c r="A139" s="13"/>
      <c r="B139" s="233"/>
      <c r="C139" s="234"/>
      <c r="D139" s="235" t="s">
        <v>155</v>
      </c>
      <c r="E139" s="236" t="s">
        <v>1</v>
      </c>
      <c r="F139" s="237" t="s">
        <v>1530</v>
      </c>
      <c r="G139" s="234"/>
      <c r="H139" s="238">
        <v>4.6236150000000018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155</v>
      </c>
      <c r="AU139" s="244" t="s">
        <v>82</v>
      </c>
      <c r="AV139" s="13" t="s">
        <v>84</v>
      </c>
      <c r="AW139" s="13" t="s">
        <v>32</v>
      </c>
      <c r="AX139" s="13" t="s">
        <v>74</v>
      </c>
      <c r="AY139" s="244" t="s">
        <v>148</v>
      </c>
    </row>
    <row r="140" s="13" customFormat="1">
      <c r="A140" s="13"/>
      <c r="B140" s="233"/>
      <c r="C140" s="234"/>
      <c r="D140" s="235" t="s">
        <v>155</v>
      </c>
      <c r="E140" s="236" t="s">
        <v>1</v>
      </c>
      <c r="F140" s="237" t="s">
        <v>1531</v>
      </c>
      <c r="G140" s="234"/>
      <c r="H140" s="238">
        <v>5.7823349999999989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155</v>
      </c>
      <c r="AU140" s="244" t="s">
        <v>82</v>
      </c>
      <c r="AV140" s="13" t="s">
        <v>84</v>
      </c>
      <c r="AW140" s="13" t="s">
        <v>32</v>
      </c>
      <c r="AX140" s="13" t="s">
        <v>74</v>
      </c>
      <c r="AY140" s="244" t="s">
        <v>148</v>
      </c>
    </row>
    <row r="141" s="13" customFormat="1">
      <c r="A141" s="13"/>
      <c r="B141" s="233"/>
      <c r="C141" s="234"/>
      <c r="D141" s="235" t="s">
        <v>155</v>
      </c>
      <c r="E141" s="236" t="s">
        <v>1</v>
      </c>
      <c r="F141" s="237" t="s">
        <v>1532</v>
      </c>
      <c r="G141" s="234"/>
      <c r="H141" s="238">
        <v>-2.6999999999999997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155</v>
      </c>
      <c r="AU141" s="244" t="s">
        <v>82</v>
      </c>
      <c r="AV141" s="13" t="s">
        <v>84</v>
      </c>
      <c r="AW141" s="13" t="s">
        <v>32</v>
      </c>
      <c r="AX141" s="13" t="s">
        <v>74</v>
      </c>
      <c r="AY141" s="244" t="s">
        <v>148</v>
      </c>
    </row>
    <row r="142" s="14" customFormat="1">
      <c r="A142" s="14"/>
      <c r="B142" s="245"/>
      <c r="C142" s="246"/>
      <c r="D142" s="235" t="s">
        <v>155</v>
      </c>
      <c r="E142" s="247" t="s">
        <v>1</v>
      </c>
      <c r="F142" s="248" t="s">
        <v>157</v>
      </c>
      <c r="G142" s="246"/>
      <c r="H142" s="249">
        <v>7.7059500000000014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155</v>
      </c>
      <c r="AU142" s="255" t="s">
        <v>82</v>
      </c>
      <c r="AV142" s="14" t="s">
        <v>154</v>
      </c>
      <c r="AW142" s="14" t="s">
        <v>32</v>
      </c>
      <c r="AX142" s="14" t="s">
        <v>82</v>
      </c>
      <c r="AY142" s="255" t="s">
        <v>148</v>
      </c>
    </row>
    <row r="143" s="2" customFormat="1" ht="21.75" customHeight="1">
      <c r="A143" s="38"/>
      <c r="B143" s="39"/>
      <c r="C143" s="219" t="s">
        <v>173</v>
      </c>
      <c r="D143" s="219" t="s">
        <v>150</v>
      </c>
      <c r="E143" s="220" t="s">
        <v>1533</v>
      </c>
      <c r="F143" s="221" t="s">
        <v>1534</v>
      </c>
      <c r="G143" s="222" t="s">
        <v>153</v>
      </c>
      <c r="H143" s="223">
        <v>10.978999999999999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39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154</v>
      </c>
      <c r="AT143" s="231" t="s">
        <v>150</v>
      </c>
      <c r="AU143" s="231" t="s">
        <v>82</v>
      </c>
      <c r="AY143" s="17" t="s">
        <v>148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154</v>
      </c>
      <c r="BM143" s="231" t="s">
        <v>79</v>
      </c>
    </row>
    <row r="144" s="13" customFormat="1">
      <c r="A144" s="13"/>
      <c r="B144" s="233"/>
      <c r="C144" s="234"/>
      <c r="D144" s="235" t="s">
        <v>155</v>
      </c>
      <c r="E144" s="236" t="s">
        <v>1</v>
      </c>
      <c r="F144" s="237" t="s">
        <v>1535</v>
      </c>
      <c r="G144" s="234"/>
      <c r="H144" s="238">
        <v>10.979400000000004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155</v>
      </c>
      <c r="AU144" s="244" t="s">
        <v>82</v>
      </c>
      <c r="AV144" s="13" t="s">
        <v>84</v>
      </c>
      <c r="AW144" s="13" t="s">
        <v>32</v>
      </c>
      <c r="AX144" s="13" t="s">
        <v>74</v>
      </c>
      <c r="AY144" s="244" t="s">
        <v>148</v>
      </c>
    </row>
    <row r="145" s="14" customFormat="1">
      <c r="A145" s="14"/>
      <c r="B145" s="245"/>
      <c r="C145" s="246"/>
      <c r="D145" s="235" t="s">
        <v>155</v>
      </c>
      <c r="E145" s="247" t="s">
        <v>1</v>
      </c>
      <c r="F145" s="248" t="s">
        <v>157</v>
      </c>
      <c r="G145" s="246"/>
      <c r="H145" s="249">
        <v>10.979400000000004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155</v>
      </c>
      <c r="AU145" s="255" t="s">
        <v>82</v>
      </c>
      <c r="AV145" s="14" t="s">
        <v>154</v>
      </c>
      <c r="AW145" s="14" t="s">
        <v>32</v>
      </c>
      <c r="AX145" s="14" t="s">
        <v>82</v>
      </c>
      <c r="AY145" s="255" t="s">
        <v>148</v>
      </c>
    </row>
    <row r="146" s="2" customFormat="1" ht="16.5" customHeight="1">
      <c r="A146" s="38"/>
      <c r="B146" s="39"/>
      <c r="C146" s="219" t="s">
        <v>160</v>
      </c>
      <c r="D146" s="219" t="s">
        <v>150</v>
      </c>
      <c r="E146" s="220" t="s">
        <v>1536</v>
      </c>
      <c r="F146" s="221" t="s">
        <v>1537</v>
      </c>
      <c r="G146" s="222" t="s">
        <v>153</v>
      </c>
      <c r="H146" s="223">
        <v>10.978999999999999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154</v>
      </c>
      <c r="AT146" s="231" t="s">
        <v>150</v>
      </c>
      <c r="AU146" s="231" t="s">
        <v>82</v>
      </c>
      <c r="AY146" s="17" t="s">
        <v>148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154</v>
      </c>
      <c r="BM146" s="231" t="s">
        <v>176</v>
      </c>
    </row>
    <row r="147" s="13" customFormat="1">
      <c r="A147" s="13"/>
      <c r="B147" s="233"/>
      <c r="C147" s="234"/>
      <c r="D147" s="235" t="s">
        <v>155</v>
      </c>
      <c r="E147" s="236" t="s">
        <v>1</v>
      </c>
      <c r="F147" s="237" t="s">
        <v>1535</v>
      </c>
      <c r="G147" s="234"/>
      <c r="H147" s="238">
        <v>10.979400000000004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155</v>
      </c>
      <c r="AU147" s="244" t="s">
        <v>82</v>
      </c>
      <c r="AV147" s="13" t="s">
        <v>84</v>
      </c>
      <c r="AW147" s="13" t="s">
        <v>32</v>
      </c>
      <c r="AX147" s="13" t="s">
        <v>74</v>
      </c>
      <c r="AY147" s="244" t="s">
        <v>148</v>
      </c>
    </row>
    <row r="148" s="14" customFormat="1">
      <c r="A148" s="14"/>
      <c r="B148" s="245"/>
      <c r="C148" s="246"/>
      <c r="D148" s="235" t="s">
        <v>155</v>
      </c>
      <c r="E148" s="247" t="s">
        <v>1</v>
      </c>
      <c r="F148" s="248" t="s">
        <v>157</v>
      </c>
      <c r="G148" s="246"/>
      <c r="H148" s="249">
        <v>10.979400000000004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155</v>
      </c>
      <c r="AU148" s="255" t="s">
        <v>82</v>
      </c>
      <c r="AV148" s="14" t="s">
        <v>154</v>
      </c>
      <c r="AW148" s="14" t="s">
        <v>32</v>
      </c>
      <c r="AX148" s="14" t="s">
        <v>82</v>
      </c>
      <c r="AY148" s="255" t="s">
        <v>148</v>
      </c>
    </row>
    <row r="149" s="2" customFormat="1" ht="16.5" customHeight="1">
      <c r="A149" s="38"/>
      <c r="B149" s="39"/>
      <c r="C149" s="256" t="s">
        <v>190</v>
      </c>
      <c r="D149" s="256" t="s">
        <v>245</v>
      </c>
      <c r="E149" s="257" t="s">
        <v>1538</v>
      </c>
      <c r="F149" s="258" t="s">
        <v>1539</v>
      </c>
      <c r="G149" s="259" t="s">
        <v>264</v>
      </c>
      <c r="H149" s="260">
        <v>0.54900000000000004</v>
      </c>
      <c r="I149" s="261"/>
      <c r="J149" s="262">
        <f>ROUND(I149*H149,2)</f>
        <v>0</v>
      </c>
      <c r="K149" s="263"/>
      <c r="L149" s="264"/>
      <c r="M149" s="265" t="s">
        <v>1</v>
      </c>
      <c r="N149" s="266" t="s">
        <v>39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166</v>
      </c>
      <c r="AT149" s="231" t="s">
        <v>245</v>
      </c>
      <c r="AU149" s="231" t="s">
        <v>82</v>
      </c>
      <c r="AY149" s="17" t="s">
        <v>148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154</v>
      </c>
      <c r="BM149" s="231" t="s">
        <v>183</v>
      </c>
    </row>
    <row r="150" s="13" customFormat="1">
      <c r="A150" s="13"/>
      <c r="B150" s="233"/>
      <c r="C150" s="234"/>
      <c r="D150" s="235" t="s">
        <v>155</v>
      </c>
      <c r="E150" s="236" t="s">
        <v>1</v>
      </c>
      <c r="F150" s="237" t="s">
        <v>1540</v>
      </c>
      <c r="G150" s="234"/>
      <c r="H150" s="238">
        <v>0.54897000000000018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155</v>
      </c>
      <c r="AU150" s="244" t="s">
        <v>82</v>
      </c>
      <c r="AV150" s="13" t="s">
        <v>84</v>
      </c>
      <c r="AW150" s="13" t="s">
        <v>32</v>
      </c>
      <c r="AX150" s="13" t="s">
        <v>74</v>
      </c>
      <c r="AY150" s="244" t="s">
        <v>148</v>
      </c>
    </row>
    <row r="151" s="14" customFormat="1">
      <c r="A151" s="14"/>
      <c r="B151" s="245"/>
      <c r="C151" s="246"/>
      <c r="D151" s="235" t="s">
        <v>155</v>
      </c>
      <c r="E151" s="247" t="s">
        <v>1</v>
      </c>
      <c r="F151" s="248" t="s">
        <v>157</v>
      </c>
      <c r="G151" s="246"/>
      <c r="H151" s="249">
        <v>0.54897000000000018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155</v>
      </c>
      <c r="AU151" s="255" t="s">
        <v>82</v>
      </c>
      <c r="AV151" s="14" t="s">
        <v>154</v>
      </c>
      <c r="AW151" s="14" t="s">
        <v>32</v>
      </c>
      <c r="AX151" s="14" t="s">
        <v>82</v>
      </c>
      <c r="AY151" s="255" t="s">
        <v>148</v>
      </c>
    </row>
    <row r="152" s="2" customFormat="1" ht="21.75" customHeight="1">
      <c r="A152" s="38"/>
      <c r="B152" s="39"/>
      <c r="C152" s="219" t="s">
        <v>166</v>
      </c>
      <c r="D152" s="219" t="s">
        <v>150</v>
      </c>
      <c r="E152" s="220" t="s">
        <v>1541</v>
      </c>
      <c r="F152" s="221" t="s">
        <v>1542</v>
      </c>
      <c r="G152" s="222" t="s">
        <v>211</v>
      </c>
      <c r="H152" s="223">
        <v>3.1619999999999999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39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154</v>
      </c>
      <c r="AT152" s="231" t="s">
        <v>150</v>
      </c>
      <c r="AU152" s="231" t="s">
        <v>82</v>
      </c>
      <c r="AY152" s="17" t="s">
        <v>148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154</v>
      </c>
      <c r="BM152" s="231" t="s">
        <v>193</v>
      </c>
    </row>
    <row r="153" s="13" customFormat="1">
      <c r="A153" s="13"/>
      <c r="B153" s="233"/>
      <c r="C153" s="234"/>
      <c r="D153" s="235" t="s">
        <v>155</v>
      </c>
      <c r="E153" s="236" t="s">
        <v>1</v>
      </c>
      <c r="F153" s="237" t="s">
        <v>1543</v>
      </c>
      <c r="G153" s="234"/>
      <c r="H153" s="238">
        <v>3.1619999999999999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155</v>
      </c>
      <c r="AU153" s="244" t="s">
        <v>82</v>
      </c>
      <c r="AV153" s="13" t="s">
        <v>84</v>
      </c>
      <c r="AW153" s="13" t="s">
        <v>32</v>
      </c>
      <c r="AX153" s="13" t="s">
        <v>74</v>
      </c>
      <c r="AY153" s="244" t="s">
        <v>148</v>
      </c>
    </row>
    <row r="154" s="14" customFormat="1">
      <c r="A154" s="14"/>
      <c r="B154" s="245"/>
      <c r="C154" s="246"/>
      <c r="D154" s="235" t="s">
        <v>155</v>
      </c>
      <c r="E154" s="247" t="s">
        <v>1</v>
      </c>
      <c r="F154" s="248" t="s">
        <v>157</v>
      </c>
      <c r="G154" s="246"/>
      <c r="H154" s="249">
        <v>3.1619999999999999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155</v>
      </c>
      <c r="AU154" s="255" t="s">
        <v>82</v>
      </c>
      <c r="AV154" s="14" t="s">
        <v>154</v>
      </c>
      <c r="AW154" s="14" t="s">
        <v>32</v>
      </c>
      <c r="AX154" s="14" t="s">
        <v>82</v>
      </c>
      <c r="AY154" s="255" t="s">
        <v>148</v>
      </c>
    </row>
    <row r="155" s="2" customFormat="1" ht="21.75" customHeight="1">
      <c r="A155" s="38"/>
      <c r="B155" s="39"/>
      <c r="C155" s="219" t="s">
        <v>199</v>
      </c>
      <c r="D155" s="219" t="s">
        <v>150</v>
      </c>
      <c r="E155" s="220" t="s">
        <v>1544</v>
      </c>
      <c r="F155" s="221" t="s">
        <v>1545</v>
      </c>
      <c r="G155" s="222" t="s">
        <v>211</v>
      </c>
      <c r="H155" s="223">
        <v>15.810000000000001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39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154</v>
      </c>
      <c r="AT155" s="231" t="s">
        <v>150</v>
      </c>
      <c r="AU155" s="231" t="s">
        <v>82</v>
      </c>
      <c r="AY155" s="17" t="s">
        <v>148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154</v>
      </c>
      <c r="BM155" s="231" t="s">
        <v>244</v>
      </c>
    </row>
    <row r="156" s="13" customFormat="1">
      <c r="A156" s="13"/>
      <c r="B156" s="233"/>
      <c r="C156" s="234"/>
      <c r="D156" s="235" t="s">
        <v>155</v>
      </c>
      <c r="E156" s="236" t="s">
        <v>1</v>
      </c>
      <c r="F156" s="237" t="s">
        <v>1546</v>
      </c>
      <c r="G156" s="234"/>
      <c r="H156" s="238">
        <v>15.809999999999999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155</v>
      </c>
      <c r="AU156" s="244" t="s">
        <v>82</v>
      </c>
      <c r="AV156" s="13" t="s">
        <v>84</v>
      </c>
      <c r="AW156" s="13" t="s">
        <v>32</v>
      </c>
      <c r="AX156" s="13" t="s">
        <v>74</v>
      </c>
      <c r="AY156" s="244" t="s">
        <v>148</v>
      </c>
    </row>
    <row r="157" s="14" customFormat="1">
      <c r="A157" s="14"/>
      <c r="B157" s="245"/>
      <c r="C157" s="246"/>
      <c r="D157" s="235" t="s">
        <v>155</v>
      </c>
      <c r="E157" s="247" t="s">
        <v>1</v>
      </c>
      <c r="F157" s="248" t="s">
        <v>157</v>
      </c>
      <c r="G157" s="246"/>
      <c r="H157" s="249">
        <v>15.809999999999999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155</v>
      </c>
      <c r="AU157" s="255" t="s">
        <v>82</v>
      </c>
      <c r="AV157" s="14" t="s">
        <v>154</v>
      </c>
      <c r="AW157" s="14" t="s">
        <v>32</v>
      </c>
      <c r="AX157" s="14" t="s">
        <v>82</v>
      </c>
      <c r="AY157" s="255" t="s">
        <v>148</v>
      </c>
    </row>
    <row r="158" s="2" customFormat="1" ht="21.75" customHeight="1">
      <c r="A158" s="38"/>
      <c r="B158" s="39"/>
      <c r="C158" s="219" t="s">
        <v>79</v>
      </c>
      <c r="D158" s="219" t="s">
        <v>150</v>
      </c>
      <c r="E158" s="220" t="s">
        <v>1547</v>
      </c>
      <c r="F158" s="221" t="s">
        <v>1548</v>
      </c>
      <c r="G158" s="222" t="s">
        <v>211</v>
      </c>
      <c r="H158" s="223">
        <v>3.1619999999999999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39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154</v>
      </c>
      <c r="AT158" s="231" t="s">
        <v>150</v>
      </c>
      <c r="AU158" s="231" t="s">
        <v>82</v>
      </c>
      <c r="AY158" s="17" t="s">
        <v>148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82</v>
      </c>
      <c r="BK158" s="232">
        <f>ROUND(I158*H158,2)</f>
        <v>0</v>
      </c>
      <c r="BL158" s="17" t="s">
        <v>154</v>
      </c>
      <c r="BM158" s="231" t="s">
        <v>85</v>
      </c>
    </row>
    <row r="159" s="2" customFormat="1" ht="16.5" customHeight="1">
      <c r="A159" s="38"/>
      <c r="B159" s="39"/>
      <c r="C159" s="219" t="s">
        <v>208</v>
      </c>
      <c r="D159" s="219" t="s">
        <v>150</v>
      </c>
      <c r="E159" s="220" t="s">
        <v>1549</v>
      </c>
      <c r="F159" s="221" t="s">
        <v>1550</v>
      </c>
      <c r="G159" s="222" t="s">
        <v>211</v>
      </c>
      <c r="H159" s="223">
        <v>3.1619999999999999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39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154</v>
      </c>
      <c r="AT159" s="231" t="s">
        <v>150</v>
      </c>
      <c r="AU159" s="231" t="s">
        <v>82</v>
      </c>
      <c r="AY159" s="17" t="s">
        <v>148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82</v>
      </c>
      <c r="BK159" s="232">
        <f>ROUND(I159*H159,2)</f>
        <v>0</v>
      </c>
      <c r="BL159" s="17" t="s">
        <v>154</v>
      </c>
      <c r="BM159" s="231" t="s">
        <v>207</v>
      </c>
    </row>
    <row r="160" s="12" customFormat="1" ht="25.92" customHeight="1">
      <c r="A160" s="12"/>
      <c r="B160" s="203"/>
      <c r="C160" s="204"/>
      <c r="D160" s="205" t="s">
        <v>73</v>
      </c>
      <c r="E160" s="206" t="s">
        <v>238</v>
      </c>
      <c r="F160" s="206" t="s">
        <v>1551</v>
      </c>
      <c r="G160" s="204"/>
      <c r="H160" s="204"/>
      <c r="I160" s="207"/>
      <c r="J160" s="208">
        <f>BK160</f>
        <v>0</v>
      </c>
      <c r="K160" s="204"/>
      <c r="L160" s="209"/>
      <c r="M160" s="210"/>
      <c r="N160" s="211"/>
      <c r="O160" s="211"/>
      <c r="P160" s="212">
        <f>SUM(P161:P170)</f>
        <v>0</v>
      </c>
      <c r="Q160" s="211"/>
      <c r="R160" s="212">
        <f>SUM(R161:R170)</f>
        <v>0</v>
      </c>
      <c r="S160" s="211"/>
      <c r="T160" s="213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82</v>
      </c>
      <c r="AT160" s="215" t="s">
        <v>73</v>
      </c>
      <c r="AU160" s="215" t="s">
        <v>74</v>
      </c>
      <c r="AY160" s="214" t="s">
        <v>148</v>
      </c>
      <c r="BK160" s="216">
        <f>SUM(BK161:BK170)</f>
        <v>0</v>
      </c>
    </row>
    <row r="161" s="2" customFormat="1" ht="21.75" customHeight="1">
      <c r="A161" s="38"/>
      <c r="B161" s="39"/>
      <c r="C161" s="219" t="s">
        <v>176</v>
      </c>
      <c r="D161" s="219" t="s">
        <v>150</v>
      </c>
      <c r="E161" s="220" t="s">
        <v>1552</v>
      </c>
      <c r="F161" s="221" t="s">
        <v>1553</v>
      </c>
      <c r="G161" s="222" t="s">
        <v>153</v>
      </c>
      <c r="H161" s="223">
        <v>4.3200000000000003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39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154</v>
      </c>
      <c r="AT161" s="231" t="s">
        <v>150</v>
      </c>
      <c r="AU161" s="231" t="s">
        <v>82</v>
      </c>
      <c r="AY161" s="17" t="s">
        <v>148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82</v>
      </c>
      <c r="BK161" s="232">
        <f>ROUND(I161*H161,2)</f>
        <v>0</v>
      </c>
      <c r="BL161" s="17" t="s">
        <v>154</v>
      </c>
      <c r="BM161" s="231" t="s">
        <v>212</v>
      </c>
    </row>
    <row r="162" s="13" customFormat="1">
      <c r="A162" s="13"/>
      <c r="B162" s="233"/>
      <c r="C162" s="234"/>
      <c r="D162" s="235" t="s">
        <v>155</v>
      </c>
      <c r="E162" s="236" t="s">
        <v>1</v>
      </c>
      <c r="F162" s="237" t="s">
        <v>1554</v>
      </c>
      <c r="G162" s="234"/>
      <c r="H162" s="238">
        <v>4.3200000000000003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155</v>
      </c>
      <c r="AU162" s="244" t="s">
        <v>82</v>
      </c>
      <c r="AV162" s="13" t="s">
        <v>84</v>
      </c>
      <c r="AW162" s="13" t="s">
        <v>32</v>
      </c>
      <c r="AX162" s="13" t="s">
        <v>74</v>
      </c>
      <c r="AY162" s="244" t="s">
        <v>148</v>
      </c>
    </row>
    <row r="163" s="14" customFormat="1">
      <c r="A163" s="14"/>
      <c r="B163" s="245"/>
      <c r="C163" s="246"/>
      <c r="D163" s="235" t="s">
        <v>155</v>
      </c>
      <c r="E163" s="247" t="s">
        <v>1</v>
      </c>
      <c r="F163" s="248" t="s">
        <v>157</v>
      </c>
      <c r="G163" s="246"/>
      <c r="H163" s="249">
        <v>4.3200000000000003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155</v>
      </c>
      <c r="AU163" s="255" t="s">
        <v>82</v>
      </c>
      <c r="AV163" s="14" t="s">
        <v>154</v>
      </c>
      <c r="AW163" s="14" t="s">
        <v>32</v>
      </c>
      <c r="AX163" s="14" t="s">
        <v>82</v>
      </c>
      <c r="AY163" s="255" t="s">
        <v>148</v>
      </c>
    </row>
    <row r="164" s="2" customFormat="1" ht="16.5" customHeight="1">
      <c r="A164" s="38"/>
      <c r="B164" s="39"/>
      <c r="C164" s="219" t="s">
        <v>223</v>
      </c>
      <c r="D164" s="219" t="s">
        <v>150</v>
      </c>
      <c r="E164" s="220" t="s">
        <v>1555</v>
      </c>
      <c r="F164" s="221" t="s">
        <v>1556</v>
      </c>
      <c r="G164" s="222" t="s">
        <v>211</v>
      </c>
      <c r="H164" s="223">
        <v>0.30599999999999999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39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154</v>
      </c>
      <c r="AT164" s="231" t="s">
        <v>150</v>
      </c>
      <c r="AU164" s="231" t="s">
        <v>82</v>
      </c>
      <c r="AY164" s="17" t="s">
        <v>148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82</v>
      </c>
      <c r="BK164" s="232">
        <f>ROUND(I164*H164,2)</f>
        <v>0</v>
      </c>
      <c r="BL164" s="17" t="s">
        <v>154</v>
      </c>
      <c r="BM164" s="231" t="s">
        <v>221</v>
      </c>
    </row>
    <row r="165" s="13" customFormat="1">
      <c r="A165" s="13"/>
      <c r="B165" s="233"/>
      <c r="C165" s="234"/>
      <c r="D165" s="235" t="s">
        <v>155</v>
      </c>
      <c r="E165" s="236" t="s">
        <v>1</v>
      </c>
      <c r="F165" s="237" t="s">
        <v>1557</v>
      </c>
      <c r="G165" s="234"/>
      <c r="H165" s="238">
        <v>0.30599999999999999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155</v>
      </c>
      <c r="AU165" s="244" t="s">
        <v>82</v>
      </c>
      <c r="AV165" s="13" t="s">
        <v>84</v>
      </c>
      <c r="AW165" s="13" t="s">
        <v>32</v>
      </c>
      <c r="AX165" s="13" t="s">
        <v>74</v>
      </c>
      <c r="AY165" s="244" t="s">
        <v>148</v>
      </c>
    </row>
    <row r="166" s="14" customFormat="1">
      <c r="A166" s="14"/>
      <c r="B166" s="245"/>
      <c r="C166" s="246"/>
      <c r="D166" s="235" t="s">
        <v>155</v>
      </c>
      <c r="E166" s="247" t="s">
        <v>1</v>
      </c>
      <c r="F166" s="248" t="s">
        <v>157</v>
      </c>
      <c r="G166" s="246"/>
      <c r="H166" s="249">
        <v>0.30599999999999999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155</v>
      </c>
      <c r="AU166" s="255" t="s">
        <v>82</v>
      </c>
      <c r="AV166" s="14" t="s">
        <v>154</v>
      </c>
      <c r="AW166" s="14" t="s">
        <v>32</v>
      </c>
      <c r="AX166" s="14" t="s">
        <v>82</v>
      </c>
      <c r="AY166" s="255" t="s">
        <v>148</v>
      </c>
    </row>
    <row r="167" s="2" customFormat="1" ht="16.5" customHeight="1">
      <c r="A167" s="38"/>
      <c r="B167" s="39"/>
      <c r="C167" s="219" t="s">
        <v>183</v>
      </c>
      <c r="D167" s="219" t="s">
        <v>150</v>
      </c>
      <c r="E167" s="220" t="s">
        <v>1558</v>
      </c>
      <c r="F167" s="221" t="s">
        <v>1559</v>
      </c>
      <c r="G167" s="222" t="s">
        <v>153</v>
      </c>
      <c r="H167" s="223">
        <v>4.0800000000000001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39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154</v>
      </c>
      <c r="AT167" s="231" t="s">
        <v>150</v>
      </c>
      <c r="AU167" s="231" t="s">
        <v>82</v>
      </c>
      <c r="AY167" s="17" t="s">
        <v>148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154</v>
      </c>
      <c r="BM167" s="231" t="s">
        <v>226</v>
      </c>
    </row>
    <row r="168" s="13" customFormat="1">
      <c r="A168" s="13"/>
      <c r="B168" s="233"/>
      <c r="C168" s="234"/>
      <c r="D168" s="235" t="s">
        <v>155</v>
      </c>
      <c r="E168" s="236" t="s">
        <v>1</v>
      </c>
      <c r="F168" s="237" t="s">
        <v>1560</v>
      </c>
      <c r="G168" s="234"/>
      <c r="H168" s="238">
        <v>4.0800000000000001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155</v>
      </c>
      <c r="AU168" s="244" t="s">
        <v>82</v>
      </c>
      <c r="AV168" s="13" t="s">
        <v>84</v>
      </c>
      <c r="AW168" s="13" t="s">
        <v>32</v>
      </c>
      <c r="AX168" s="13" t="s">
        <v>74</v>
      </c>
      <c r="AY168" s="244" t="s">
        <v>148</v>
      </c>
    </row>
    <row r="169" s="14" customFormat="1">
      <c r="A169" s="14"/>
      <c r="B169" s="245"/>
      <c r="C169" s="246"/>
      <c r="D169" s="235" t="s">
        <v>155</v>
      </c>
      <c r="E169" s="247" t="s">
        <v>1</v>
      </c>
      <c r="F169" s="248" t="s">
        <v>157</v>
      </c>
      <c r="G169" s="246"/>
      <c r="H169" s="249">
        <v>4.0800000000000001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155</v>
      </c>
      <c r="AU169" s="255" t="s">
        <v>82</v>
      </c>
      <c r="AV169" s="14" t="s">
        <v>154</v>
      </c>
      <c r="AW169" s="14" t="s">
        <v>32</v>
      </c>
      <c r="AX169" s="14" t="s">
        <v>82</v>
      </c>
      <c r="AY169" s="255" t="s">
        <v>148</v>
      </c>
    </row>
    <row r="170" s="2" customFormat="1" ht="16.5" customHeight="1">
      <c r="A170" s="38"/>
      <c r="B170" s="39"/>
      <c r="C170" s="219" t="s">
        <v>8</v>
      </c>
      <c r="D170" s="219" t="s">
        <v>150</v>
      </c>
      <c r="E170" s="220" t="s">
        <v>1561</v>
      </c>
      <c r="F170" s="221" t="s">
        <v>1562</v>
      </c>
      <c r="G170" s="222" t="s">
        <v>153</v>
      </c>
      <c r="H170" s="223">
        <v>4.0800000000000001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154</v>
      </c>
      <c r="AT170" s="231" t="s">
        <v>150</v>
      </c>
      <c r="AU170" s="231" t="s">
        <v>82</v>
      </c>
      <c r="AY170" s="17" t="s">
        <v>148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154</v>
      </c>
      <c r="BM170" s="231" t="s">
        <v>88</v>
      </c>
    </row>
    <row r="171" s="12" customFormat="1" ht="25.92" customHeight="1">
      <c r="A171" s="12"/>
      <c r="B171" s="203"/>
      <c r="C171" s="204"/>
      <c r="D171" s="205" t="s">
        <v>73</v>
      </c>
      <c r="E171" s="206" t="s">
        <v>288</v>
      </c>
      <c r="F171" s="206" t="s">
        <v>1563</v>
      </c>
      <c r="G171" s="204"/>
      <c r="H171" s="204"/>
      <c r="I171" s="207"/>
      <c r="J171" s="208">
        <f>BK171</f>
        <v>0</v>
      </c>
      <c r="K171" s="204"/>
      <c r="L171" s="209"/>
      <c r="M171" s="210"/>
      <c r="N171" s="211"/>
      <c r="O171" s="211"/>
      <c r="P171" s="212">
        <f>SUM(P172:P181)</f>
        <v>0</v>
      </c>
      <c r="Q171" s="211"/>
      <c r="R171" s="212">
        <f>SUM(R172:R181)</f>
        <v>0</v>
      </c>
      <c r="S171" s="211"/>
      <c r="T171" s="213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82</v>
      </c>
      <c r="AT171" s="215" t="s">
        <v>73</v>
      </c>
      <c r="AU171" s="215" t="s">
        <v>74</v>
      </c>
      <c r="AY171" s="214" t="s">
        <v>148</v>
      </c>
      <c r="BK171" s="216">
        <f>SUM(BK172:BK181)</f>
        <v>0</v>
      </c>
    </row>
    <row r="172" s="2" customFormat="1" ht="21.75" customHeight="1">
      <c r="A172" s="38"/>
      <c r="B172" s="39"/>
      <c r="C172" s="219" t="s">
        <v>193</v>
      </c>
      <c r="D172" s="219" t="s">
        <v>150</v>
      </c>
      <c r="E172" s="220" t="s">
        <v>1564</v>
      </c>
      <c r="F172" s="221" t="s">
        <v>1565</v>
      </c>
      <c r="G172" s="222" t="s">
        <v>153</v>
      </c>
      <c r="H172" s="223">
        <v>20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154</v>
      </c>
      <c r="AT172" s="231" t="s">
        <v>150</v>
      </c>
      <c r="AU172" s="231" t="s">
        <v>82</v>
      </c>
      <c r="AY172" s="17" t="s">
        <v>148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154</v>
      </c>
      <c r="BM172" s="231" t="s">
        <v>234</v>
      </c>
    </row>
    <row r="173" s="13" customFormat="1">
      <c r="A173" s="13"/>
      <c r="B173" s="233"/>
      <c r="C173" s="234"/>
      <c r="D173" s="235" t="s">
        <v>155</v>
      </c>
      <c r="E173" s="236" t="s">
        <v>1</v>
      </c>
      <c r="F173" s="237" t="s">
        <v>1566</v>
      </c>
      <c r="G173" s="234"/>
      <c r="H173" s="238">
        <v>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155</v>
      </c>
      <c r="AU173" s="244" t="s">
        <v>82</v>
      </c>
      <c r="AV173" s="13" t="s">
        <v>84</v>
      </c>
      <c r="AW173" s="13" t="s">
        <v>32</v>
      </c>
      <c r="AX173" s="13" t="s">
        <v>74</v>
      </c>
      <c r="AY173" s="244" t="s">
        <v>148</v>
      </c>
    </row>
    <row r="174" s="13" customFormat="1">
      <c r="A174" s="13"/>
      <c r="B174" s="233"/>
      <c r="C174" s="234"/>
      <c r="D174" s="235" t="s">
        <v>155</v>
      </c>
      <c r="E174" s="236" t="s">
        <v>1</v>
      </c>
      <c r="F174" s="237" t="s">
        <v>1567</v>
      </c>
      <c r="G174" s="234"/>
      <c r="H174" s="238">
        <v>18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155</v>
      </c>
      <c r="AU174" s="244" t="s">
        <v>82</v>
      </c>
      <c r="AV174" s="13" t="s">
        <v>84</v>
      </c>
      <c r="AW174" s="13" t="s">
        <v>32</v>
      </c>
      <c r="AX174" s="13" t="s">
        <v>74</v>
      </c>
      <c r="AY174" s="244" t="s">
        <v>148</v>
      </c>
    </row>
    <row r="175" s="14" customFormat="1">
      <c r="A175" s="14"/>
      <c r="B175" s="245"/>
      <c r="C175" s="246"/>
      <c r="D175" s="235" t="s">
        <v>155</v>
      </c>
      <c r="E175" s="247" t="s">
        <v>1</v>
      </c>
      <c r="F175" s="248" t="s">
        <v>157</v>
      </c>
      <c r="G175" s="246"/>
      <c r="H175" s="249">
        <v>20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155</v>
      </c>
      <c r="AU175" s="255" t="s">
        <v>82</v>
      </c>
      <c r="AV175" s="14" t="s">
        <v>154</v>
      </c>
      <c r="AW175" s="14" t="s">
        <v>32</v>
      </c>
      <c r="AX175" s="14" t="s">
        <v>82</v>
      </c>
      <c r="AY175" s="255" t="s">
        <v>148</v>
      </c>
    </row>
    <row r="176" s="2" customFormat="1" ht="16.5" customHeight="1">
      <c r="A176" s="38"/>
      <c r="B176" s="39"/>
      <c r="C176" s="256" t="s">
        <v>239</v>
      </c>
      <c r="D176" s="256" t="s">
        <v>245</v>
      </c>
      <c r="E176" s="257" t="s">
        <v>1568</v>
      </c>
      <c r="F176" s="258" t="s">
        <v>1569</v>
      </c>
      <c r="G176" s="259" t="s">
        <v>278</v>
      </c>
      <c r="H176" s="260">
        <v>1.01</v>
      </c>
      <c r="I176" s="261"/>
      <c r="J176" s="262">
        <f>ROUND(I176*H176,2)</f>
        <v>0</v>
      </c>
      <c r="K176" s="263"/>
      <c r="L176" s="264"/>
      <c r="M176" s="265" t="s">
        <v>1</v>
      </c>
      <c r="N176" s="266" t="s">
        <v>39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166</v>
      </c>
      <c r="AT176" s="231" t="s">
        <v>245</v>
      </c>
      <c r="AU176" s="231" t="s">
        <v>82</v>
      </c>
      <c r="AY176" s="17" t="s">
        <v>148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82</v>
      </c>
      <c r="BK176" s="232">
        <f>ROUND(I176*H176,2)</f>
        <v>0</v>
      </c>
      <c r="BL176" s="17" t="s">
        <v>154</v>
      </c>
      <c r="BM176" s="231" t="s">
        <v>238</v>
      </c>
    </row>
    <row r="177" s="13" customFormat="1">
      <c r="A177" s="13"/>
      <c r="B177" s="233"/>
      <c r="C177" s="234"/>
      <c r="D177" s="235" t="s">
        <v>155</v>
      </c>
      <c r="E177" s="236" t="s">
        <v>1</v>
      </c>
      <c r="F177" s="237" t="s">
        <v>1570</v>
      </c>
      <c r="G177" s="234"/>
      <c r="H177" s="238">
        <v>1.01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155</v>
      </c>
      <c r="AU177" s="244" t="s">
        <v>82</v>
      </c>
      <c r="AV177" s="13" t="s">
        <v>84</v>
      </c>
      <c r="AW177" s="13" t="s">
        <v>32</v>
      </c>
      <c r="AX177" s="13" t="s">
        <v>74</v>
      </c>
      <c r="AY177" s="244" t="s">
        <v>148</v>
      </c>
    </row>
    <row r="178" s="14" customFormat="1">
      <c r="A178" s="14"/>
      <c r="B178" s="245"/>
      <c r="C178" s="246"/>
      <c r="D178" s="235" t="s">
        <v>155</v>
      </c>
      <c r="E178" s="247" t="s">
        <v>1</v>
      </c>
      <c r="F178" s="248" t="s">
        <v>157</v>
      </c>
      <c r="G178" s="246"/>
      <c r="H178" s="249">
        <v>1.01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155</v>
      </c>
      <c r="AU178" s="255" t="s">
        <v>82</v>
      </c>
      <c r="AV178" s="14" t="s">
        <v>154</v>
      </c>
      <c r="AW178" s="14" t="s">
        <v>32</v>
      </c>
      <c r="AX178" s="14" t="s">
        <v>82</v>
      </c>
      <c r="AY178" s="255" t="s">
        <v>148</v>
      </c>
    </row>
    <row r="179" s="2" customFormat="1" ht="16.5" customHeight="1">
      <c r="A179" s="38"/>
      <c r="B179" s="39"/>
      <c r="C179" s="256" t="s">
        <v>244</v>
      </c>
      <c r="D179" s="256" t="s">
        <v>245</v>
      </c>
      <c r="E179" s="257" t="s">
        <v>1571</v>
      </c>
      <c r="F179" s="258" t="s">
        <v>1572</v>
      </c>
      <c r="G179" s="259" t="s">
        <v>278</v>
      </c>
      <c r="H179" s="260">
        <v>4.04</v>
      </c>
      <c r="I179" s="261"/>
      <c r="J179" s="262">
        <f>ROUND(I179*H179,2)</f>
        <v>0</v>
      </c>
      <c r="K179" s="263"/>
      <c r="L179" s="264"/>
      <c r="M179" s="265" t="s">
        <v>1</v>
      </c>
      <c r="N179" s="266" t="s">
        <v>39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166</v>
      </c>
      <c r="AT179" s="231" t="s">
        <v>245</v>
      </c>
      <c r="AU179" s="231" t="s">
        <v>82</v>
      </c>
      <c r="AY179" s="17" t="s">
        <v>148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154</v>
      </c>
      <c r="BM179" s="231" t="s">
        <v>242</v>
      </c>
    </row>
    <row r="180" s="13" customFormat="1">
      <c r="A180" s="13"/>
      <c r="B180" s="233"/>
      <c r="C180" s="234"/>
      <c r="D180" s="235" t="s">
        <v>155</v>
      </c>
      <c r="E180" s="236" t="s">
        <v>1</v>
      </c>
      <c r="F180" s="237" t="s">
        <v>1573</v>
      </c>
      <c r="G180" s="234"/>
      <c r="H180" s="238">
        <v>4.04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155</v>
      </c>
      <c r="AU180" s="244" t="s">
        <v>82</v>
      </c>
      <c r="AV180" s="13" t="s">
        <v>84</v>
      </c>
      <c r="AW180" s="13" t="s">
        <v>32</v>
      </c>
      <c r="AX180" s="13" t="s">
        <v>74</v>
      </c>
      <c r="AY180" s="244" t="s">
        <v>148</v>
      </c>
    </row>
    <row r="181" s="14" customFormat="1">
      <c r="A181" s="14"/>
      <c r="B181" s="245"/>
      <c r="C181" s="246"/>
      <c r="D181" s="235" t="s">
        <v>155</v>
      </c>
      <c r="E181" s="247" t="s">
        <v>1</v>
      </c>
      <c r="F181" s="248" t="s">
        <v>157</v>
      </c>
      <c r="G181" s="246"/>
      <c r="H181" s="249">
        <v>4.04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155</v>
      </c>
      <c r="AU181" s="255" t="s">
        <v>82</v>
      </c>
      <c r="AV181" s="14" t="s">
        <v>154</v>
      </c>
      <c r="AW181" s="14" t="s">
        <v>32</v>
      </c>
      <c r="AX181" s="14" t="s">
        <v>82</v>
      </c>
      <c r="AY181" s="255" t="s">
        <v>148</v>
      </c>
    </row>
    <row r="182" s="12" customFormat="1" ht="25.92" customHeight="1">
      <c r="A182" s="12"/>
      <c r="B182" s="203"/>
      <c r="C182" s="204"/>
      <c r="D182" s="205" t="s">
        <v>73</v>
      </c>
      <c r="E182" s="206" t="s">
        <v>441</v>
      </c>
      <c r="F182" s="206" t="s">
        <v>1574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SUM(P183:P185)</f>
        <v>0</v>
      </c>
      <c r="Q182" s="211"/>
      <c r="R182" s="212">
        <f>SUM(R183:R185)</f>
        <v>0</v>
      </c>
      <c r="S182" s="211"/>
      <c r="T182" s="213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82</v>
      </c>
      <c r="AT182" s="215" t="s">
        <v>73</v>
      </c>
      <c r="AU182" s="215" t="s">
        <v>74</v>
      </c>
      <c r="AY182" s="214" t="s">
        <v>148</v>
      </c>
      <c r="BK182" s="216">
        <f>SUM(BK183:BK185)</f>
        <v>0</v>
      </c>
    </row>
    <row r="183" s="2" customFormat="1" ht="21.75" customHeight="1">
      <c r="A183" s="38"/>
      <c r="B183" s="39"/>
      <c r="C183" s="219" t="s">
        <v>250</v>
      </c>
      <c r="D183" s="219" t="s">
        <v>150</v>
      </c>
      <c r="E183" s="220" t="s">
        <v>1575</v>
      </c>
      <c r="F183" s="221" t="s">
        <v>1576</v>
      </c>
      <c r="G183" s="222" t="s">
        <v>153</v>
      </c>
      <c r="H183" s="223">
        <v>11.880000000000001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39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154</v>
      </c>
      <c r="AT183" s="231" t="s">
        <v>150</v>
      </c>
      <c r="AU183" s="231" t="s">
        <v>82</v>
      </c>
      <c r="AY183" s="17" t="s">
        <v>148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82</v>
      </c>
      <c r="BK183" s="232">
        <f>ROUND(I183*H183,2)</f>
        <v>0</v>
      </c>
      <c r="BL183" s="17" t="s">
        <v>154</v>
      </c>
      <c r="BM183" s="231" t="s">
        <v>248</v>
      </c>
    </row>
    <row r="184" s="13" customFormat="1">
      <c r="A184" s="13"/>
      <c r="B184" s="233"/>
      <c r="C184" s="234"/>
      <c r="D184" s="235" t="s">
        <v>155</v>
      </c>
      <c r="E184" s="236" t="s">
        <v>1</v>
      </c>
      <c r="F184" s="237" t="s">
        <v>1577</v>
      </c>
      <c r="G184" s="234"/>
      <c r="H184" s="238">
        <v>11.880000000000001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155</v>
      </c>
      <c r="AU184" s="244" t="s">
        <v>82</v>
      </c>
      <c r="AV184" s="13" t="s">
        <v>84</v>
      </c>
      <c r="AW184" s="13" t="s">
        <v>32</v>
      </c>
      <c r="AX184" s="13" t="s">
        <v>74</v>
      </c>
      <c r="AY184" s="244" t="s">
        <v>148</v>
      </c>
    </row>
    <row r="185" s="14" customFormat="1">
      <c r="A185" s="14"/>
      <c r="B185" s="245"/>
      <c r="C185" s="246"/>
      <c r="D185" s="235" t="s">
        <v>155</v>
      </c>
      <c r="E185" s="247" t="s">
        <v>1</v>
      </c>
      <c r="F185" s="248" t="s">
        <v>157</v>
      </c>
      <c r="G185" s="246"/>
      <c r="H185" s="249">
        <v>11.880000000000001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155</v>
      </c>
      <c r="AU185" s="255" t="s">
        <v>82</v>
      </c>
      <c r="AV185" s="14" t="s">
        <v>154</v>
      </c>
      <c r="AW185" s="14" t="s">
        <v>32</v>
      </c>
      <c r="AX185" s="14" t="s">
        <v>82</v>
      </c>
      <c r="AY185" s="255" t="s">
        <v>148</v>
      </c>
    </row>
    <row r="186" s="12" customFormat="1" ht="25.92" customHeight="1">
      <c r="A186" s="12"/>
      <c r="B186" s="203"/>
      <c r="C186" s="204"/>
      <c r="D186" s="205" t="s">
        <v>73</v>
      </c>
      <c r="E186" s="206" t="s">
        <v>649</v>
      </c>
      <c r="F186" s="206" t="s">
        <v>1578</v>
      </c>
      <c r="G186" s="204"/>
      <c r="H186" s="204"/>
      <c r="I186" s="207"/>
      <c r="J186" s="208">
        <f>BK186</f>
        <v>0</v>
      </c>
      <c r="K186" s="204"/>
      <c r="L186" s="209"/>
      <c r="M186" s="210"/>
      <c r="N186" s="211"/>
      <c r="O186" s="211"/>
      <c r="P186" s="212">
        <f>SUM(P187:P196)</f>
        <v>0</v>
      </c>
      <c r="Q186" s="211"/>
      <c r="R186" s="212">
        <f>SUM(R187:R196)</f>
        <v>0</v>
      </c>
      <c r="S186" s="211"/>
      <c r="T186" s="213">
        <f>SUM(T187:T196)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84</v>
      </c>
      <c r="AT186" s="215" t="s">
        <v>73</v>
      </c>
      <c r="AU186" s="215" t="s">
        <v>74</v>
      </c>
      <c r="AY186" s="214" t="s">
        <v>148</v>
      </c>
      <c r="BK186" s="216">
        <f>SUM(BK187:BK196)</f>
        <v>0</v>
      </c>
    </row>
    <row r="187" s="2" customFormat="1" ht="33" customHeight="1">
      <c r="A187" s="38"/>
      <c r="B187" s="39"/>
      <c r="C187" s="219" t="s">
        <v>85</v>
      </c>
      <c r="D187" s="219" t="s">
        <v>150</v>
      </c>
      <c r="E187" s="220" t="s">
        <v>1579</v>
      </c>
      <c r="F187" s="221" t="s">
        <v>1580</v>
      </c>
      <c r="G187" s="222" t="s">
        <v>153</v>
      </c>
      <c r="H187" s="223">
        <v>18.648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39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193</v>
      </c>
      <c r="AT187" s="231" t="s">
        <v>150</v>
      </c>
      <c r="AU187" s="231" t="s">
        <v>82</v>
      </c>
      <c r="AY187" s="17" t="s">
        <v>148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82</v>
      </c>
      <c r="BK187" s="232">
        <f>ROUND(I187*H187,2)</f>
        <v>0</v>
      </c>
      <c r="BL187" s="17" t="s">
        <v>193</v>
      </c>
      <c r="BM187" s="231" t="s">
        <v>253</v>
      </c>
    </row>
    <row r="188" s="13" customFormat="1">
      <c r="A188" s="13"/>
      <c r="B188" s="233"/>
      <c r="C188" s="234"/>
      <c r="D188" s="235" t="s">
        <v>155</v>
      </c>
      <c r="E188" s="236" t="s">
        <v>1</v>
      </c>
      <c r="F188" s="237" t="s">
        <v>1581</v>
      </c>
      <c r="G188" s="234"/>
      <c r="H188" s="238">
        <v>18.648000000000003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155</v>
      </c>
      <c r="AU188" s="244" t="s">
        <v>82</v>
      </c>
      <c r="AV188" s="13" t="s">
        <v>84</v>
      </c>
      <c r="AW188" s="13" t="s">
        <v>32</v>
      </c>
      <c r="AX188" s="13" t="s">
        <v>74</v>
      </c>
      <c r="AY188" s="244" t="s">
        <v>148</v>
      </c>
    </row>
    <row r="189" s="14" customFormat="1">
      <c r="A189" s="14"/>
      <c r="B189" s="245"/>
      <c r="C189" s="246"/>
      <c r="D189" s="235" t="s">
        <v>155</v>
      </c>
      <c r="E189" s="247" t="s">
        <v>1</v>
      </c>
      <c r="F189" s="248" t="s">
        <v>157</v>
      </c>
      <c r="G189" s="246"/>
      <c r="H189" s="249">
        <v>18.648000000000003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155</v>
      </c>
      <c r="AU189" s="255" t="s">
        <v>82</v>
      </c>
      <c r="AV189" s="14" t="s">
        <v>154</v>
      </c>
      <c r="AW189" s="14" t="s">
        <v>32</v>
      </c>
      <c r="AX189" s="14" t="s">
        <v>82</v>
      </c>
      <c r="AY189" s="255" t="s">
        <v>148</v>
      </c>
    </row>
    <row r="190" s="2" customFormat="1" ht="24.15" customHeight="1">
      <c r="A190" s="38"/>
      <c r="B190" s="39"/>
      <c r="C190" s="219" t="s">
        <v>7</v>
      </c>
      <c r="D190" s="219" t="s">
        <v>150</v>
      </c>
      <c r="E190" s="220" t="s">
        <v>1582</v>
      </c>
      <c r="F190" s="221" t="s">
        <v>1583</v>
      </c>
      <c r="G190" s="222" t="s">
        <v>153</v>
      </c>
      <c r="H190" s="223">
        <v>18.648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39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193</v>
      </c>
      <c r="AT190" s="231" t="s">
        <v>150</v>
      </c>
      <c r="AU190" s="231" t="s">
        <v>82</v>
      </c>
      <c r="AY190" s="17" t="s">
        <v>148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82</v>
      </c>
      <c r="BK190" s="232">
        <f>ROUND(I190*H190,2)</f>
        <v>0</v>
      </c>
      <c r="BL190" s="17" t="s">
        <v>193</v>
      </c>
      <c r="BM190" s="231" t="s">
        <v>257</v>
      </c>
    </row>
    <row r="191" s="13" customFormat="1">
      <c r="A191" s="13"/>
      <c r="B191" s="233"/>
      <c r="C191" s="234"/>
      <c r="D191" s="235" t="s">
        <v>155</v>
      </c>
      <c r="E191" s="236" t="s">
        <v>1</v>
      </c>
      <c r="F191" s="237" t="s">
        <v>1581</v>
      </c>
      <c r="G191" s="234"/>
      <c r="H191" s="238">
        <v>18.648000000000003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155</v>
      </c>
      <c r="AU191" s="244" t="s">
        <v>82</v>
      </c>
      <c r="AV191" s="13" t="s">
        <v>84</v>
      </c>
      <c r="AW191" s="13" t="s">
        <v>32</v>
      </c>
      <c r="AX191" s="13" t="s">
        <v>74</v>
      </c>
      <c r="AY191" s="244" t="s">
        <v>148</v>
      </c>
    </row>
    <row r="192" s="14" customFormat="1">
      <c r="A192" s="14"/>
      <c r="B192" s="245"/>
      <c r="C192" s="246"/>
      <c r="D192" s="235" t="s">
        <v>155</v>
      </c>
      <c r="E192" s="247" t="s">
        <v>1</v>
      </c>
      <c r="F192" s="248" t="s">
        <v>157</v>
      </c>
      <c r="G192" s="246"/>
      <c r="H192" s="249">
        <v>18.648000000000003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155</v>
      </c>
      <c r="AU192" s="255" t="s">
        <v>82</v>
      </c>
      <c r="AV192" s="14" t="s">
        <v>154</v>
      </c>
      <c r="AW192" s="14" t="s">
        <v>32</v>
      </c>
      <c r="AX192" s="14" t="s">
        <v>82</v>
      </c>
      <c r="AY192" s="255" t="s">
        <v>148</v>
      </c>
    </row>
    <row r="193" s="2" customFormat="1" ht="16.5" customHeight="1">
      <c r="A193" s="38"/>
      <c r="B193" s="39"/>
      <c r="C193" s="219" t="s">
        <v>207</v>
      </c>
      <c r="D193" s="219" t="s">
        <v>150</v>
      </c>
      <c r="E193" s="220" t="s">
        <v>1584</v>
      </c>
      <c r="F193" s="221" t="s">
        <v>1585</v>
      </c>
      <c r="G193" s="222" t="s">
        <v>153</v>
      </c>
      <c r="H193" s="223">
        <v>18.648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193</v>
      </c>
      <c r="AT193" s="231" t="s">
        <v>150</v>
      </c>
      <c r="AU193" s="231" t="s">
        <v>82</v>
      </c>
      <c r="AY193" s="17" t="s">
        <v>148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193</v>
      </c>
      <c r="BM193" s="231" t="s">
        <v>261</v>
      </c>
    </row>
    <row r="194" s="13" customFormat="1">
      <c r="A194" s="13"/>
      <c r="B194" s="233"/>
      <c r="C194" s="234"/>
      <c r="D194" s="235" t="s">
        <v>155</v>
      </c>
      <c r="E194" s="236" t="s">
        <v>1</v>
      </c>
      <c r="F194" s="237" t="s">
        <v>1581</v>
      </c>
      <c r="G194" s="234"/>
      <c r="H194" s="238">
        <v>18.648000000000003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155</v>
      </c>
      <c r="AU194" s="244" t="s">
        <v>82</v>
      </c>
      <c r="AV194" s="13" t="s">
        <v>84</v>
      </c>
      <c r="AW194" s="13" t="s">
        <v>32</v>
      </c>
      <c r="AX194" s="13" t="s">
        <v>74</v>
      </c>
      <c r="AY194" s="244" t="s">
        <v>148</v>
      </c>
    </row>
    <row r="195" s="14" customFormat="1">
      <c r="A195" s="14"/>
      <c r="B195" s="245"/>
      <c r="C195" s="246"/>
      <c r="D195" s="235" t="s">
        <v>155</v>
      </c>
      <c r="E195" s="247" t="s">
        <v>1</v>
      </c>
      <c r="F195" s="248" t="s">
        <v>157</v>
      </c>
      <c r="G195" s="246"/>
      <c r="H195" s="249">
        <v>18.648000000000003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155</v>
      </c>
      <c r="AU195" s="255" t="s">
        <v>82</v>
      </c>
      <c r="AV195" s="14" t="s">
        <v>154</v>
      </c>
      <c r="AW195" s="14" t="s">
        <v>32</v>
      </c>
      <c r="AX195" s="14" t="s">
        <v>82</v>
      </c>
      <c r="AY195" s="255" t="s">
        <v>148</v>
      </c>
    </row>
    <row r="196" s="2" customFormat="1" ht="21.75" customHeight="1">
      <c r="A196" s="38"/>
      <c r="B196" s="39"/>
      <c r="C196" s="219" t="s">
        <v>267</v>
      </c>
      <c r="D196" s="219" t="s">
        <v>150</v>
      </c>
      <c r="E196" s="220" t="s">
        <v>1586</v>
      </c>
      <c r="F196" s="221" t="s">
        <v>1587</v>
      </c>
      <c r="G196" s="222" t="s">
        <v>673</v>
      </c>
      <c r="H196" s="267"/>
      <c r="I196" s="224"/>
      <c r="J196" s="225">
        <f>ROUND(I196*H196,2)</f>
        <v>0</v>
      </c>
      <c r="K196" s="226"/>
      <c r="L196" s="44"/>
      <c r="M196" s="227" t="s">
        <v>1</v>
      </c>
      <c r="N196" s="228" t="s">
        <v>39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193</v>
      </c>
      <c r="AT196" s="231" t="s">
        <v>150</v>
      </c>
      <c r="AU196" s="231" t="s">
        <v>82</v>
      </c>
      <c r="AY196" s="17" t="s">
        <v>148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82</v>
      </c>
      <c r="BK196" s="232">
        <f>ROUND(I196*H196,2)</f>
        <v>0</v>
      </c>
      <c r="BL196" s="17" t="s">
        <v>193</v>
      </c>
      <c r="BM196" s="231" t="s">
        <v>265</v>
      </c>
    </row>
    <row r="197" s="12" customFormat="1" ht="25.92" customHeight="1">
      <c r="A197" s="12"/>
      <c r="B197" s="203"/>
      <c r="C197" s="204"/>
      <c r="D197" s="205" t="s">
        <v>73</v>
      </c>
      <c r="E197" s="206" t="s">
        <v>537</v>
      </c>
      <c r="F197" s="206" t="s">
        <v>1588</v>
      </c>
      <c r="G197" s="204"/>
      <c r="H197" s="204"/>
      <c r="I197" s="207"/>
      <c r="J197" s="208">
        <f>BK197</f>
        <v>0</v>
      </c>
      <c r="K197" s="204"/>
      <c r="L197" s="209"/>
      <c r="M197" s="210"/>
      <c r="N197" s="211"/>
      <c r="O197" s="211"/>
      <c r="P197" s="212">
        <f>SUM(P198:P204)</f>
        <v>0</v>
      </c>
      <c r="Q197" s="211"/>
      <c r="R197" s="212">
        <f>SUM(R198:R204)</f>
        <v>0</v>
      </c>
      <c r="S197" s="211"/>
      <c r="T197" s="213">
        <f>SUM(T198:T204)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82</v>
      </c>
      <c r="AT197" s="215" t="s">
        <v>73</v>
      </c>
      <c r="AU197" s="215" t="s">
        <v>74</v>
      </c>
      <c r="AY197" s="214" t="s">
        <v>148</v>
      </c>
      <c r="BK197" s="216">
        <f>SUM(BK198:BK204)</f>
        <v>0</v>
      </c>
    </row>
    <row r="198" s="2" customFormat="1" ht="16.5" customHeight="1">
      <c r="A198" s="38"/>
      <c r="B198" s="39"/>
      <c r="C198" s="219" t="s">
        <v>212</v>
      </c>
      <c r="D198" s="219" t="s">
        <v>150</v>
      </c>
      <c r="E198" s="220" t="s">
        <v>1589</v>
      </c>
      <c r="F198" s="221" t="s">
        <v>1590</v>
      </c>
      <c r="G198" s="222" t="s">
        <v>202</v>
      </c>
      <c r="H198" s="223">
        <v>30.600000000000001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39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154</v>
      </c>
      <c r="AT198" s="231" t="s">
        <v>150</v>
      </c>
      <c r="AU198" s="231" t="s">
        <v>82</v>
      </c>
      <c r="AY198" s="17" t="s">
        <v>148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154</v>
      </c>
      <c r="BM198" s="231" t="s">
        <v>270</v>
      </c>
    </row>
    <row r="199" s="13" customFormat="1">
      <c r="A199" s="13"/>
      <c r="B199" s="233"/>
      <c r="C199" s="234"/>
      <c r="D199" s="235" t="s">
        <v>155</v>
      </c>
      <c r="E199" s="236" t="s">
        <v>1</v>
      </c>
      <c r="F199" s="237" t="s">
        <v>1591</v>
      </c>
      <c r="G199" s="234"/>
      <c r="H199" s="238">
        <v>5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155</v>
      </c>
      <c r="AU199" s="244" t="s">
        <v>82</v>
      </c>
      <c r="AV199" s="13" t="s">
        <v>84</v>
      </c>
      <c r="AW199" s="13" t="s">
        <v>32</v>
      </c>
      <c r="AX199" s="13" t="s">
        <v>74</v>
      </c>
      <c r="AY199" s="244" t="s">
        <v>148</v>
      </c>
    </row>
    <row r="200" s="13" customFormat="1">
      <c r="A200" s="13"/>
      <c r="B200" s="233"/>
      <c r="C200" s="234"/>
      <c r="D200" s="235" t="s">
        <v>155</v>
      </c>
      <c r="E200" s="236" t="s">
        <v>1</v>
      </c>
      <c r="F200" s="237" t="s">
        <v>1592</v>
      </c>
      <c r="G200" s="234"/>
      <c r="H200" s="238">
        <v>25.600000000000001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155</v>
      </c>
      <c r="AU200" s="244" t="s">
        <v>82</v>
      </c>
      <c r="AV200" s="13" t="s">
        <v>84</v>
      </c>
      <c r="AW200" s="13" t="s">
        <v>32</v>
      </c>
      <c r="AX200" s="13" t="s">
        <v>74</v>
      </c>
      <c r="AY200" s="244" t="s">
        <v>148</v>
      </c>
    </row>
    <row r="201" s="14" customFormat="1">
      <c r="A201" s="14"/>
      <c r="B201" s="245"/>
      <c r="C201" s="246"/>
      <c r="D201" s="235" t="s">
        <v>155</v>
      </c>
      <c r="E201" s="247" t="s">
        <v>1</v>
      </c>
      <c r="F201" s="248" t="s">
        <v>157</v>
      </c>
      <c r="G201" s="246"/>
      <c r="H201" s="249">
        <v>30.600000000000001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155</v>
      </c>
      <c r="AU201" s="255" t="s">
        <v>82</v>
      </c>
      <c r="AV201" s="14" t="s">
        <v>154</v>
      </c>
      <c r="AW201" s="14" t="s">
        <v>32</v>
      </c>
      <c r="AX201" s="14" t="s">
        <v>82</v>
      </c>
      <c r="AY201" s="255" t="s">
        <v>148</v>
      </c>
    </row>
    <row r="202" s="2" customFormat="1" ht="16.5" customHeight="1">
      <c r="A202" s="38"/>
      <c r="B202" s="39"/>
      <c r="C202" s="219" t="s">
        <v>275</v>
      </c>
      <c r="D202" s="219" t="s">
        <v>150</v>
      </c>
      <c r="E202" s="220" t="s">
        <v>1593</v>
      </c>
      <c r="F202" s="221" t="s">
        <v>1594</v>
      </c>
      <c r="G202" s="222" t="s">
        <v>278</v>
      </c>
      <c r="H202" s="223">
        <v>2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39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154</v>
      </c>
      <c r="AT202" s="231" t="s">
        <v>150</v>
      </c>
      <c r="AU202" s="231" t="s">
        <v>82</v>
      </c>
      <c r="AY202" s="17" t="s">
        <v>148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82</v>
      </c>
      <c r="BK202" s="232">
        <f>ROUND(I202*H202,2)</f>
        <v>0</v>
      </c>
      <c r="BL202" s="17" t="s">
        <v>154</v>
      </c>
      <c r="BM202" s="231" t="s">
        <v>273</v>
      </c>
    </row>
    <row r="203" s="13" customFormat="1">
      <c r="A203" s="13"/>
      <c r="B203" s="233"/>
      <c r="C203" s="234"/>
      <c r="D203" s="235" t="s">
        <v>155</v>
      </c>
      <c r="E203" s="236" t="s">
        <v>1</v>
      </c>
      <c r="F203" s="237" t="s">
        <v>1595</v>
      </c>
      <c r="G203" s="234"/>
      <c r="H203" s="238">
        <v>2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155</v>
      </c>
      <c r="AU203" s="244" t="s">
        <v>82</v>
      </c>
      <c r="AV203" s="13" t="s">
        <v>84</v>
      </c>
      <c r="AW203" s="13" t="s">
        <v>32</v>
      </c>
      <c r="AX203" s="13" t="s">
        <v>74</v>
      </c>
      <c r="AY203" s="244" t="s">
        <v>148</v>
      </c>
    </row>
    <row r="204" s="14" customFormat="1">
      <c r="A204" s="14"/>
      <c r="B204" s="245"/>
      <c r="C204" s="246"/>
      <c r="D204" s="235" t="s">
        <v>155</v>
      </c>
      <c r="E204" s="247" t="s">
        <v>1</v>
      </c>
      <c r="F204" s="248" t="s">
        <v>157</v>
      </c>
      <c r="G204" s="246"/>
      <c r="H204" s="249">
        <v>2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155</v>
      </c>
      <c r="AU204" s="255" t="s">
        <v>82</v>
      </c>
      <c r="AV204" s="14" t="s">
        <v>154</v>
      </c>
      <c r="AW204" s="14" t="s">
        <v>32</v>
      </c>
      <c r="AX204" s="14" t="s">
        <v>82</v>
      </c>
      <c r="AY204" s="255" t="s">
        <v>148</v>
      </c>
    </row>
    <row r="205" s="12" customFormat="1" ht="25.92" customHeight="1">
      <c r="A205" s="12"/>
      <c r="B205" s="203"/>
      <c r="C205" s="204"/>
      <c r="D205" s="205" t="s">
        <v>73</v>
      </c>
      <c r="E205" s="206" t="s">
        <v>383</v>
      </c>
      <c r="F205" s="206" t="s">
        <v>1596</v>
      </c>
      <c r="G205" s="204"/>
      <c r="H205" s="204"/>
      <c r="I205" s="207"/>
      <c r="J205" s="208">
        <f>BK205</f>
        <v>0</v>
      </c>
      <c r="K205" s="204"/>
      <c r="L205" s="209"/>
      <c r="M205" s="210"/>
      <c r="N205" s="211"/>
      <c r="O205" s="211"/>
      <c r="P205" s="212">
        <f>SUM(P206:P226)</f>
        <v>0</v>
      </c>
      <c r="Q205" s="211"/>
      <c r="R205" s="212">
        <f>SUM(R206:R226)</f>
        <v>0</v>
      </c>
      <c r="S205" s="211"/>
      <c r="T205" s="213">
        <f>SUM(T206:T226)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82</v>
      </c>
      <c r="AT205" s="215" t="s">
        <v>73</v>
      </c>
      <c r="AU205" s="215" t="s">
        <v>74</v>
      </c>
      <c r="AY205" s="214" t="s">
        <v>148</v>
      </c>
      <c r="BK205" s="216">
        <f>SUM(BK206:BK226)</f>
        <v>0</v>
      </c>
    </row>
    <row r="206" s="2" customFormat="1" ht="16.5" customHeight="1">
      <c r="A206" s="38"/>
      <c r="B206" s="39"/>
      <c r="C206" s="219" t="s">
        <v>221</v>
      </c>
      <c r="D206" s="219" t="s">
        <v>150</v>
      </c>
      <c r="E206" s="220" t="s">
        <v>1597</v>
      </c>
      <c r="F206" s="221" t="s">
        <v>1598</v>
      </c>
      <c r="G206" s="222" t="s">
        <v>153</v>
      </c>
      <c r="H206" s="223">
        <v>17.920000000000002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39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154</v>
      </c>
      <c r="AT206" s="231" t="s">
        <v>150</v>
      </c>
      <c r="AU206" s="231" t="s">
        <v>82</v>
      </c>
      <c r="AY206" s="17" t="s">
        <v>148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82</v>
      </c>
      <c r="BK206" s="232">
        <f>ROUND(I206*H206,2)</f>
        <v>0</v>
      </c>
      <c r="BL206" s="17" t="s">
        <v>154</v>
      </c>
      <c r="BM206" s="231" t="s">
        <v>279</v>
      </c>
    </row>
    <row r="207" s="13" customFormat="1">
      <c r="A207" s="13"/>
      <c r="B207" s="233"/>
      <c r="C207" s="234"/>
      <c r="D207" s="235" t="s">
        <v>155</v>
      </c>
      <c r="E207" s="236" t="s">
        <v>1</v>
      </c>
      <c r="F207" s="237" t="s">
        <v>1599</v>
      </c>
      <c r="G207" s="234"/>
      <c r="H207" s="238">
        <v>17.919999999999998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155</v>
      </c>
      <c r="AU207" s="244" t="s">
        <v>82</v>
      </c>
      <c r="AV207" s="13" t="s">
        <v>84</v>
      </c>
      <c r="AW207" s="13" t="s">
        <v>32</v>
      </c>
      <c r="AX207" s="13" t="s">
        <v>74</v>
      </c>
      <c r="AY207" s="244" t="s">
        <v>148</v>
      </c>
    </row>
    <row r="208" s="14" customFormat="1">
      <c r="A208" s="14"/>
      <c r="B208" s="245"/>
      <c r="C208" s="246"/>
      <c r="D208" s="235" t="s">
        <v>155</v>
      </c>
      <c r="E208" s="247" t="s">
        <v>1</v>
      </c>
      <c r="F208" s="248" t="s">
        <v>157</v>
      </c>
      <c r="G208" s="246"/>
      <c r="H208" s="249">
        <v>17.919999999999998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155</v>
      </c>
      <c r="AU208" s="255" t="s">
        <v>82</v>
      </c>
      <c r="AV208" s="14" t="s">
        <v>154</v>
      </c>
      <c r="AW208" s="14" t="s">
        <v>32</v>
      </c>
      <c r="AX208" s="14" t="s">
        <v>82</v>
      </c>
      <c r="AY208" s="255" t="s">
        <v>148</v>
      </c>
    </row>
    <row r="209" s="2" customFormat="1" ht="21.75" customHeight="1">
      <c r="A209" s="38"/>
      <c r="B209" s="39"/>
      <c r="C209" s="219" t="s">
        <v>282</v>
      </c>
      <c r="D209" s="219" t="s">
        <v>150</v>
      </c>
      <c r="E209" s="220" t="s">
        <v>1600</v>
      </c>
      <c r="F209" s="221" t="s">
        <v>1601</v>
      </c>
      <c r="G209" s="222" t="s">
        <v>211</v>
      </c>
      <c r="H209" s="223">
        <v>1.49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39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154</v>
      </c>
      <c r="AT209" s="231" t="s">
        <v>150</v>
      </c>
      <c r="AU209" s="231" t="s">
        <v>82</v>
      </c>
      <c r="AY209" s="17" t="s">
        <v>148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82</v>
      </c>
      <c r="BK209" s="232">
        <f>ROUND(I209*H209,2)</f>
        <v>0</v>
      </c>
      <c r="BL209" s="17" t="s">
        <v>154</v>
      </c>
      <c r="BM209" s="231" t="s">
        <v>280</v>
      </c>
    </row>
    <row r="210" s="13" customFormat="1">
      <c r="A210" s="13"/>
      <c r="B210" s="233"/>
      <c r="C210" s="234"/>
      <c r="D210" s="235" t="s">
        <v>155</v>
      </c>
      <c r="E210" s="236" t="s">
        <v>1</v>
      </c>
      <c r="F210" s="237" t="s">
        <v>1602</v>
      </c>
      <c r="G210" s="234"/>
      <c r="H210" s="238">
        <v>0.89599999999999991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155</v>
      </c>
      <c r="AU210" s="244" t="s">
        <v>82</v>
      </c>
      <c r="AV210" s="13" t="s">
        <v>84</v>
      </c>
      <c r="AW210" s="13" t="s">
        <v>32</v>
      </c>
      <c r="AX210" s="13" t="s">
        <v>74</v>
      </c>
      <c r="AY210" s="244" t="s">
        <v>148</v>
      </c>
    </row>
    <row r="211" s="13" customFormat="1">
      <c r="A211" s="13"/>
      <c r="B211" s="233"/>
      <c r="C211" s="234"/>
      <c r="D211" s="235" t="s">
        <v>155</v>
      </c>
      <c r="E211" s="236" t="s">
        <v>1</v>
      </c>
      <c r="F211" s="237" t="s">
        <v>1603</v>
      </c>
      <c r="G211" s="234"/>
      <c r="H211" s="238">
        <v>0.59400000000000008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155</v>
      </c>
      <c r="AU211" s="244" t="s">
        <v>82</v>
      </c>
      <c r="AV211" s="13" t="s">
        <v>84</v>
      </c>
      <c r="AW211" s="13" t="s">
        <v>32</v>
      </c>
      <c r="AX211" s="13" t="s">
        <v>74</v>
      </c>
      <c r="AY211" s="244" t="s">
        <v>148</v>
      </c>
    </row>
    <row r="212" s="14" customFormat="1">
      <c r="A212" s="14"/>
      <c r="B212" s="245"/>
      <c r="C212" s="246"/>
      <c r="D212" s="235" t="s">
        <v>155</v>
      </c>
      <c r="E212" s="247" t="s">
        <v>1</v>
      </c>
      <c r="F212" s="248" t="s">
        <v>157</v>
      </c>
      <c r="G212" s="246"/>
      <c r="H212" s="249">
        <v>1.49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155</v>
      </c>
      <c r="AU212" s="255" t="s">
        <v>82</v>
      </c>
      <c r="AV212" s="14" t="s">
        <v>154</v>
      </c>
      <c r="AW212" s="14" t="s">
        <v>32</v>
      </c>
      <c r="AX212" s="14" t="s">
        <v>82</v>
      </c>
      <c r="AY212" s="255" t="s">
        <v>148</v>
      </c>
    </row>
    <row r="213" s="2" customFormat="1" ht="21.75" customHeight="1">
      <c r="A213" s="38"/>
      <c r="B213" s="39"/>
      <c r="C213" s="219" t="s">
        <v>226</v>
      </c>
      <c r="D213" s="219" t="s">
        <v>150</v>
      </c>
      <c r="E213" s="220" t="s">
        <v>1604</v>
      </c>
      <c r="F213" s="221" t="s">
        <v>1605</v>
      </c>
      <c r="G213" s="222" t="s">
        <v>202</v>
      </c>
      <c r="H213" s="223">
        <v>6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39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154</v>
      </c>
      <c r="AT213" s="231" t="s">
        <v>150</v>
      </c>
      <c r="AU213" s="231" t="s">
        <v>82</v>
      </c>
      <c r="AY213" s="17" t="s">
        <v>148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82</v>
      </c>
      <c r="BK213" s="232">
        <f>ROUND(I213*H213,2)</f>
        <v>0</v>
      </c>
      <c r="BL213" s="17" t="s">
        <v>154</v>
      </c>
      <c r="BM213" s="231" t="s">
        <v>285</v>
      </c>
    </row>
    <row r="214" s="13" customFormat="1">
      <c r="A214" s="13"/>
      <c r="B214" s="233"/>
      <c r="C214" s="234"/>
      <c r="D214" s="235" t="s">
        <v>155</v>
      </c>
      <c r="E214" s="236" t="s">
        <v>1</v>
      </c>
      <c r="F214" s="237" t="s">
        <v>1606</v>
      </c>
      <c r="G214" s="234"/>
      <c r="H214" s="238">
        <v>6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155</v>
      </c>
      <c r="AU214" s="244" t="s">
        <v>82</v>
      </c>
      <c r="AV214" s="13" t="s">
        <v>84</v>
      </c>
      <c r="AW214" s="13" t="s">
        <v>32</v>
      </c>
      <c r="AX214" s="13" t="s">
        <v>74</v>
      </c>
      <c r="AY214" s="244" t="s">
        <v>148</v>
      </c>
    </row>
    <row r="215" s="14" customFormat="1">
      <c r="A215" s="14"/>
      <c r="B215" s="245"/>
      <c r="C215" s="246"/>
      <c r="D215" s="235" t="s">
        <v>155</v>
      </c>
      <c r="E215" s="247" t="s">
        <v>1</v>
      </c>
      <c r="F215" s="248" t="s">
        <v>157</v>
      </c>
      <c r="G215" s="246"/>
      <c r="H215" s="249">
        <v>6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155</v>
      </c>
      <c r="AU215" s="255" t="s">
        <v>82</v>
      </c>
      <c r="AV215" s="14" t="s">
        <v>154</v>
      </c>
      <c r="AW215" s="14" t="s">
        <v>32</v>
      </c>
      <c r="AX215" s="14" t="s">
        <v>82</v>
      </c>
      <c r="AY215" s="255" t="s">
        <v>148</v>
      </c>
    </row>
    <row r="216" s="2" customFormat="1" ht="24.15" customHeight="1">
      <c r="A216" s="38"/>
      <c r="B216" s="39"/>
      <c r="C216" s="219" t="s">
        <v>290</v>
      </c>
      <c r="D216" s="219" t="s">
        <v>150</v>
      </c>
      <c r="E216" s="220" t="s">
        <v>1607</v>
      </c>
      <c r="F216" s="221" t="s">
        <v>1608</v>
      </c>
      <c r="G216" s="222" t="s">
        <v>153</v>
      </c>
      <c r="H216" s="223">
        <v>4.3200000000000003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39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154</v>
      </c>
      <c r="AT216" s="231" t="s">
        <v>150</v>
      </c>
      <c r="AU216" s="231" t="s">
        <v>82</v>
      </c>
      <c r="AY216" s="17" t="s">
        <v>148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82</v>
      </c>
      <c r="BK216" s="232">
        <f>ROUND(I216*H216,2)</f>
        <v>0</v>
      </c>
      <c r="BL216" s="17" t="s">
        <v>154</v>
      </c>
      <c r="BM216" s="231" t="s">
        <v>288</v>
      </c>
    </row>
    <row r="217" s="13" customFormat="1">
      <c r="A217" s="13"/>
      <c r="B217" s="233"/>
      <c r="C217" s="234"/>
      <c r="D217" s="235" t="s">
        <v>155</v>
      </c>
      <c r="E217" s="236" t="s">
        <v>1</v>
      </c>
      <c r="F217" s="237" t="s">
        <v>1554</v>
      </c>
      <c r="G217" s="234"/>
      <c r="H217" s="238">
        <v>4.3200000000000003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155</v>
      </c>
      <c r="AU217" s="244" t="s">
        <v>82</v>
      </c>
      <c r="AV217" s="13" t="s">
        <v>84</v>
      </c>
      <c r="AW217" s="13" t="s">
        <v>32</v>
      </c>
      <c r="AX217" s="13" t="s">
        <v>74</v>
      </c>
      <c r="AY217" s="244" t="s">
        <v>148</v>
      </c>
    </row>
    <row r="218" s="14" customFormat="1">
      <c r="A218" s="14"/>
      <c r="B218" s="245"/>
      <c r="C218" s="246"/>
      <c r="D218" s="235" t="s">
        <v>155</v>
      </c>
      <c r="E218" s="247" t="s">
        <v>1</v>
      </c>
      <c r="F218" s="248" t="s">
        <v>157</v>
      </c>
      <c r="G218" s="246"/>
      <c r="H218" s="249">
        <v>4.3200000000000003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155</v>
      </c>
      <c r="AU218" s="255" t="s">
        <v>82</v>
      </c>
      <c r="AV218" s="14" t="s">
        <v>154</v>
      </c>
      <c r="AW218" s="14" t="s">
        <v>32</v>
      </c>
      <c r="AX218" s="14" t="s">
        <v>82</v>
      </c>
      <c r="AY218" s="255" t="s">
        <v>148</v>
      </c>
    </row>
    <row r="219" s="2" customFormat="1" ht="21.75" customHeight="1">
      <c r="A219" s="38"/>
      <c r="B219" s="39"/>
      <c r="C219" s="219" t="s">
        <v>88</v>
      </c>
      <c r="D219" s="219" t="s">
        <v>150</v>
      </c>
      <c r="E219" s="220" t="s">
        <v>1609</v>
      </c>
      <c r="F219" s="221" t="s">
        <v>1610</v>
      </c>
      <c r="G219" s="222" t="s">
        <v>278</v>
      </c>
      <c r="H219" s="223">
        <v>2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39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154</v>
      </c>
      <c r="AT219" s="231" t="s">
        <v>150</v>
      </c>
      <c r="AU219" s="231" t="s">
        <v>82</v>
      </c>
      <c r="AY219" s="17" t="s">
        <v>148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82</v>
      </c>
      <c r="BK219" s="232">
        <f>ROUND(I219*H219,2)</f>
        <v>0</v>
      </c>
      <c r="BL219" s="17" t="s">
        <v>154</v>
      </c>
      <c r="BM219" s="231" t="s">
        <v>293</v>
      </c>
    </row>
    <row r="220" s="13" customFormat="1">
      <c r="A220" s="13"/>
      <c r="B220" s="233"/>
      <c r="C220" s="234"/>
      <c r="D220" s="235" t="s">
        <v>155</v>
      </c>
      <c r="E220" s="236" t="s">
        <v>1</v>
      </c>
      <c r="F220" s="237" t="s">
        <v>1611</v>
      </c>
      <c r="G220" s="234"/>
      <c r="H220" s="238">
        <v>2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155</v>
      </c>
      <c r="AU220" s="244" t="s">
        <v>82</v>
      </c>
      <c r="AV220" s="13" t="s">
        <v>84</v>
      </c>
      <c r="AW220" s="13" t="s">
        <v>32</v>
      </c>
      <c r="AX220" s="13" t="s">
        <v>74</v>
      </c>
      <c r="AY220" s="244" t="s">
        <v>148</v>
      </c>
    </row>
    <row r="221" s="14" customFormat="1">
      <c r="A221" s="14"/>
      <c r="B221" s="245"/>
      <c r="C221" s="246"/>
      <c r="D221" s="235" t="s">
        <v>155</v>
      </c>
      <c r="E221" s="247" t="s">
        <v>1</v>
      </c>
      <c r="F221" s="248" t="s">
        <v>157</v>
      </c>
      <c r="G221" s="246"/>
      <c r="H221" s="249">
        <v>2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155</v>
      </c>
      <c r="AU221" s="255" t="s">
        <v>82</v>
      </c>
      <c r="AV221" s="14" t="s">
        <v>154</v>
      </c>
      <c r="AW221" s="14" t="s">
        <v>32</v>
      </c>
      <c r="AX221" s="14" t="s">
        <v>82</v>
      </c>
      <c r="AY221" s="255" t="s">
        <v>148</v>
      </c>
    </row>
    <row r="222" s="2" customFormat="1" ht="16.5" customHeight="1">
      <c r="A222" s="38"/>
      <c r="B222" s="39"/>
      <c r="C222" s="219" t="s">
        <v>299</v>
      </c>
      <c r="D222" s="219" t="s">
        <v>150</v>
      </c>
      <c r="E222" s="220" t="s">
        <v>1612</v>
      </c>
      <c r="F222" s="221" t="s">
        <v>1613</v>
      </c>
      <c r="G222" s="222" t="s">
        <v>233</v>
      </c>
      <c r="H222" s="223">
        <v>4.8490000000000002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39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154</v>
      </c>
      <c r="AT222" s="231" t="s">
        <v>150</v>
      </c>
      <c r="AU222" s="231" t="s">
        <v>82</v>
      </c>
      <c r="AY222" s="17" t="s">
        <v>148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82</v>
      </c>
      <c r="BK222" s="232">
        <f>ROUND(I222*H222,2)</f>
        <v>0</v>
      </c>
      <c r="BL222" s="17" t="s">
        <v>154</v>
      </c>
      <c r="BM222" s="231" t="s">
        <v>297</v>
      </c>
    </row>
    <row r="223" s="2" customFormat="1" ht="21.75" customHeight="1">
      <c r="A223" s="38"/>
      <c r="B223" s="39"/>
      <c r="C223" s="219" t="s">
        <v>234</v>
      </c>
      <c r="D223" s="219" t="s">
        <v>150</v>
      </c>
      <c r="E223" s="220" t="s">
        <v>1614</v>
      </c>
      <c r="F223" s="221" t="s">
        <v>1615</v>
      </c>
      <c r="G223" s="222" t="s">
        <v>233</v>
      </c>
      <c r="H223" s="223">
        <v>67.885999999999996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39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154</v>
      </c>
      <c r="AT223" s="231" t="s">
        <v>150</v>
      </c>
      <c r="AU223" s="231" t="s">
        <v>82</v>
      </c>
      <c r="AY223" s="17" t="s">
        <v>148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82</v>
      </c>
      <c r="BK223" s="232">
        <f>ROUND(I223*H223,2)</f>
        <v>0</v>
      </c>
      <c r="BL223" s="17" t="s">
        <v>154</v>
      </c>
      <c r="BM223" s="231" t="s">
        <v>302</v>
      </c>
    </row>
    <row r="224" s="13" customFormat="1">
      <c r="A224" s="13"/>
      <c r="B224" s="233"/>
      <c r="C224" s="234"/>
      <c r="D224" s="235" t="s">
        <v>155</v>
      </c>
      <c r="E224" s="236" t="s">
        <v>1</v>
      </c>
      <c r="F224" s="237" t="s">
        <v>1616</v>
      </c>
      <c r="G224" s="234"/>
      <c r="H224" s="238">
        <v>67.885999999999996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155</v>
      </c>
      <c r="AU224" s="244" t="s">
        <v>82</v>
      </c>
      <c r="AV224" s="13" t="s">
        <v>84</v>
      </c>
      <c r="AW224" s="13" t="s">
        <v>32</v>
      </c>
      <c r="AX224" s="13" t="s">
        <v>74</v>
      </c>
      <c r="AY224" s="244" t="s">
        <v>148</v>
      </c>
    </row>
    <row r="225" s="14" customFormat="1">
      <c r="A225" s="14"/>
      <c r="B225" s="245"/>
      <c r="C225" s="246"/>
      <c r="D225" s="235" t="s">
        <v>155</v>
      </c>
      <c r="E225" s="247" t="s">
        <v>1</v>
      </c>
      <c r="F225" s="248" t="s">
        <v>157</v>
      </c>
      <c r="G225" s="246"/>
      <c r="H225" s="249">
        <v>67.885999999999996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155</v>
      </c>
      <c r="AU225" s="255" t="s">
        <v>82</v>
      </c>
      <c r="AV225" s="14" t="s">
        <v>154</v>
      </c>
      <c r="AW225" s="14" t="s">
        <v>32</v>
      </c>
      <c r="AX225" s="14" t="s">
        <v>82</v>
      </c>
      <c r="AY225" s="255" t="s">
        <v>148</v>
      </c>
    </row>
    <row r="226" s="2" customFormat="1" ht="16.5" customHeight="1">
      <c r="A226" s="38"/>
      <c r="B226" s="39"/>
      <c r="C226" s="219" t="s">
        <v>308</v>
      </c>
      <c r="D226" s="219" t="s">
        <v>150</v>
      </c>
      <c r="E226" s="220" t="s">
        <v>1617</v>
      </c>
      <c r="F226" s="221" t="s">
        <v>1618</v>
      </c>
      <c r="G226" s="222" t="s">
        <v>233</v>
      </c>
      <c r="H226" s="223">
        <v>4.8490000000000002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39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154</v>
      </c>
      <c r="AT226" s="231" t="s">
        <v>150</v>
      </c>
      <c r="AU226" s="231" t="s">
        <v>82</v>
      </c>
      <c r="AY226" s="17" t="s">
        <v>148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82</v>
      </c>
      <c r="BK226" s="232">
        <f>ROUND(I226*H226,2)</f>
        <v>0</v>
      </c>
      <c r="BL226" s="17" t="s">
        <v>154</v>
      </c>
      <c r="BM226" s="231" t="s">
        <v>306</v>
      </c>
    </row>
    <row r="227" s="12" customFormat="1" ht="25.92" customHeight="1">
      <c r="A227" s="12"/>
      <c r="B227" s="203"/>
      <c r="C227" s="204"/>
      <c r="D227" s="205" t="s">
        <v>73</v>
      </c>
      <c r="E227" s="206" t="s">
        <v>574</v>
      </c>
      <c r="F227" s="206" t="s">
        <v>1619</v>
      </c>
      <c r="G227" s="204"/>
      <c r="H227" s="204"/>
      <c r="I227" s="207"/>
      <c r="J227" s="208">
        <f>BK227</f>
        <v>0</v>
      </c>
      <c r="K227" s="204"/>
      <c r="L227" s="209"/>
      <c r="M227" s="210"/>
      <c r="N227" s="211"/>
      <c r="O227" s="211"/>
      <c r="P227" s="212">
        <f>SUM(P228:P230)</f>
        <v>0</v>
      </c>
      <c r="Q227" s="211"/>
      <c r="R227" s="212">
        <f>SUM(R228:R230)</f>
        <v>0</v>
      </c>
      <c r="S227" s="211"/>
      <c r="T227" s="213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82</v>
      </c>
      <c r="AT227" s="215" t="s">
        <v>73</v>
      </c>
      <c r="AU227" s="215" t="s">
        <v>74</v>
      </c>
      <c r="AY227" s="214" t="s">
        <v>148</v>
      </c>
      <c r="BK227" s="216">
        <f>SUM(BK228:BK230)</f>
        <v>0</v>
      </c>
    </row>
    <row r="228" s="2" customFormat="1" ht="21.75" customHeight="1">
      <c r="A228" s="38"/>
      <c r="B228" s="39"/>
      <c r="C228" s="219" t="s">
        <v>238</v>
      </c>
      <c r="D228" s="219" t="s">
        <v>150</v>
      </c>
      <c r="E228" s="220" t="s">
        <v>1620</v>
      </c>
      <c r="F228" s="221" t="s">
        <v>1621</v>
      </c>
      <c r="G228" s="222" t="s">
        <v>233</v>
      </c>
      <c r="H228" s="223">
        <v>22.754999999999999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39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154</v>
      </c>
      <c r="AT228" s="231" t="s">
        <v>150</v>
      </c>
      <c r="AU228" s="231" t="s">
        <v>82</v>
      </c>
      <c r="AY228" s="17" t="s">
        <v>148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154</v>
      </c>
      <c r="BM228" s="231" t="s">
        <v>311</v>
      </c>
    </row>
    <row r="229" s="13" customFormat="1">
      <c r="A229" s="13"/>
      <c r="B229" s="233"/>
      <c r="C229" s="234"/>
      <c r="D229" s="235" t="s">
        <v>155</v>
      </c>
      <c r="E229" s="236" t="s">
        <v>1</v>
      </c>
      <c r="F229" s="237" t="s">
        <v>1622</v>
      </c>
      <c r="G229" s="234"/>
      <c r="H229" s="238">
        <v>22.7546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155</v>
      </c>
      <c r="AU229" s="244" t="s">
        <v>82</v>
      </c>
      <c r="AV229" s="13" t="s">
        <v>84</v>
      </c>
      <c r="AW229" s="13" t="s">
        <v>32</v>
      </c>
      <c r="AX229" s="13" t="s">
        <v>74</v>
      </c>
      <c r="AY229" s="244" t="s">
        <v>148</v>
      </c>
    </row>
    <row r="230" s="14" customFormat="1">
      <c r="A230" s="14"/>
      <c r="B230" s="245"/>
      <c r="C230" s="246"/>
      <c r="D230" s="235" t="s">
        <v>155</v>
      </c>
      <c r="E230" s="247" t="s">
        <v>1</v>
      </c>
      <c r="F230" s="248" t="s">
        <v>157</v>
      </c>
      <c r="G230" s="246"/>
      <c r="H230" s="249">
        <v>22.7546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155</v>
      </c>
      <c r="AU230" s="255" t="s">
        <v>82</v>
      </c>
      <c r="AV230" s="14" t="s">
        <v>154</v>
      </c>
      <c r="AW230" s="14" t="s">
        <v>32</v>
      </c>
      <c r="AX230" s="14" t="s">
        <v>82</v>
      </c>
      <c r="AY230" s="255" t="s">
        <v>148</v>
      </c>
    </row>
    <row r="231" s="12" customFormat="1" ht="25.92" customHeight="1">
      <c r="A231" s="12"/>
      <c r="B231" s="203"/>
      <c r="C231" s="204"/>
      <c r="D231" s="205" t="s">
        <v>73</v>
      </c>
      <c r="E231" s="206" t="s">
        <v>1623</v>
      </c>
      <c r="F231" s="206" t="s">
        <v>1624</v>
      </c>
      <c r="G231" s="204"/>
      <c r="H231" s="204"/>
      <c r="I231" s="207"/>
      <c r="J231" s="208">
        <f>BK231</f>
        <v>0</v>
      </c>
      <c r="K231" s="204"/>
      <c r="L231" s="209"/>
      <c r="M231" s="210"/>
      <c r="N231" s="211"/>
      <c r="O231" s="211"/>
      <c r="P231" s="212">
        <f>P232</f>
        <v>0</v>
      </c>
      <c r="Q231" s="211"/>
      <c r="R231" s="212">
        <f>R232</f>
        <v>0</v>
      </c>
      <c r="S231" s="211"/>
      <c r="T231" s="213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173</v>
      </c>
      <c r="AT231" s="215" t="s">
        <v>73</v>
      </c>
      <c r="AU231" s="215" t="s">
        <v>74</v>
      </c>
      <c r="AY231" s="214" t="s">
        <v>148</v>
      </c>
      <c r="BK231" s="216">
        <f>BK232</f>
        <v>0</v>
      </c>
    </row>
    <row r="232" s="2" customFormat="1" ht="16.5" customHeight="1">
      <c r="A232" s="38"/>
      <c r="B232" s="39"/>
      <c r="C232" s="219" t="s">
        <v>774</v>
      </c>
      <c r="D232" s="219" t="s">
        <v>150</v>
      </c>
      <c r="E232" s="220" t="s">
        <v>1625</v>
      </c>
      <c r="F232" s="221" t="s">
        <v>1626</v>
      </c>
      <c r="G232" s="222" t="s">
        <v>698</v>
      </c>
      <c r="H232" s="223">
        <v>1</v>
      </c>
      <c r="I232" s="224"/>
      <c r="J232" s="225">
        <f>ROUND(I232*H232,2)</f>
        <v>0</v>
      </c>
      <c r="K232" s="226"/>
      <c r="L232" s="44"/>
      <c r="M232" s="272" t="s">
        <v>1</v>
      </c>
      <c r="N232" s="273" t="s">
        <v>39</v>
      </c>
      <c r="O232" s="274"/>
      <c r="P232" s="275">
        <f>O232*H232</f>
        <v>0</v>
      </c>
      <c r="Q232" s="275">
        <v>0</v>
      </c>
      <c r="R232" s="275">
        <f>Q232*H232</f>
        <v>0</v>
      </c>
      <c r="S232" s="275">
        <v>0</v>
      </c>
      <c r="T232" s="27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154</v>
      </c>
      <c r="AT232" s="231" t="s">
        <v>150</v>
      </c>
      <c r="AU232" s="231" t="s">
        <v>82</v>
      </c>
      <c r="AY232" s="17" t="s">
        <v>148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82</v>
      </c>
      <c r="BK232" s="232">
        <f>ROUND(I232*H232,2)</f>
        <v>0</v>
      </c>
      <c r="BL232" s="17" t="s">
        <v>154</v>
      </c>
      <c r="BM232" s="231" t="s">
        <v>91</v>
      </c>
    </row>
    <row r="233" s="2" customFormat="1" ht="6.96" customHeight="1">
      <c r="A233" s="38"/>
      <c r="B233" s="66"/>
      <c r="C233" s="67"/>
      <c r="D233" s="67"/>
      <c r="E233" s="67"/>
      <c r="F233" s="67"/>
      <c r="G233" s="67"/>
      <c r="H233" s="67"/>
      <c r="I233" s="67"/>
      <c r="J233" s="67"/>
      <c r="K233" s="67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sheet="1" autoFilter="0" formatColumns="0" formatRows="0" objects="1" scenarios="1" spinCount="100000" saltValue="sAPeqM54EmJ5MZfhPzHAOOQDXkrveerZEFs8gE0h1SIMS0RCwoe2syjpi117C5oir6FyH7xhxcM8f39K1tKWmg==" hashValue="tfb5RUZTy30ldkE/enAzKzlXWAetJkR0oEVMX91sdc8DAt8uA/oDi06rVwMmMR3jWVVMvIj4jMfgZhsLSwSvFA==" algorithmName="SHA-512" password="CC35"/>
  <autoFilter ref="C124:K23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ROUND((SUM(BE129:BE473)),  2)</f>
        <v>0</v>
      </c>
      <c r="G33" s="38"/>
      <c r="H33" s="38"/>
      <c r="I33" s="155">
        <v>0.20999999999999999</v>
      </c>
      <c r="J33" s="154">
        <f>ROUND(((SUM(BE129:BE473))*I33),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ROUND((SUM(BF129:BF473)),  2)</f>
        <v>0</v>
      </c>
      <c r="G34" s="38"/>
      <c r="H34" s="38"/>
      <c r="I34" s="155">
        <v>0.14999999999999999</v>
      </c>
      <c r="J34" s="154">
        <f>ROUND(((SUM(BF129:BF473))*I34),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ROUND((SUM(BG129:BG473)),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ROUND((SUM(BH129:BH473)),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ROUND((SUM(BI129:BI473)),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10 - SO 101 - etapa VI.A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120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121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122</v>
      </c>
      <c r="E99" s="188"/>
      <c r="F99" s="188"/>
      <c r="G99" s="188"/>
      <c r="H99" s="188"/>
      <c r="I99" s="188"/>
      <c r="J99" s="189">
        <f>J235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123</v>
      </c>
      <c r="E100" s="188"/>
      <c r="F100" s="188"/>
      <c r="G100" s="188"/>
      <c r="H100" s="188"/>
      <c r="I100" s="188"/>
      <c r="J100" s="189">
        <f>J249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124</v>
      </c>
      <c r="E101" s="188"/>
      <c r="F101" s="188"/>
      <c r="G101" s="188"/>
      <c r="H101" s="188"/>
      <c r="I101" s="188"/>
      <c r="J101" s="189">
        <f>J350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125</v>
      </c>
      <c r="E102" s="188"/>
      <c r="F102" s="188"/>
      <c r="G102" s="188"/>
      <c r="H102" s="188"/>
      <c r="I102" s="188"/>
      <c r="J102" s="189">
        <f>J365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126</v>
      </c>
      <c r="E103" s="188"/>
      <c r="F103" s="188"/>
      <c r="G103" s="188"/>
      <c r="H103" s="188"/>
      <c r="I103" s="188"/>
      <c r="J103" s="189">
        <f>J423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127</v>
      </c>
      <c r="E104" s="188"/>
      <c r="F104" s="188"/>
      <c r="G104" s="188"/>
      <c r="H104" s="188"/>
      <c r="I104" s="188"/>
      <c r="J104" s="189">
        <f>J431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9"/>
      <c r="C105" s="180"/>
      <c r="D105" s="181" t="s">
        <v>128</v>
      </c>
      <c r="E105" s="182"/>
      <c r="F105" s="182"/>
      <c r="G105" s="182"/>
      <c r="H105" s="182"/>
      <c r="I105" s="182"/>
      <c r="J105" s="183">
        <f>J433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5"/>
      <c r="C106" s="186"/>
      <c r="D106" s="187" t="s">
        <v>129</v>
      </c>
      <c r="E106" s="188"/>
      <c r="F106" s="188"/>
      <c r="G106" s="188"/>
      <c r="H106" s="188"/>
      <c r="I106" s="188"/>
      <c r="J106" s="189">
        <f>J434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130</v>
      </c>
      <c r="E107" s="188"/>
      <c r="F107" s="188"/>
      <c r="G107" s="188"/>
      <c r="H107" s="188"/>
      <c r="I107" s="188"/>
      <c r="J107" s="189">
        <f>J454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5"/>
      <c r="C108" s="186"/>
      <c r="D108" s="187" t="s">
        <v>131</v>
      </c>
      <c r="E108" s="188"/>
      <c r="F108" s="188"/>
      <c r="G108" s="188"/>
      <c r="H108" s="188"/>
      <c r="I108" s="188"/>
      <c r="J108" s="189">
        <f>J456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79"/>
      <c r="C109" s="180"/>
      <c r="D109" s="181" t="s">
        <v>132</v>
      </c>
      <c r="E109" s="182"/>
      <c r="F109" s="182"/>
      <c r="G109" s="182"/>
      <c r="H109" s="182"/>
      <c r="I109" s="182"/>
      <c r="J109" s="183">
        <f>J459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133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26.25" customHeight="1">
      <c r="A119" s="38"/>
      <c r="B119" s="39"/>
      <c r="C119" s="40"/>
      <c r="D119" s="40"/>
      <c r="E119" s="174" t="str">
        <f>E7</f>
        <v>Rekonstrukce sídliště Spáleniště - VI.etapa - fáze II. - opravený rozpočet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113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10 - SO 101 - etapa VI.A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14. 11. 2022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Cheb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31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91"/>
      <c r="B128" s="192"/>
      <c r="C128" s="193" t="s">
        <v>134</v>
      </c>
      <c r="D128" s="194" t="s">
        <v>59</v>
      </c>
      <c r="E128" s="194" t="s">
        <v>55</v>
      </c>
      <c r="F128" s="194" t="s">
        <v>56</v>
      </c>
      <c r="G128" s="194" t="s">
        <v>135</v>
      </c>
      <c r="H128" s="194" t="s">
        <v>136</v>
      </c>
      <c r="I128" s="194" t="s">
        <v>137</v>
      </c>
      <c r="J128" s="195" t="s">
        <v>117</v>
      </c>
      <c r="K128" s="196" t="s">
        <v>138</v>
      </c>
      <c r="L128" s="197"/>
      <c r="M128" s="100" t="s">
        <v>1</v>
      </c>
      <c r="N128" s="101" t="s">
        <v>38</v>
      </c>
      <c r="O128" s="101" t="s">
        <v>139</v>
      </c>
      <c r="P128" s="101" t="s">
        <v>140</v>
      </c>
      <c r="Q128" s="101" t="s">
        <v>141</v>
      </c>
      <c r="R128" s="101" t="s">
        <v>142</v>
      </c>
      <c r="S128" s="101" t="s">
        <v>143</v>
      </c>
      <c r="T128" s="102" t="s">
        <v>144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="2" customFormat="1" ht="22.8" customHeight="1">
      <c r="A129" s="38"/>
      <c r="B129" s="39"/>
      <c r="C129" s="107" t="s">
        <v>145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P130+P433+P459</f>
        <v>0</v>
      </c>
      <c r="Q129" s="104"/>
      <c r="R129" s="200">
        <f>R130+R433+R459</f>
        <v>499.24662415900013</v>
      </c>
      <c r="S129" s="104"/>
      <c r="T129" s="201">
        <f>T130+T433+T459</f>
        <v>255.30000000000001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119</v>
      </c>
      <c r="BK129" s="202">
        <f>BK130+BK433+BK459</f>
        <v>0</v>
      </c>
    </row>
    <row r="130" s="12" customFormat="1" ht="25.92" customHeight="1">
      <c r="A130" s="12"/>
      <c r="B130" s="203"/>
      <c r="C130" s="204"/>
      <c r="D130" s="205" t="s">
        <v>73</v>
      </c>
      <c r="E130" s="206" t="s">
        <v>146</v>
      </c>
      <c r="F130" s="206" t="s">
        <v>147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P131+P235+P249+P350+P365+P423+P431</f>
        <v>0</v>
      </c>
      <c r="Q130" s="211"/>
      <c r="R130" s="212">
        <f>R131+R235+R249+R350+R365+R423+R431</f>
        <v>499.23231415900011</v>
      </c>
      <c r="S130" s="211"/>
      <c r="T130" s="213">
        <f>T131+T235+T249+T350+T365+T423+T431</f>
        <v>255.30000000000001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82</v>
      </c>
      <c r="AT130" s="215" t="s">
        <v>73</v>
      </c>
      <c r="AU130" s="215" t="s">
        <v>74</v>
      </c>
      <c r="AY130" s="214" t="s">
        <v>148</v>
      </c>
      <c r="BK130" s="216">
        <f>BK131+BK235+BK249+BK350+BK365+BK423+BK431</f>
        <v>0</v>
      </c>
    </row>
    <row r="131" s="12" customFormat="1" ht="22.8" customHeight="1">
      <c r="A131" s="12"/>
      <c r="B131" s="203"/>
      <c r="C131" s="204"/>
      <c r="D131" s="205" t="s">
        <v>73</v>
      </c>
      <c r="E131" s="217" t="s">
        <v>82</v>
      </c>
      <c r="F131" s="217" t="s">
        <v>149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SUM(P132:P234)</f>
        <v>0</v>
      </c>
      <c r="Q131" s="211"/>
      <c r="R131" s="212">
        <f>SUM(R132:R234)</f>
        <v>0.12848034</v>
      </c>
      <c r="S131" s="211"/>
      <c r="T131" s="213">
        <f>SUM(T132:T234)</f>
        <v>255.30000000000001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82</v>
      </c>
      <c r="AT131" s="215" t="s">
        <v>73</v>
      </c>
      <c r="AU131" s="215" t="s">
        <v>82</v>
      </c>
      <c r="AY131" s="214" t="s">
        <v>148</v>
      </c>
      <c r="BK131" s="216">
        <f>SUM(BK132:BK234)</f>
        <v>0</v>
      </c>
    </row>
    <row r="132" s="2" customFormat="1" ht="24.15" customHeight="1">
      <c r="A132" s="38"/>
      <c r="B132" s="39"/>
      <c r="C132" s="219" t="s">
        <v>82</v>
      </c>
      <c r="D132" s="219" t="s">
        <v>150</v>
      </c>
      <c r="E132" s="220" t="s">
        <v>151</v>
      </c>
      <c r="F132" s="221" t="s">
        <v>152</v>
      </c>
      <c r="G132" s="222" t="s">
        <v>153</v>
      </c>
      <c r="H132" s="223">
        <v>3.2400000000000002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154</v>
      </c>
      <c r="AT132" s="231" t="s">
        <v>150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154</v>
      </c>
      <c r="BM132" s="231" t="s">
        <v>154</v>
      </c>
    </row>
    <row r="133" s="13" customFormat="1">
      <c r="A133" s="13"/>
      <c r="B133" s="233"/>
      <c r="C133" s="234"/>
      <c r="D133" s="235" t="s">
        <v>155</v>
      </c>
      <c r="E133" s="236" t="s">
        <v>1</v>
      </c>
      <c r="F133" s="237" t="s">
        <v>156</v>
      </c>
      <c r="G133" s="234"/>
      <c r="H133" s="238">
        <v>3.2400000000000002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155</v>
      </c>
      <c r="AU133" s="244" t="s">
        <v>84</v>
      </c>
      <c r="AV133" s="13" t="s">
        <v>84</v>
      </c>
      <c r="AW133" s="13" t="s">
        <v>32</v>
      </c>
      <c r="AX133" s="13" t="s">
        <v>74</v>
      </c>
      <c r="AY133" s="244" t="s">
        <v>148</v>
      </c>
    </row>
    <row r="134" s="14" customFormat="1">
      <c r="A134" s="14"/>
      <c r="B134" s="245"/>
      <c r="C134" s="246"/>
      <c r="D134" s="235" t="s">
        <v>155</v>
      </c>
      <c r="E134" s="247" t="s">
        <v>1</v>
      </c>
      <c r="F134" s="248" t="s">
        <v>157</v>
      </c>
      <c r="G134" s="246"/>
      <c r="H134" s="249">
        <v>3.2400000000000002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155</v>
      </c>
      <c r="AU134" s="255" t="s">
        <v>84</v>
      </c>
      <c r="AV134" s="14" t="s">
        <v>154</v>
      </c>
      <c r="AW134" s="14" t="s">
        <v>32</v>
      </c>
      <c r="AX134" s="14" t="s">
        <v>82</v>
      </c>
      <c r="AY134" s="255" t="s">
        <v>148</v>
      </c>
    </row>
    <row r="135" s="2" customFormat="1" ht="24.15" customHeight="1">
      <c r="A135" s="38"/>
      <c r="B135" s="39"/>
      <c r="C135" s="219" t="s">
        <v>84</v>
      </c>
      <c r="D135" s="219" t="s">
        <v>150</v>
      </c>
      <c r="E135" s="220" t="s">
        <v>158</v>
      </c>
      <c r="F135" s="221" t="s">
        <v>159</v>
      </c>
      <c r="G135" s="222" t="s">
        <v>153</v>
      </c>
      <c r="H135" s="223">
        <v>33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154</v>
      </c>
      <c r="AT135" s="231" t="s">
        <v>150</v>
      </c>
      <c r="AU135" s="231" t="s">
        <v>84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154</v>
      </c>
      <c r="BM135" s="231" t="s">
        <v>160</v>
      </c>
    </row>
    <row r="136" s="13" customFormat="1">
      <c r="A136" s="13"/>
      <c r="B136" s="233"/>
      <c r="C136" s="234"/>
      <c r="D136" s="235" t="s">
        <v>155</v>
      </c>
      <c r="E136" s="236" t="s">
        <v>1</v>
      </c>
      <c r="F136" s="237" t="s">
        <v>161</v>
      </c>
      <c r="G136" s="234"/>
      <c r="H136" s="238">
        <v>20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155</v>
      </c>
      <c r="AU136" s="244" t="s">
        <v>84</v>
      </c>
      <c r="AV136" s="13" t="s">
        <v>84</v>
      </c>
      <c r="AW136" s="13" t="s">
        <v>32</v>
      </c>
      <c r="AX136" s="13" t="s">
        <v>74</v>
      </c>
      <c r="AY136" s="244" t="s">
        <v>148</v>
      </c>
    </row>
    <row r="137" s="13" customFormat="1">
      <c r="A137" s="13"/>
      <c r="B137" s="233"/>
      <c r="C137" s="234"/>
      <c r="D137" s="235" t="s">
        <v>155</v>
      </c>
      <c r="E137" s="236" t="s">
        <v>1</v>
      </c>
      <c r="F137" s="237" t="s">
        <v>162</v>
      </c>
      <c r="G137" s="234"/>
      <c r="H137" s="238">
        <v>13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155</v>
      </c>
      <c r="AU137" s="244" t="s">
        <v>84</v>
      </c>
      <c r="AV137" s="13" t="s">
        <v>84</v>
      </c>
      <c r="AW137" s="13" t="s">
        <v>32</v>
      </c>
      <c r="AX137" s="13" t="s">
        <v>74</v>
      </c>
      <c r="AY137" s="244" t="s">
        <v>148</v>
      </c>
    </row>
    <row r="138" s="14" customFormat="1">
      <c r="A138" s="14"/>
      <c r="B138" s="245"/>
      <c r="C138" s="246"/>
      <c r="D138" s="235" t="s">
        <v>155</v>
      </c>
      <c r="E138" s="247" t="s">
        <v>1</v>
      </c>
      <c r="F138" s="248" t="s">
        <v>157</v>
      </c>
      <c r="G138" s="246"/>
      <c r="H138" s="249">
        <v>33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155</v>
      </c>
      <c r="AU138" s="255" t="s">
        <v>84</v>
      </c>
      <c r="AV138" s="14" t="s">
        <v>154</v>
      </c>
      <c r="AW138" s="14" t="s">
        <v>32</v>
      </c>
      <c r="AX138" s="14" t="s">
        <v>82</v>
      </c>
      <c r="AY138" s="255" t="s">
        <v>148</v>
      </c>
    </row>
    <row r="139" s="2" customFormat="1" ht="24.15" customHeight="1">
      <c r="A139" s="38"/>
      <c r="B139" s="39"/>
      <c r="C139" s="219" t="s">
        <v>163</v>
      </c>
      <c r="D139" s="219" t="s">
        <v>150</v>
      </c>
      <c r="E139" s="220" t="s">
        <v>164</v>
      </c>
      <c r="F139" s="221" t="s">
        <v>165</v>
      </c>
      <c r="G139" s="222" t="s">
        <v>153</v>
      </c>
      <c r="H139" s="223">
        <v>352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154</v>
      </c>
      <c r="AT139" s="231" t="s">
        <v>150</v>
      </c>
      <c r="AU139" s="231" t="s">
        <v>84</v>
      </c>
      <c r="AY139" s="17" t="s">
        <v>148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154</v>
      </c>
      <c r="BM139" s="231" t="s">
        <v>166</v>
      </c>
    </row>
    <row r="140" s="13" customFormat="1">
      <c r="A140" s="13"/>
      <c r="B140" s="233"/>
      <c r="C140" s="234"/>
      <c r="D140" s="235" t="s">
        <v>155</v>
      </c>
      <c r="E140" s="236" t="s">
        <v>1</v>
      </c>
      <c r="F140" s="237" t="s">
        <v>167</v>
      </c>
      <c r="G140" s="234"/>
      <c r="H140" s="238">
        <v>126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155</v>
      </c>
      <c r="AU140" s="244" t="s">
        <v>84</v>
      </c>
      <c r="AV140" s="13" t="s">
        <v>84</v>
      </c>
      <c r="AW140" s="13" t="s">
        <v>32</v>
      </c>
      <c r="AX140" s="13" t="s">
        <v>74</v>
      </c>
      <c r="AY140" s="244" t="s">
        <v>148</v>
      </c>
    </row>
    <row r="141" s="13" customFormat="1">
      <c r="A141" s="13"/>
      <c r="B141" s="233"/>
      <c r="C141" s="234"/>
      <c r="D141" s="235" t="s">
        <v>155</v>
      </c>
      <c r="E141" s="236" t="s">
        <v>1</v>
      </c>
      <c r="F141" s="237" t="s">
        <v>168</v>
      </c>
      <c r="G141" s="234"/>
      <c r="H141" s="238">
        <v>84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155</v>
      </c>
      <c r="AU141" s="244" t="s">
        <v>84</v>
      </c>
      <c r="AV141" s="13" t="s">
        <v>84</v>
      </c>
      <c r="AW141" s="13" t="s">
        <v>32</v>
      </c>
      <c r="AX141" s="13" t="s">
        <v>74</v>
      </c>
      <c r="AY141" s="244" t="s">
        <v>148</v>
      </c>
    </row>
    <row r="142" s="13" customFormat="1">
      <c r="A142" s="13"/>
      <c r="B142" s="233"/>
      <c r="C142" s="234"/>
      <c r="D142" s="235" t="s">
        <v>155</v>
      </c>
      <c r="E142" s="236" t="s">
        <v>1</v>
      </c>
      <c r="F142" s="237" t="s">
        <v>169</v>
      </c>
      <c r="G142" s="234"/>
      <c r="H142" s="238">
        <v>142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155</v>
      </c>
      <c r="AU142" s="244" t="s">
        <v>84</v>
      </c>
      <c r="AV142" s="13" t="s">
        <v>84</v>
      </c>
      <c r="AW142" s="13" t="s">
        <v>32</v>
      </c>
      <c r="AX142" s="13" t="s">
        <v>74</v>
      </c>
      <c r="AY142" s="244" t="s">
        <v>148</v>
      </c>
    </row>
    <row r="143" s="14" customFormat="1">
      <c r="A143" s="14"/>
      <c r="B143" s="245"/>
      <c r="C143" s="246"/>
      <c r="D143" s="235" t="s">
        <v>155</v>
      </c>
      <c r="E143" s="247" t="s">
        <v>1</v>
      </c>
      <c r="F143" s="248" t="s">
        <v>157</v>
      </c>
      <c r="G143" s="246"/>
      <c r="H143" s="249">
        <v>352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155</v>
      </c>
      <c r="AU143" s="255" t="s">
        <v>84</v>
      </c>
      <c r="AV143" s="14" t="s">
        <v>154</v>
      </c>
      <c r="AW143" s="14" t="s">
        <v>32</v>
      </c>
      <c r="AX143" s="14" t="s">
        <v>82</v>
      </c>
      <c r="AY143" s="255" t="s">
        <v>148</v>
      </c>
    </row>
    <row r="144" s="2" customFormat="1" ht="24.15" customHeight="1">
      <c r="A144" s="38"/>
      <c r="B144" s="39"/>
      <c r="C144" s="219" t="s">
        <v>154</v>
      </c>
      <c r="D144" s="219" t="s">
        <v>150</v>
      </c>
      <c r="E144" s="220" t="s">
        <v>170</v>
      </c>
      <c r="F144" s="221" t="s">
        <v>171</v>
      </c>
      <c r="G144" s="222" t="s">
        <v>153</v>
      </c>
      <c r="H144" s="223">
        <v>367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39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154</v>
      </c>
      <c r="AT144" s="231" t="s">
        <v>150</v>
      </c>
      <c r="AU144" s="231" t="s">
        <v>84</v>
      </c>
      <c r="AY144" s="17" t="s">
        <v>148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154</v>
      </c>
      <c r="BM144" s="231" t="s">
        <v>79</v>
      </c>
    </row>
    <row r="145" s="13" customFormat="1">
      <c r="A145" s="13"/>
      <c r="B145" s="233"/>
      <c r="C145" s="234"/>
      <c r="D145" s="235" t="s">
        <v>155</v>
      </c>
      <c r="E145" s="236" t="s">
        <v>1</v>
      </c>
      <c r="F145" s="237" t="s">
        <v>172</v>
      </c>
      <c r="G145" s="234"/>
      <c r="H145" s="238">
        <v>367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155</v>
      </c>
      <c r="AU145" s="244" t="s">
        <v>84</v>
      </c>
      <c r="AV145" s="13" t="s">
        <v>84</v>
      </c>
      <c r="AW145" s="13" t="s">
        <v>32</v>
      </c>
      <c r="AX145" s="13" t="s">
        <v>74</v>
      </c>
      <c r="AY145" s="244" t="s">
        <v>148</v>
      </c>
    </row>
    <row r="146" s="14" customFormat="1">
      <c r="A146" s="14"/>
      <c r="B146" s="245"/>
      <c r="C146" s="246"/>
      <c r="D146" s="235" t="s">
        <v>155</v>
      </c>
      <c r="E146" s="247" t="s">
        <v>1</v>
      </c>
      <c r="F146" s="248" t="s">
        <v>157</v>
      </c>
      <c r="G146" s="246"/>
      <c r="H146" s="249">
        <v>367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155</v>
      </c>
      <c r="AU146" s="255" t="s">
        <v>84</v>
      </c>
      <c r="AV146" s="14" t="s">
        <v>154</v>
      </c>
      <c r="AW146" s="14" t="s">
        <v>32</v>
      </c>
      <c r="AX146" s="14" t="s">
        <v>82</v>
      </c>
      <c r="AY146" s="255" t="s">
        <v>148</v>
      </c>
    </row>
    <row r="147" s="2" customFormat="1" ht="24.15" customHeight="1">
      <c r="A147" s="38"/>
      <c r="B147" s="39"/>
      <c r="C147" s="219" t="s">
        <v>173</v>
      </c>
      <c r="D147" s="219" t="s">
        <v>150</v>
      </c>
      <c r="E147" s="220" t="s">
        <v>174</v>
      </c>
      <c r="F147" s="221" t="s">
        <v>175</v>
      </c>
      <c r="G147" s="222" t="s">
        <v>153</v>
      </c>
      <c r="H147" s="223">
        <v>639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39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154</v>
      </c>
      <c r="AT147" s="231" t="s">
        <v>150</v>
      </c>
      <c r="AU147" s="231" t="s">
        <v>84</v>
      </c>
      <c r="AY147" s="17" t="s">
        <v>148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82</v>
      </c>
      <c r="BK147" s="232">
        <f>ROUND(I147*H147,2)</f>
        <v>0</v>
      </c>
      <c r="BL147" s="17" t="s">
        <v>154</v>
      </c>
      <c r="BM147" s="231" t="s">
        <v>176</v>
      </c>
    </row>
    <row r="148" s="13" customFormat="1">
      <c r="A148" s="13"/>
      <c r="B148" s="233"/>
      <c r="C148" s="234"/>
      <c r="D148" s="235" t="s">
        <v>155</v>
      </c>
      <c r="E148" s="236" t="s">
        <v>1</v>
      </c>
      <c r="F148" s="237" t="s">
        <v>177</v>
      </c>
      <c r="G148" s="234"/>
      <c r="H148" s="238">
        <v>479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155</v>
      </c>
      <c r="AU148" s="244" t="s">
        <v>84</v>
      </c>
      <c r="AV148" s="13" t="s">
        <v>84</v>
      </c>
      <c r="AW148" s="13" t="s">
        <v>32</v>
      </c>
      <c r="AX148" s="13" t="s">
        <v>74</v>
      </c>
      <c r="AY148" s="244" t="s">
        <v>148</v>
      </c>
    </row>
    <row r="149" s="13" customFormat="1">
      <c r="A149" s="13"/>
      <c r="B149" s="233"/>
      <c r="C149" s="234"/>
      <c r="D149" s="235" t="s">
        <v>155</v>
      </c>
      <c r="E149" s="236" t="s">
        <v>1</v>
      </c>
      <c r="F149" s="237" t="s">
        <v>178</v>
      </c>
      <c r="G149" s="234"/>
      <c r="H149" s="238">
        <v>64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155</v>
      </c>
      <c r="AU149" s="244" t="s">
        <v>84</v>
      </c>
      <c r="AV149" s="13" t="s">
        <v>84</v>
      </c>
      <c r="AW149" s="13" t="s">
        <v>32</v>
      </c>
      <c r="AX149" s="13" t="s">
        <v>74</v>
      </c>
      <c r="AY149" s="244" t="s">
        <v>148</v>
      </c>
    </row>
    <row r="150" s="13" customFormat="1">
      <c r="A150" s="13"/>
      <c r="B150" s="233"/>
      <c r="C150" s="234"/>
      <c r="D150" s="235" t="s">
        <v>155</v>
      </c>
      <c r="E150" s="236" t="s">
        <v>1</v>
      </c>
      <c r="F150" s="237" t="s">
        <v>179</v>
      </c>
      <c r="G150" s="234"/>
      <c r="H150" s="238">
        <v>58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155</v>
      </c>
      <c r="AU150" s="244" t="s">
        <v>84</v>
      </c>
      <c r="AV150" s="13" t="s">
        <v>84</v>
      </c>
      <c r="AW150" s="13" t="s">
        <v>32</v>
      </c>
      <c r="AX150" s="13" t="s">
        <v>74</v>
      </c>
      <c r="AY150" s="244" t="s">
        <v>148</v>
      </c>
    </row>
    <row r="151" s="13" customFormat="1">
      <c r="A151" s="13"/>
      <c r="B151" s="233"/>
      <c r="C151" s="234"/>
      <c r="D151" s="235" t="s">
        <v>155</v>
      </c>
      <c r="E151" s="236" t="s">
        <v>1</v>
      </c>
      <c r="F151" s="237" t="s">
        <v>180</v>
      </c>
      <c r="G151" s="234"/>
      <c r="H151" s="238">
        <v>38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155</v>
      </c>
      <c r="AU151" s="244" t="s">
        <v>84</v>
      </c>
      <c r="AV151" s="13" t="s">
        <v>84</v>
      </c>
      <c r="AW151" s="13" t="s">
        <v>32</v>
      </c>
      <c r="AX151" s="13" t="s">
        <v>74</v>
      </c>
      <c r="AY151" s="244" t="s">
        <v>148</v>
      </c>
    </row>
    <row r="152" s="14" customFormat="1">
      <c r="A152" s="14"/>
      <c r="B152" s="245"/>
      <c r="C152" s="246"/>
      <c r="D152" s="235" t="s">
        <v>155</v>
      </c>
      <c r="E152" s="247" t="s">
        <v>1</v>
      </c>
      <c r="F152" s="248" t="s">
        <v>157</v>
      </c>
      <c r="G152" s="246"/>
      <c r="H152" s="249">
        <v>639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155</v>
      </c>
      <c r="AU152" s="255" t="s">
        <v>84</v>
      </c>
      <c r="AV152" s="14" t="s">
        <v>154</v>
      </c>
      <c r="AW152" s="14" t="s">
        <v>32</v>
      </c>
      <c r="AX152" s="14" t="s">
        <v>82</v>
      </c>
      <c r="AY152" s="255" t="s">
        <v>148</v>
      </c>
    </row>
    <row r="153" s="2" customFormat="1" ht="24.15" customHeight="1">
      <c r="A153" s="38"/>
      <c r="B153" s="39"/>
      <c r="C153" s="219" t="s">
        <v>160</v>
      </c>
      <c r="D153" s="219" t="s">
        <v>150</v>
      </c>
      <c r="E153" s="220" t="s">
        <v>181</v>
      </c>
      <c r="F153" s="221" t="s">
        <v>182</v>
      </c>
      <c r="G153" s="222" t="s">
        <v>153</v>
      </c>
      <c r="H153" s="223">
        <v>1549.5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39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154</v>
      </c>
      <c r="AT153" s="231" t="s">
        <v>150</v>
      </c>
      <c r="AU153" s="231" t="s">
        <v>84</v>
      </c>
      <c r="AY153" s="17" t="s">
        <v>148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154</v>
      </c>
      <c r="BM153" s="231" t="s">
        <v>183</v>
      </c>
    </row>
    <row r="154" s="13" customFormat="1">
      <c r="A154" s="13"/>
      <c r="B154" s="233"/>
      <c r="C154" s="234"/>
      <c r="D154" s="235" t="s">
        <v>155</v>
      </c>
      <c r="E154" s="236" t="s">
        <v>1</v>
      </c>
      <c r="F154" s="237" t="s">
        <v>184</v>
      </c>
      <c r="G154" s="234"/>
      <c r="H154" s="238">
        <v>890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155</v>
      </c>
      <c r="AU154" s="244" t="s">
        <v>84</v>
      </c>
      <c r="AV154" s="13" t="s">
        <v>84</v>
      </c>
      <c r="AW154" s="13" t="s">
        <v>32</v>
      </c>
      <c r="AX154" s="13" t="s">
        <v>74</v>
      </c>
      <c r="AY154" s="244" t="s">
        <v>148</v>
      </c>
    </row>
    <row r="155" s="13" customFormat="1">
      <c r="A155" s="13"/>
      <c r="B155" s="233"/>
      <c r="C155" s="234"/>
      <c r="D155" s="235" t="s">
        <v>155</v>
      </c>
      <c r="E155" s="236" t="s">
        <v>1</v>
      </c>
      <c r="F155" s="237" t="s">
        <v>185</v>
      </c>
      <c r="G155" s="234"/>
      <c r="H155" s="238">
        <v>138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155</v>
      </c>
      <c r="AU155" s="244" t="s">
        <v>84</v>
      </c>
      <c r="AV155" s="13" t="s">
        <v>84</v>
      </c>
      <c r="AW155" s="13" t="s">
        <v>32</v>
      </c>
      <c r="AX155" s="13" t="s">
        <v>74</v>
      </c>
      <c r="AY155" s="244" t="s">
        <v>148</v>
      </c>
    </row>
    <row r="156" s="13" customFormat="1">
      <c r="A156" s="13"/>
      <c r="B156" s="233"/>
      <c r="C156" s="234"/>
      <c r="D156" s="235" t="s">
        <v>155</v>
      </c>
      <c r="E156" s="236" t="s">
        <v>1</v>
      </c>
      <c r="F156" s="237" t="s">
        <v>186</v>
      </c>
      <c r="G156" s="234"/>
      <c r="H156" s="238">
        <v>399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155</v>
      </c>
      <c r="AU156" s="244" t="s">
        <v>84</v>
      </c>
      <c r="AV156" s="13" t="s">
        <v>84</v>
      </c>
      <c r="AW156" s="13" t="s">
        <v>32</v>
      </c>
      <c r="AX156" s="13" t="s">
        <v>74</v>
      </c>
      <c r="AY156" s="244" t="s">
        <v>148</v>
      </c>
    </row>
    <row r="157" s="13" customFormat="1">
      <c r="A157" s="13"/>
      <c r="B157" s="233"/>
      <c r="C157" s="234"/>
      <c r="D157" s="235" t="s">
        <v>155</v>
      </c>
      <c r="E157" s="236" t="s">
        <v>1</v>
      </c>
      <c r="F157" s="237" t="s">
        <v>187</v>
      </c>
      <c r="G157" s="234"/>
      <c r="H157" s="238">
        <v>109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155</v>
      </c>
      <c r="AU157" s="244" t="s">
        <v>84</v>
      </c>
      <c r="AV157" s="13" t="s">
        <v>84</v>
      </c>
      <c r="AW157" s="13" t="s">
        <v>32</v>
      </c>
      <c r="AX157" s="13" t="s">
        <v>74</v>
      </c>
      <c r="AY157" s="244" t="s">
        <v>148</v>
      </c>
    </row>
    <row r="158" s="13" customFormat="1">
      <c r="A158" s="13"/>
      <c r="B158" s="233"/>
      <c r="C158" s="234"/>
      <c r="D158" s="235" t="s">
        <v>155</v>
      </c>
      <c r="E158" s="236" t="s">
        <v>1</v>
      </c>
      <c r="F158" s="237" t="s">
        <v>188</v>
      </c>
      <c r="G158" s="234"/>
      <c r="H158" s="238">
        <v>10.5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155</v>
      </c>
      <c r="AU158" s="244" t="s">
        <v>84</v>
      </c>
      <c r="AV158" s="13" t="s">
        <v>84</v>
      </c>
      <c r="AW158" s="13" t="s">
        <v>32</v>
      </c>
      <c r="AX158" s="13" t="s">
        <v>74</v>
      </c>
      <c r="AY158" s="244" t="s">
        <v>148</v>
      </c>
    </row>
    <row r="159" s="13" customFormat="1">
      <c r="A159" s="13"/>
      <c r="B159" s="233"/>
      <c r="C159" s="234"/>
      <c r="D159" s="235" t="s">
        <v>155</v>
      </c>
      <c r="E159" s="236" t="s">
        <v>1</v>
      </c>
      <c r="F159" s="237" t="s">
        <v>189</v>
      </c>
      <c r="G159" s="234"/>
      <c r="H159" s="238">
        <v>3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155</v>
      </c>
      <c r="AU159" s="244" t="s">
        <v>84</v>
      </c>
      <c r="AV159" s="13" t="s">
        <v>84</v>
      </c>
      <c r="AW159" s="13" t="s">
        <v>32</v>
      </c>
      <c r="AX159" s="13" t="s">
        <v>74</v>
      </c>
      <c r="AY159" s="244" t="s">
        <v>148</v>
      </c>
    </row>
    <row r="160" s="14" customFormat="1">
      <c r="A160" s="14"/>
      <c r="B160" s="245"/>
      <c r="C160" s="246"/>
      <c r="D160" s="235" t="s">
        <v>155</v>
      </c>
      <c r="E160" s="247" t="s">
        <v>1</v>
      </c>
      <c r="F160" s="248" t="s">
        <v>157</v>
      </c>
      <c r="G160" s="246"/>
      <c r="H160" s="249">
        <v>1549.5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155</v>
      </c>
      <c r="AU160" s="255" t="s">
        <v>84</v>
      </c>
      <c r="AV160" s="14" t="s">
        <v>154</v>
      </c>
      <c r="AW160" s="14" t="s">
        <v>32</v>
      </c>
      <c r="AX160" s="14" t="s">
        <v>82</v>
      </c>
      <c r="AY160" s="255" t="s">
        <v>148</v>
      </c>
    </row>
    <row r="161" s="2" customFormat="1" ht="24.15" customHeight="1">
      <c r="A161" s="38"/>
      <c r="B161" s="39"/>
      <c r="C161" s="219" t="s">
        <v>190</v>
      </c>
      <c r="D161" s="219" t="s">
        <v>150</v>
      </c>
      <c r="E161" s="220" t="s">
        <v>191</v>
      </c>
      <c r="F161" s="221" t="s">
        <v>192</v>
      </c>
      <c r="G161" s="222" t="s">
        <v>153</v>
      </c>
      <c r="H161" s="223">
        <v>18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39</v>
      </c>
      <c r="O161" s="91"/>
      <c r="P161" s="229">
        <f>O161*H161</f>
        <v>0</v>
      </c>
      <c r="Q161" s="229">
        <v>4.0580000000000001E-05</v>
      </c>
      <c r="R161" s="229">
        <f>Q161*H161</f>
        <v>0.00073044000000000006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154</v>
      </c>
      <c r="AT161" s="231" t="s">
        <v>150</v>
      </c>
      <c r="AU161" s="231" t="s">
        <v>84</v>
      </c>
      <c r="AY161" s="17" t="s">
        <v>148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82</v>
      </c>
      <c r="BK161" s="232">
        <f>ROUND(I161*H161,2)</f>
        <v>0</v>
      </c>
      <c r="BL161" s="17" t="s">
        <v>154</v>
      </c>
      <c r="BM161" s="231" t="s">
        <v>193</v>
      </c>
    </row>
    <row r="162" s="13" customFormat="1">
      <c r="A162" s="13"/>
      <c r="B162" s="233"/>
      <c r="C162" s="234"/>
      <c r="D162" s="235" t="s">
        <v>155</v>
      </c>
      <c r="E162" s="236" t="s">
        <v>1</v>
      </c>
      <c r="F162" s="237" t="s">
        <v>194</v>
      </c>
      <c r="G162" s="234"/>
      <c r="H162" s="238">
        <v>18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155</v>
      </c>
      <c r="AU162" s="244" t="s">
        <v>84</v>
      </c>
      <c r="AV162" s="13" t="s">
        <v>84</v>
      </c>
      <c r="AW162" s="13" t="s">
        <v>32</v>
      </c>
      <c r="AX162" s="13" t="s">
        <v>74</v>
      </c>
      <c r="AY162" s="244" t="s">
        <v>148</v>
      </c>
    </row>
    <row r="163" s="14" customFormat="1">
      <c r="A163" s="14"/>
      <c r="B163" s="245"/>
      <c r="C163" s="246"/>
      <c r="D163" s="235" t="s">
        <v>155</v>
      </c>
      <c r="E163" s="247" t="s">
        <v>1</v>
      </c>
      <c r="F163" s="248" t="s">
        <v>157</v>
      </c>
      <c r="G163" s="246"/>
      <c r="H163" s="249">
        <v>18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155</v>
      </c>
      <c r="AU163" s="255" t="s">
        <v>84</v>
      </c>
      <c r="AV163" s="14" t="s">
        <v>154</v>
      </c>
      <c r="AW163" s="14" t="s">
        <v>32</v>
      </c>
      <c r="AX163" s="14" t="s">
        <v>82</v>
      </c>
      <c r="AY163" s="255" t="s">
        <v>148</v>
      </c>
    </row>
    <row r="164" s="2" customFormat="1" ht="33" customHeight="1">
      <c r="A164" s="38"/>
      <c r="B164" s="39"/>
      <c r="C164" s="219" t="s">
        <v>166</v>
      </c>
      <c r="D164" s="219" t="s">
        <v>150</v>
      </c>
      <c r="E164" s="220" t="s">
        <v>195</v>
      </c>
      <c r="F164" s="221" t="s">
        <v>196</v>
      </c>
      <c r="G164" s="222" t="s">
        <v>153</v>
      </c>
      <c r="H164" s="223">
        <v>1110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39</v>
      </c>
      <c r="O164" s="91"/>
      <c r="P164" s="229">
        <f>O164*H164</f>
        <v>0</v>
      </c>
      <c r="Q164" s="229">
        <v>0.00011509</v>
      </c>
      <c r="R164" s="229">
        <f>Q164*H164</f>
        <v>0.1277499</v>
      </c>
      <c r="S164" s="229">
        <v>0.23000000000000001</v>
      </c>
      <c r="T164" s="230">
        <f>S164*H164</f>
        <v>255.30000000000001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154</v>
      </c>
      <c r="AT164" s="231" t="s">
        <v>150</v>
      </c>
      <c r="AU164" s="231" t="s">
        <v>84</v>
      </c>
      <c r="AY164" s="17" t="s">
        <v>148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82</v>
      </c>
      <c r="BK164" s="232">
        <f>ROUND(I164*H164,2)</f>
        <v>0</v>
      </c>
      <c r="BL164" s="17" t="s">
        <v>154</v>
      </c>
      <c r="BM164" s="231" t="s">
        <v>197</v>
      </c>
    </row>
    <row r="165" s="13" customFormat="1">
      <c r="A165" s="13"/>
      <c r="B165" s="233"/>
      <c r="C165" s="234"/>
      <c r="D165" s="235" t="s">
        <v>155</v>
      </c>
      <c r="E165" s="236" t="s">
        <v>1</v>
      </c>
      <c r="F165" s="237" t="s">
        <v>198</v>
      </c>
      <c r="G165" s="234"/>
      <c r="H165" s="238">
        <v>1110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155</v>
      </c>
      <c r="AU165" s="244" t="s">
        <v>84</v>
      </c>
      <c r="AV165" s="13" t="s">
        <v>84</v>
      </c>
      <c r="AW165" s="13" t="s">
        <v>32</v>
      </c>
      <c r="AX165" s="13" t="s">
        <v>74</v>
      </c>
      <c r="AY165" s="244" t="s">
        <v>148</v>
      </c>
    </row>
    <row r="166" s="14" customFormat="1">
      <c r="A166" s="14"/>
      <c r="B166" s="245"/>
      <c r="C166" s="246"/>
      <c r="D166" s="235" t="s">
        <v>155</v>
      </c>
      <c r="E166" s="247" t="s">
        <v>1</v>
      </c>
      <c r="F166" s="248" t="s">
        <v>157</v>
      </c>
      <c r="G166" s="246"/>
      <c r="H166" s="249">
        <v>1110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155</v>
      </c>
      <c r="AU166" s="255" t="s">
        <v>84</v>
      </c>
      <c r="AV166" s="14" t="s">
        <v>154</v>
      </c>
      <c r="AW166" s="14" t="s">
        <v>32</v>
      </c>
      <c r="AX166" s="14" t="s">
        <v>82</v>
      </c>
      <c r="AY166" s="255" t="s">
        <v>148</v>
      </c>
    </row>
    <row r="167" s="2" customFormat="1" ht="16.5" customHeight="1">
      <c r="A167" s="38"/>
      <c r="B167" s="39"/>
      <c r="C167" s="219" t="s">
        <v>199</v>
      </c>
      <c r="D167" s="219" t="s">
        <v>150</v>
      </c>
      <c r="E167" s="220" t="s">
        <v>200</v>
      </c>
      <c r="F167" s="221" t="s">
        <v>201</v>
      </c>
      <c r="G167" s="222" t="s">
        <v>202</v>
      </c>
      <c r="H167" s="223">
        <v>572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39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154</v>
      </c>
      <c r="AT167" s="231" t="s">
        <v>150</v>
      </c>
      <c r="AU167" s="231" t="s">
        <v>84</v>
      </c>
      <c r="AY167" s="17" t="s">
        <v>148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154</v>
      </c>
      <c r="BM167" s="231" t="s">
        <v>85</v>
      </c>
    </row>
    <row r="168" s="13" customFormat="1">
      <c r="A168" s="13"/>
      <c r="B168" s="233"/>
      <c r="C168" s="234"/>
      <c r="D168" s="235" t="s">
        <v>155</v>
      </c>
      <c r="E168" s="236" t="s">
        <v>1</v>
      </c>
      <c r="F168" s="237" t="s">
        <v>203</v>
      </c>
      <c r="G168" s="234"/>
      <c r="H168" s="238">
        <v>269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155</v>
      </c>
      <c r="AU168" s="244" t="s">
        <v>84</v>
      </c>
      <c r="AV168" s="13" t="s">
        <v>84</v>
      </c>
      <c r="AW168" s="13" t="s">
        <v>32</v>
      </c>
      <c r="AX168" s="13" t="s">
        <v>74</v>
      </c>
      <c r="AY168" s="244" t="s">
        <v>148</v>
      </c>
    </row>
    <row r="169" s="13" customFormat="1">
      <c r="A169" s="13"/>
      <c r="B169" s="233"/>
      <c r="C169" s="234"/>
      <c r="D169" s="235" t="s">
        <v>155</v>
      </c>
      <c r="E169" s="236" t="s">
        <v>1</v>
      </c>
      <c r="F169" s="237" t="s">
        <v>204</v>
      </c>
      <c r="G169" s="234"/>
      <c r="H169" s="238">
        <v>303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155</v>
      </c>
      <c r="AU169" s="244" t="s">
        <v>84</v>
      </c>
      <c r="AV169" s="13" t="s">
        <v>84</v>
      </c>
      <c r="AW169" s="13" t="s">
        <v>32</v>
      </c>
      <c r="AX169" s="13" t="s">
        <v>74</v>
      </c>
      <c r="AY169" s="244" t="s">
        <v>148</v>
      </c>
    </row>
    <row r="170" s="14" customFormat="1">
      <c r="A170" s="14"/>
      <c r="B170" s="245"/>
      <c r="C170" s="246"/>
      <c r="D170" s="235" t="s">
        <v>155</v>
      </c>
      <c r="E170" s="247" t="s">
        <v>1</v>
      </c>
      <c r="F170" s="248" t="s">
        <v>157</v>
      </c>
      <c r="G170" s="246"/>
      <c r="H170" s="249">
        <v>572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155</v>
      </c>
      <c r="AU170" s="255" t="s">
        <v>84</v>
      </c>
      <c r="AV170" s="14" t="s">
        <v>154</v>
      </c>
      <c r="AW170" s="14" t="s">
        <v>32</v>
      </c>
      <c r="AX170" s="14" t="s">
        <v>82</v>
      </c>
      <c r="AY170" s="255" t="s">
        <v>148</v>
      </c>
    </row>
    <row r="171" s="2" customFormat="1" ht="24.15" customHeight="1">
      <c r="A171" s="38"/>
      <c r="B171" s="39"/>
      <c r="C171" s="219" t="s">
        <v>79</v>
      </c>
      <c r="D171" s="219" t="s">
        <v>150</v>
      </c>
      <c r="E171" s="220" t="s">
        <v>205</v>
      </c>
      <c r="F171" s="221" t="s">
        <v>206</v>
      </c>
      <c r="G171" s="222" t="s">
        <v>153</v>
      </c>
      <c r="H171" s="223">
        <v>910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39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154</v>
      </c>
      <c r="AT171" s="231" t="s">
        <v>150</v>
      </c>
      <c r="AU171" s="231" t="s">
        <v>84</v>
      </c>
      <c r="AY171" s="17" t="s">
        <v>148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82</v>
      </c>
      <c r="BK171" s="232">
        <f>ROUND(I171*H171,2)</f>
        <v>0</v>
      </c>
      <c r="BL171" s="17" t="s">
        <v>154</v>
      </c>
      <c r="BM171" s="231" t="s">
        <v>207</v>
      </c>
    </row>
    <row r="172" s="2" customFormat="1" ht="33" customHeight="1">
      <c r="A172" s="38"/>
      <c r="B172" s="39"/>
      <c r="C172" s="219" t="s">
        <v>208</v>
      </c>
      <c r="D172" s="219" t="s">
        <v>150</v>
      </c>
      <c r="E172" s="220" t="s">
        <v>209</v>
      </c>
      <c r="F172" s="221" t="s">
        <v>210</v>
      </c>
      <c r="G172" s="222" t="s">
        <v>211</v>
      </c>
      <c r="H172" s="223">
        <v>619.79999999999995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154</v>
      </c>
      <c r="AT172" s="231" t="s">
        <v>150</v>
      </c>
      <c r="AU172" s="231" t="s">
        <v>84</v>
      </c>
      <c r="AY172" s="17" t="s">
        <v>148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154</v>
      </c>
      <c r="BM172" s="231" t="s">
        <v>212</v>
      </c>
    </row>
    <row r="173" s="13" customFormat="1">
      <c r="A173" s="13"/>
      <c r="B173" s="233"/>
      <c r="C173" s="234"/>
      <c r="D173" s="235" t="s">
        <v>155</v>
      </c>
      <c r="E173" s="236" t="s">
        <v>1</v>
      </c>
      <c r="F173" s="237" t="s">
        <v>213</v>
      </c>
      <c r="G173" s="234"/>
      <c r="H173" s="238">
        <v>356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155</v>
      </c>
      <c r="AU173" s="244" t="s">
        <v>84</v>
      </c>
      <c r="AV173" s="13" t="s">
        <v>84</v>
      </c>
      <c r="AW173" s="13" t="s">
        <v>32</v>
      </c>
      <c r="AX173" s="13" t="s">
        <v>74</v>
      </c>
      <c r="AY173" s="244" t="s">
        <v>148</v>
      </c>
    </row>
    <row r="174" s="13" customFormat="1">
      <c r="A174" s="13"/>
      <c r="B174" s="233"/>
      <c r="C174" s="234"/>
      <c r="D174" s="235" t="s">
        <v>155</v>
      </c>
      <c r="E174" s="236" t="s">
        <v>1</v>
      </c>
      <c r="F174" s="237" t="s">
        <v>214</v>
      </c>
      <c r="G174" s="234"/>
      <c r="H174" s="238">
        <v>55.200000000000003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155</v>
      </c>
      <c r="AU174" s="244" t="s">
        <v>84</v>
      </c>
      <c r="AV174" s="13" t="s">
        <v>84</v>
      </c>
      <c r="AW174" s="13" t="s">
        <v>32</v>
      </c>
      <c r="AX174" s="13" t="s">
        <v>74</v>
      </c>
      <c r="AY174" s="244" t="s">
        <v>148</v>
      </c>
    </row>
    <row r="175" s="13" customFormat="1">
      <c r="A175" s="13"/>
      <c r="B175" s="233"/>
      <c r="C175" s="234"/>
      <c r="D175" s="235" t="s">
        <v>155</v>
      </c>
      <c r="E175" s="236" t="s">
        <v>1</v>
      </c>
      <c r="F175" s="237" t="s">
        <v>215</v>
      </c>
      <c r="G175" s="234"/>
      <c r="H175" s="238">
        <v>159.59999999999999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155</v>
      </c>
      <c r="AU175" s="244" t="s">
        <v>84</v>
      </c>
      <c r="AV175" s="13" t="s">
        <v>84</v>
      </c>
      <c r="AW175" s="13" t="s">
        <v>32</v>
      </c>
      <c r="AX175" s="13" t="s">
        <v>74</v>
      </c>
      <c r="AY175" s="244" t="s">
        <v>148</v>
      </c>
    </row>
    <row r="176" s="13" customFormat="1">
      <c r="A176" s="13"/>
      <c r="B176" s="233"/>
      <c r="C176" s="234"/>
      <c r="D176" s="235" t="s">
        <v>155</v>
      </c>
      <c r="E176" s="236" t="s">
        <v>1</v>
      </c>
      <c r="F176" s="237" t="s">
        <v>216</v>
      </c>
      <c r="G176" s="234"/>
      <c r="H176" s="238">
        <v>43.600000000000001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155</v>
      </c>
      <c r="AU176" s="244" t="s">
        <v>84</v>
      </c>
      <c r="AV176" s="13" t="s">
        <v>84</v>
      </c>
      <c r="AW176" s="13" t="s">
        <v>32</v>
      </c>
      <c r="AX176" s="13" t="s">
        <v>74</v>
      </c>
      <c r="AY176" s="244" t="s">
        <v>148</v>
      </c>
    </row>
    <row r="177" s="13" customFormat="1">
      <c r="A177" s="13"/>
      <c r="B177" s="233"/>
      <c r="C177" s="234"/>
      <c r="D177" s="235" t="s">
        <v>155</v>
      </c>
      <c r="E177" s="236" t="s">
        <v>1</v>
      </c>
      <c r="F177" s="237" t="s">
        <v>217</v>
      </c>
      <c r="G177" s="234"/>
      <c r="H177" s="238">
        <v>4.2000000000000002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155</v>
      </c>
      <c r="AU177" s="244" t="s">
        <v>84</v>
      </c>
      <c r="AV177" s="13" t="s">
        <v>84</v>
      </c>
      <c r="AW177" s="13" t="s">
        <v>32</v>
      </c>
      <c r="AX177" s="13" t="s">
        <v>74</v>
      </c>
      <c r="AY177" s="244" t="s">
        <v>148</v>
      </c>
    </row>
    <row r="178" s="13" customFormat="1">
      <c r="A178" s="13"/>
      <c r="B178" s="233"/>
      <c r="C178" s="234"/>
      <c r="D178" s="235" t="s">
        <v>155</v>
      </c>
      <c r="E178" s="236" t="s">
        <v>1</v>
      </c>
      <c r="F178" s="237" t="s">
        <v>218</v>
      </c>
      <c r="G178" s="234"/>
      <c r="H178" s="238">
        <v>1.2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155</v>
      </c>
      <c r="AU178" s="244" t="s">
        <v>84</v>
      </c>
      <c r="AV178" s="13" t="s">
        <v>84</v>
      </c>
      <c r="AW178" s="13" t="s">
        <v>32</v>
      </c>
      <c r="AX178" s="13" t="s">
        <v>74</v>
      </c>
      <c r="AY178" s="244" t="s">
        <v>148</v>
      </c>
    </row>
    <row r="179" s="14" customFormat="1">
      <c r="A179" s="14"/>
      <c r="B179" s="245"/>
      <c r="C179" s="246"/>
      <c r="D179" s="235" t="s">
        <v>155</v>
      </c>
      <c r="E179" s="247" t="s">
        <v>1</v>
      </c>
      <c r="F179" s="248" t="s">
        <v>157</v>
      </c>
      <c r="G179" s="246"/>
      <c r="H179" s="249">
        <v>619.79999999999995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155</v>
      </c>
      <c r="AU179" s="255" t="s">
        <v>84</v>
      </c>
      <c r="AV179" s="14" t="s">
        <v>154</v>
      </c>
      <c r="AW179" s="14" t="s">
        <v>32</v>
      </c>
      <c r="AX179" s="14" t="s">
        <v>82</v>
      </c>
      <c r="AY179" s="255" t="s">
        <v>148</v>
      </c>
    </row>
    <row r="180" s="2" customFormat="1" ht="24.15" customHeight="1">
      <c r="A180" s="38"/>
      <c r="B180" s="39"/>
      <c r="C180" s="219" t="s">
        <v>176</v>
      </c>
      <c r="D180" s="219" t="s">
        <v>150</v>
      </c>
      <c r="E180" s="220" t="s">
        <v>219</v>
      </c>
      <c r="F180" s="221" t="s">
        <v>220</v>
      </c>
      <c r="G180" s="222" t="s">
        <v>211</v>
      </c>
      <c r="H180" s="223">
        <v>36.863999999999997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39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154</v>
      </c>
      <c r="AT180" s="231" t="s">
        <v>150</v>
      </c>
      <c r="AU180" s="231" t="s">
        <v>84</v>
      </c>
      <c r="AY180" s="17" t="s">
        <v>148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154</v>
      </c>
      <c r="BM180" s="231" t="s">
        <v>221</v>
      </c>
    </row>
    <row r="181" s="13" customFormat="1">
      <c r="A181" s="13"/>
      <c r="B181" s="233"/>
      <c r="C181" s="234"/>
      <c r="D181" s="235" t="s">
        <v>155</v>
      </c>
      <c r="E181" s="236" t="s">
        <v>1</v>
      </c>
      <c r="F181" s="237" t="s">
        <v>222</v>
      </c>
      <c r="G181" s="234"/>
      <c r="H181" s="238">
        <v>36.863999999999997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155</v>
      </c>
      <c r="AU181" s="244" t="s">
        <v>84</v>
      </c>
      <c r="AV181" s="13" t="s">
        <v>84</v>
      </c>
      <c r="AW181" s="13" t="s">
        <v>32</v>
      </c>
      <c r="AX181" s="13" t="s">
        <v>74</v>
      </c>
      <c r="AY181" s="244" t="s">
        <v>148</v>
      </c>
    </row>
    <row r="182" s="14" customFormat="1">
      <c r="A182" s="14"/>
      <c r="B182" s="245"/>
      <c r="C182" s="246"/>
      <c r="D182" s="235" t="s">
        <v>155</v>
      </c>
      <c r="E182" s="247" t="s">
        <v>1</v>
      </c>
      <c r="F182" s="248" t="s">
        <v>157</v>
      </c>
      <c r="G182" s="246"/>
      <c r="H182" s="249">
        <v>36.863999999999997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155</v>
      </c>
      <c r="AU182" s="255" t="s">
        <v>84</v>
      </c>
      <c r="AV182" s="14" t="s">
        <v>154</v>
      </c>
      <c r="AW182" s="14" t="s">
        <v>32</v>
      </c>
      <c r="AX182" s="14" t="s">
        <v>82</v>
      </c>
      <c r="AY182" s="255" t="s">
        <v>148</v>
      </c>
    </row>
    <row r="183" s="2" customFormat="1" ht="33" customHeight="1">
      <c r="A183" s="38"/>
      <c r="B183" s="39"/>
      <c r="C183" s="219" t="s">
        <v>223</v>
      </c>
      <c r="D183" s="219" t="s">
        <v>150</v>
      </c>
      <c r="E183" s="220" t="s">
        <v>224</v>
      </c>
      <c r="F183" s="221" t="s">
        <v>225</v>
      </c>
      <c r="G183" s="222" t="s">
        <v>211</v>
      </c>
      <c r="H183" s="223">
        <v>32.479999999999997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39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154</v>
      </c>
      <c r="AT183" s="231" t="s">
        <v>150</v>
      </c>
      <c r="AU183" s="231" t="s">
        <v>84</v>
      </c>
      <c r="AY183" s="17" t="s">
        <v>148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82</v>
      </c>
      <c r="BK183" s="232">
        <f>ROUND(I183*H183,2)</f>
        <v>0</v>
      </c>
      <c r="BL183" s="17" t="s">
        <v>154</v>
      </c>
      <c r="BM183" s="231" t="s">
        <v>226</v>
      </c>
    </row>
    <row r="184" s="13" customFormat="1">
      <c r="A184" s="13"/>
      <c r="B184" s="233"/>
      <c r="C184" s="234"/>
      <c r="D184" s="235" t="s">
        <v>155</v>
      </c>
      <c r="E184" s="236" t="s">
        <v>1</v>
      </c>
      <c r="F184" s="237" t="s">
        <v>227</v>
      </c>
      <c r="G184" s="234"/>
      <c r="H184" s="238">
        <v>32.479999999999997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155</v>
      </c>
      <c r="AU184" s="244" t="s">
        <v>84</v>
      </c>
      <c r="AV184" s="13" t="s">
        <v>84</v>
      </c>
      <c r="AW184" s="13" t="s">
        <v>32</v>
      </c>
      <c r="AX184" s="13" t="s">
        <v>74</v>
      </c>
      <c r="AY184" s="244" t="s">
        <v>148</v>
      </c>
    </row>
    <row r="185" s="14" customFormat="1">
      <c r="A185" s="14"/>
      <c r="B185" s="245"/>
      <c r="C185" s="246"/>
      <c r="D185" s="235" t="s">
        <v>155</v>
      </c>
      <c r="E185" s="247" t="s">
        <v>1</v>
      </c>
      <c r="F185" s="248" t="s">
        <v>157</v>
      </c>
      <c r="G185" s="246"/>
      <c r="H185" s="249">
        <v>32.479999999999997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155</v>
      </c>
      <c r="AU185" s="255" t="s">
        <v>84</v>
      </c>
      <c r="AV185" s="14" t="s">
        <v>154</v>
      </c>
      <c r="AW185" s="14" t="s">
        <v>32</v>
      </c>
      <c r="AX185" s="14" t="s">
        <v>82</v>
      </c>
      <c r="AY185" s="255" t="s">
        <v>148</v>
      </c>
    </row>
    <row r="186" s="2" customFormat="1" ht="37.8" customHeight="1">
      <c r="A186" s="38"/>
      <c r="B186" s="39"/>
      <c r="C186" s="219" t="s">
        <v>183</v>
      </c>
      <c r="D186" s="219" t="s">
        <v>150</v>
      </c>
      <c r="E186" s="220" t="s">
        <v>228</v>
      </c>
      <c r="F186" s="221" t="s">
        <v>229</v>
      </c>
      <c r="G186" s="222" t="s">
        <v>211</v>
      </c>
      <c r="H186" s="223">
        <v>689.14400000000001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39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154</v>
      </c>
      <c r="AT186" s="231" t="s">
        <v>150</v>
      </c>
      <c r="AU186" s="231" t="s">
        <v>84</v>
      </c>
      <c r="AY186" s="17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154</v>
      </c>
      <c r="BM186" s="231" t="s">
        <v>88</v>
      </c>
    </row>
    <row r="187" s="13" customFormat="1">
      <c r="A187" s="13"/>
      <c r="B187" s="233"/>
      <c r="C187" s="234"/>
      <c r="D187" s="235" t="s">
        <v>155</v>
      </c>
      <c r="E187" s="236" t="s">
        <v>1</v>
      </c>
      <c r="F187" s="237" t="s">
        <v>230</v>
      </c>
      <c r="G187" s="234"/>
      <c r="H187" s="238">
        <v>689.14400000000001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155</v>
      </c>
      <c r="AU187" s="244" t="s">
        <v>84</v>
      </c>
      <c r="AV187" s="13" t="s">
        <v>84</v>
      </c>
      <c r="AW187" s="13" t="s">
        <v>32</v>
      </c>
      <c r="AX187" s="13" t="s">
        <v>74</v>
      </c>
      <c r="AY187" s="244" t="s">
        <v>148</v>
      </c>
    </row>
    <row r="188" s="14" customFormat="1">
      <c r="A188" s="14"/>
      <c r="B188" s="245"/>
      <c r="C188" s="246"/>
      <c r="D188" s="235" t="s">
        <v>155</v>
      </c>
      <c r="E188" s="247" t="s">
        <v>1</v>
      </c>
      <c r="F188" s="248" t="s">
        <v>157</v>
      </c>
      <c r="G188" s="246"/>
      <c r="H188" s="249">
        <v>689.14400000000001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155</v>
      </c>
      <c r="AU188" s="255" t="s">
        <v>84</v>
      </c>
      <c r="AV188" s="14" t="s">
        <v>154</v>
      </c>
      <c r="AW188" s="14" t="s">
        <v>32</v>
      </c>
      <c r="AX188" s="14" t="s">
        <v>82</v>
      </c>
      <c r="AY188" s="255" t="s">
        <v>148</v>
      </c>
    </row>
    <row r="189" s="2" customFormat="1" ht="33" customHeight="1">
      <c r="A189" s="38"/>
      <c r="B189" s="39"/>
      <c r="C189" s="219" t="s">
        <v>8</v>
      </c>
      <c r="D189" s="219" t="s">
        <v>150</v>
      </c>
      <c r="E189" s="220" t="s">
        <v>231</v>
      </c>
      <c r="F189" s="221" t="s">
        <v>232</v>
      </c>
      <c r="G189" s="222" t="s">
        <v>233</v>
      </c>
      <c r="H189" s="223">
        <v>1378.288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154</v>
      </c>
      <c r="AT189" s="231" t="s">
        <v>150</v>
      </c>
      <c r="AU189" s="231" t="s">
        <v>84</v>
      </c>
      <c r="AY189" s="17" t="s">
        <v>148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154</v>
      </c>
      <c r="BM189" s="231" t="s">
        <v>234</v>
      </c>
    </row>
    <row r="190" s="13" customFormat="1">
      <c r="A190" s="13"/>
      <c r="B190" s="233"/>
      <c r="C190" s="234"/>
      <c r="D190" s="235" t="s">
        <v>155</v>
      </c>
      <c r="E190" s="236" t="s">
        <v>1</v>
      </c>
      <c r="F190" s="237" t="s">
        <v>235</v>
      </c>
      <c r="G190" s="234"/>
      <c r="H190" s="238">
        <v>1378.288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155</v>
      </c>
      <c r="AU190" s="244" t="s">
        <v>84</v>
      </c>
      <c r="AV190" s="13" t="s">
        <v>84</v>
      </c>
      <c r="AW190" s="13" t="s">
        <v>32</v>
      </c>
      <c r="AX190" s="13" t="s">
        <v>74</v>
      </c>
      <c r="AY190" s="244" t="s">
        <v>148</v>
      </c>
    </row>
    <row r="191" s="14" customFormat="1">
      <c r="A191" s="14"/>
      <c r="B191" s="245"/>
      <c r="C191" s="246"/>
      <c r="D191" s="235" t="s">
        <v>155</v>
      </c>
      <c r="E191" s="247" t="s">
        <v>1</v>
      </c>
      <c r="F191" s="248" t="s">
        <v>157</v>
      </c>
      <c r="G191" s="246"/>
      <c r="H191" s="249">
        <v>1378.288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155</v>
      </c>
      <c r="AU191" s="255" t="s">
        <v>84</v>
      </c>
      <c r="AV191" s="14" t="s">
        <v>154</v>
      </c>
      <c r="AW191" s="14" t="s">
        <v>32</v>
      </c>
      <c r="AX191" s="14" t="s">
        <v>82</v>
      </c>
      <c r="AY191" s="255" t="s">
        <v>148</v>
      </c>
    </row>
    <row r="192" s="2" customFormat="1" ht="16.5" customHeight="1">
      <c r="A192" s="38"/>
      <c r="B192" s="39"/>
      <c r="C192" s="219" t="s">
        <v>193</v>
      </c>
      <c r="D192" s="219" t="s">
        <v>150</v>
      </c>
      <c r="E192" s="220" t="s">
        <v>236</v>
      </c>
      <c r="F192" s="221" t="s">
        <v>237</v>
      </c>
      <c r="G192" s="222" t="s">
        <v>211</v>
      </c>
      <c r="H192" s="223">
        <v>689.14400000000001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39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154</v>
      </c>
      <c r="AT192" s="231" t="s">
        <v>150</v>
      </c>
      <c r="AU192" s="231" t="s">
        <v>84</v>
      </c>
      <c r="AY192" s="17" t="s">
        <v>148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82</v>
      </c>
      <c r="BK192" s="232">
        <f>ROUND(I192*H192,2)</f>
        <v>0</v>
      </c>
      <c r="BL192" s="17" t="s">
        <v>154</v>
      </c>
      <c r="BM192" s="231" t="s">
        <v>238</v>
      </c>
    </row>
    <row r="193" s="2" customFormat="1" ht="24.15" customHeight="1">
      <c r="A193" s="38"/>
      <c r="B193" s="39"/>
      <c r="C193" s="219" t="s">
        <v>239</v>
      </c>
      <c r="D193" s="219" t="s">
        <v>150</v>
      </c>
      <c r="E193" s="220" t="s">
        <v>240</v>
      </c>
      <c r="F193" s="221" t="s">
        <v>241</v>
      </c>
      <c r="G193" s="222" t="s">
        <v>211</v>
      </c>
      <c r="H193" s="223">
        <v>22.643999999999998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154</v>
      </c>
      <c r="AT193" s="231" t="s">
        <v>150</v>
      </c>
      <c r="AU193" s="231" t="s">
        <v>84</v>
      </c>
      <c r="AY193" s="17" t="s">
        <v>148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154</v>
      </c>
      <c r="BM193" s="231" t="s">
        <v>242</v>
      </c>
    </row>
    <row r="194" s="13" customFormat="1">
      <c r="A194" s="13"/>
      <c r="B194" s="233"/>
      <c r="C194" s="234"/>
      <c r="D194" s="235" t="s">
        <v>155</v>
      </c>
      <c r="E194" s="236" t="s">
        <v>1</v>
      </c>
      <c r="F194" s="237" t="s">
        <v>222</v>
      </c>
      <c r="G194" s="234"/>
      <c r="H194" s="238">
        <v>36.863999999999997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155</v>
      </c>
      <c r="AU194" s="244" t="s">
        <v>84</v>
      </c>
      <c r="AV194" s="13" t="s">
        <v>84</v>
      </c>
      <c r="AW194" s="13" t="s">
        <v>32</v>
      </c>
      <c r="AX194" s="13" t="s">
        <v>74</v>
      </c>
      <c r="AY194" s="244" t="s">
        <v>148</v>
      </c>
    </row>
    <row r="195" s="13" customFormat="1">
      <c r="A195" s="13"/>
      <c r="B195" s="233"/>
      <c r="C195" s="234"/>
      <c r="D195" s="235" t="s">
        <v>155</v>
      </c>
      <c r="E195" s="236" t="s">
        <v>1</v>
      </c>
      <c r="F195" s="237" t="s">
        <v>243</v>
      </c>
      <c r="G195" s="234"/>
      <c r="H195" s="238">
        <v>-14.220000000000001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155</v>
      </c>
      <c r="AU195" s="244" t="s">
        <v>84</v>
      </c>
      <c r="AV195" s="13" t="s">
        <v>84</v>
      </c>
      <c r="AW195" s="13" t="s">
        <v>32</v>
      </c>
      <c r="AX195" s="13" t="s">
        <v>74</v>
      </c>
      <c r="AY195" s="244" t="s">
        <v>148</v>
      </c>
    </row>
    <row r="196" s="14" customFormat="1">
      <c r="A196" s="14"/>
      <c r="B196" s="245"/>
      <c r="C196" s="246"/>
      <c r="D196" s="235" t="s">
        <v>155</v>
      </c>
      <c r="E196" s="247" t="s">
        <v>1</v>
      </c>
      <c r="F196" s="248" t="s">
        <v>157</v>
      </c>
      <c r="G196" s="246"/>
      <c r="H196" s="249">
        <v>22.643999999999998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155</v>
      </c>
      <c r="AU196" s="255" t="s">
        <v>84</v>
      </c>
      <c r="AV196" s="14" t="s">
        <v>154</v>
      </c>
      <c r="AW196" s="14" t="s">
        <v>32</v>
      </c>
      <c r="AX196" s="14" t="s">
        <v>82</v>
      </c>
      <c r="AY196" s="255" t="s">
        <v>148</v>
      </c>
    </row>
    <row r="197" s="2" customFormat="1" ht="16.5" customHeight="1">
      <c r="A197" s="38"/>
      <c r="B197" s="39"/>
      <c r="C197" s="256" t="s">
        <v>244</v>
      </c>
      <c r="D197" s="256" t="s">
        <v>245</v>
      </c>
      <c r="E197" s="257" t="s">
        <v>246</v>
      </c>
      <c r="F197" s="258" t="s">
        <v>247</v>
      </c>
      <c r="G197" s="259" t="s">
        <v>233</v>
      </c>
      <c r="H197" s="260">
        <v>45.287999999999997</v>
      </c>
      <c r="I197" s="261"/>
      <c r="J197" s="262">
        <f>ROUND(I197*H197,2)</f>
        <v>0</v>
      </c>
      <c r="K197" s="263"/>
      <c r="L197" s="264"/>
      <c r="M197" s="265" t="s">
        <v>1</v>
      </c>
      <c r="N197" s="266" t="s">
        <v>39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166</v>
      </c>
      <c r="AT197" s="231" t="s">
        <v>245</v>
      </c>
      <c r="AU197" s="231" t="s">
        <v>84</v>
      </c>
      <c r="AY197" s="17" t="s">
        <v>148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82</v>
      </c>
      <c r="BK197" s="232">
        <f>ROUND(I197*H197,2)</f>
        <v>0</v>
      </c>
      <c r="BL197" s="17" t="s">
        <v>154</v>
      </c>
      <c r="BM197" s="231" t="s">
        <v>248</v>
      </c>
    </row>
    <row r="198" s="13" customFormat="1">
      <c r="A198" s="13"/>
      <c r="B198" s="233"/>
      <c r="C198" s="234"/>
      <c r="D198" s="235" t="s">
        <v>155</v>
      </c>
      <c r="E198" s="236" t="s">
        <v>1</v>
      </c>
      <c r="F198" s="237" t="s">
        <v>249</v>
      </c>
      <c r="G198" s="234"/>
      <c r="H198" s="238">
        <v>45.287999999999997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155</v>
      </c>
      <c r="AU198" s="244" t="s">
        <v>84</v>
      </c>
      <c r="AV198" s="13" t="s">
        <v>84</v>
      </c>
      <c r="AW198" s="13" t="s">
        <v>32</v>
      </c>
      <c r="AX198" s="13" t="s">
        <v>74</v>
      </c>
      <c r="AY198" s="244" t="s">
        <v>148</v>
      </c>
    </row>
    <row r="199" s="14" customFormat="1">
      <c r="A199" s="14"/>
      <c r="B199" s="245"/>
      <c r="C199" s="246"/>
      <c r="D199" s="235" t="s">
        <v>155</v>
      </c>
      <c r="E199" s="247" t="s">
        <v>1</v>
      </c>
      <c r="F199" s="248" t="s">
        <v>157</v>
      </c>
      <c r="G199" s="246"/>
      <c r="H199" s="249">
        <v>45.287999999999997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155</v>
      </c>
      <c r="AU199" s="255" t="s">
        <v>84</v>
      </c>
      <c r="AV199" s="14" t="s">
        <v>154</v>
      </c>
      <c r="AW199" s="14" t="s">
        <v>32</v>
      </c>
      <c r="AX199" s="14" t="s">
        <v>82</v>
      </c>
      <c r="AY199" s="255" t="s">
        <v>148</v>
      </c>
    </row>
    <row r="200" s="2" customFormat="1" ht="24.15" customHeight="1">
      <c r="A200" s="38"/>
      <c r="B200" s="39"/>
      <c r="C200" s="219" t="s">
        <v>250</v>
      </c>
      <c r="D200" s="219" t="s">
        <v>150</v>
      </c>
      <c r="E200" s="220" t="s">
        <v>251</v>
      </c>
      <c r="F200" s="221" t="s">
        <v>252</v>
      </c>
      <c r="G200" s="222" t="s">
        <v>153</v>
      </c>
      <c r="H200" s="223">
        <v>419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39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154</v>
      </c>
      <c r="AT200" s="231" t="s">
        <v>150</v>
      </c>
      <c r="AU200" s="231" t="s">
        <v>84</v>
      </c>
      <c r="AY200" s="17" t="s">
        <v>148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154</v>
      </c>
      <c r="BM200" s="231" t="s">
        <v>253</v>
      </c>
    </row>
    <row r="201" s="13" customFormat="1">
      <c r="A201" s="13"/>
      <c r="B201" s="233"/>
      <c r="C201" s="234"/>
      <c r="D201" s="235" t="s">
        <v>155</v>
      </c>
      <c r="E201" s="236" t="s">
        <v>1</v>
      </c>
      <c r="F201" s="237" t="s">
        <v>254</v>
      </c>
      <c r="G201" s="234"/>
      <c r="H201" s="238">
        <v>419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155</v>
      </c>
      <c r="AU201" s="244" t="s">
        <v>84</v>
      </c>
      <c r="AV201" s="13" t="s">
        <v>84</v>
      </c>
      <c r="AW201" s="13" t="s">
        <v>32</v>
      </c>
      <c r="AX201" s="13" t="s">
        <v>74</v>
      </c>
      <c r="AY201" s="244" t="s">
        <v>148</v>
      </c>
    </row>
    <row r="202" s="14" customFormat="1">
      <c r="A202" s="14"/>
      <c r="B202" s="245"/>
      <c r="C202" s="246"/>
      <c r="D202" s="235" t="s">
        <v>155</v>
      </c>
      <c r="E202" s="247" t="s">
        <v>1</v>
      </c>
      <c r="F202" s="248" t="s">
        <v>157</v>
      </c>
      <c r="G202" s="246"/>
      <c r="H202" s="249">
        <v>419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155</v>
      </c>
      <c r="AU202" s="255" t="s">
        <v>84</v>
      </c>
      <c r="AV202" s="14" t="s">
        <v>154</v>
      </c>
      <c r="AW202" s="14" t="s">
        <v>32</v>
      </c>
      <c r="AX202" s="14" t="s">
        <v>82</v>
      </c>
      <c r="AY202" s="255" t="s">
        <v>148</v>
      </c>
    </row>
    <row r="203" s="2" customFormat="1" ht="16.5" customHeight="1">
      <c r="A203" s="38"/>
      <c r="B203" s="39"/>
      <c r="C203" s="256" t="s">
        <v>85</v>
      </c>
      <c r="D203" s="256" t="s">
        <v>245</v>
      </c>
      <c r="E203" s="257" t="s">
        <v>255</v>
      </c>
      <c r="F203" s="258" t="s">
        <v>256</v>
      </c>
      <c r="G203" s="259" t="s">
        <v>211</v>
      </c>
      <c r="H203" s="260">
        <v>62.850000000000001</v>
      </c>
      <c r="I203" s="261"/>
      <c r="J203" s="262">
        <f>ROUND(I203*H203,2)</f>
        <v>0</v>
      </c>
      <c r="K203" s="263"/>
      <c r="L203" s="264"/>
      <c r="M203" s="265" t="s">
        <v>1</v>
      </c>
      <c r="N203" s="266" t="s">
        <v>39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166</v>
      </c>
      <c r="AT203" s="231" t="s">
        <v>245</v>
      </c>
      <c r="AU203" s="231" t="s">
        <v>84</v>
      </c>
      <c r="AY203" s="17" t="s">
        <v>148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82</v>
      </c>
      <c r="BK203" s="232">
        <f>ROUND(I203*H203,2)</f>
        <v>0</v>
      </c>
      <c r="BL203" s="17" t="s">
        <v>154</v>
      </c>
      <c r="BM203" s="231" t="s">
        <v>257</v>
      </c>
    </row>
    <row r="204" s="13" customFormat="1">
      <c r="A204" s="13"/>
      <c r="B204" s="233"/>
      <c r="C204" s="234"/>
      <c r="D204" s="235" t="s">
        <v>155</v>
      </c>
      <c r="E204" s="236" t="s">
        <v>1</v>
      </c>
      <c r="F204" s="237" t="s">
        <v>258</v>
      </c>
      <c r="G204" s="234"/>
      <c r="H204" s="238">
        <v>62.850000000000001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155</v>
      </c>
      <c r="AU204" s="244" t="s">
        <v>84</v>
      </c>
      <c r="AV204" s="13" t="s">
        <v>84</v>
      </c>
      <c r="AW204" s="13" t="s">
        <v>32</v>
      </c>
      <c r="AX204" s="13" t="s">
        <v>74</v>
      </c>
      <c r="AY204" s="244" t="s">
        <v>148</v>
      </c>
    </row>
    <row r="205" s="14" customFormat="1">
      <c r="A205" s="14"/>
      <c r="B205" s="245"/>
      <c r="C205" s="246"/>
      <c r="D205" s="235" t="s">
        <v>155</v>
      </c>
      <c r="E205" s="247" t="s">
        <v>1</v>
      </c>
      <c r="F205" s="248" t="s">
        <v>157</v>
      </c>
      <c r="G205" s="246"/>
      <c r="H205" s="249">
        <v>62.850000000000001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155</v>
      </c>
      <c r="AU205" s="255" t="s">
        <v>84</v>
      </c>
      <c r="AV205" s="14" t="s">
        <v>154</v>
      </c>
      <c r="AW205" s="14" t="s">
        <v>32</v>
      </c>
      <c r="AX205" s="14" t="s">
        <v>82</v>
      </c>
      <c r="AY205" s="255" t="s">
        <v>148</v>
      </c>
    </row>
    <row r="206" s="2" customFormat="1" ht="24.15" customHeight="1">
      <c r="A206" s="38"/>
      <c r="B206" s="39"/>
      <c r="C206" s="219" t="s">
        <v>7</v>
      </c>
      <c r="D206" s="219" t="s">
        <v>150</v>
      </c>
      <c r="E206" s="220" t="s">
        <v>259</v>
      </c>
      <c r="F206" s="221" t="s">
        <v>260</v>
      </c>
      <c r="G206" s="222" t="s">
        <v>153</v>
      </c>
      <c r="H206" s="223">
        <v>419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39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154</v>
      </c>
      <c r="AT206" s="231" t="s">
        <v>150</v>
      </c>
      <c r="AU206" s="231" t="s">
        <v>84</v>
      </c>
      <c r="AY206" s="17" t="s">
        <v>148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82</v>
      </c>
      <c r="BK206" s="232">
        <f>ROUND(I206*H206,2)</f>
        <v>0</v>
      </c>
      <c r="BL206" s="17" t="s">
        <v>154</v>
      </c>
      <c r="BM206" s="231" t="s">
        <v>261</v>
      </c>
    </row>
    <row r="207" s="13" customFormat="1">
      <c r="A207" s="13"/>
      <c r="B207" s="233"/>
      <c r="C207" s="234"/>
      <c r="D207" s="235" t="s">
        <v>155</v>
      </c>
      <c r="E207" s="236" t="s">
        <v>1</v>
      </c>
      <c r="F207" s="237" t="s">
        <v>254</v>
      </c>
      <c r="G207" s="234"/>
      <c r="H207" s="238">
        <v>419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155</v>
      </c>
      <c r="AU207" s="244" t="s">
        <v>84</v>
      </c>
      <c r="AV207" s="13" t="s">
        <v>84</v>
      </c>
      <c r="AW207" s="13" t="s">
        <v>32</v>
      </c>
      <c r="AX207" s="13" t="s">
        <v>74</v>
      </c>
      <c r="AY207" s="244" t="s">
        <v>148</v>
      </c>
    </row>
    <row r="208" s="14" customFormat="1">
      <c r="A208" s="14"/>
      <c r="B208" s="245"/>
      <c r="C208" s="246"/>
      <c r="D208" s="235" t="s">
        <v>155</v>
      </c>
      <c r="E208" s="247" t="s">
        <v>1</v>
      </c>
      <c r="F208" s="248" t="s">
        <v>157</v>
      </c>
      <c r="G208" s="246"/>
      <c r="H208" s="249">
        <v>419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155</v>
      </c>
      <c r="AU208" s="255" t="s">
        <v>84</v>
      </c>
      <c r="AV208" s="14" t="s">
        <v>154</v>
      </c>
      <c r="AW208" s="14" t="s">
        <v>32</v>
      </c>
      <c r="AX208" s="14" t="s">
        <v>82</v>
      </c>
      <c r="AY208" s="255" t="s">
        <v>148</v>
      </c>
    </row>
    <row r="209" s="2" customFormat="1" ht="16.5" customHeight="1">
      <c r="A209" s="38"/>
      <c r="B209" s="39"/>
      <c r="C209" s="256" t="s">
        <v>207</v>
      </c>
      <c r="D209" s="256" t="s">
        <v>245</v>
      </c>
      <c r="E209" s="257" t="s">
        <v>262</v>
      </c>
      <c r="F209" s="258" t="s">
        <v>263</v>
      </c>
      <c r="G209" s="259" t="s">
        <v>264</v>
      </c>
      <c r="H209" s="260">
        <v>6.2850000000000001</v>
      </c>
      <c r="I209" s="261"/>
      <c r="J209" s="262">
        <f>ROUND(I209*H209,2)</f>
        <v>0</v>
      </c>
      <c r="K209" s="263"/>
      <c r="L209" s="264"/>
      <c r="M209" s="265" t="s">
        <v>1</v>
      </c>
      <c r="N209" s="266" t="s">
        <v>39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166</v>
      </c>
      <c r="AT209" s="231" t="s">
        <v>245</v>
      </c>
      <c r="AU209" s="231" t="s">
        <v>84</v>
      </c>
      <c r="AY209" s="17" t="s">
        <v>148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82</v>
      </c>
      <c r="BK209" s="232">
        <f>ROUND(I209*H209,2)</f>
        <v>0</v>
      </c>
      <c r="BL209" s="17" t="s">
        <v>154</v>
      </c>
      <c r="BM209" s="231" t="s">
        <v>265</v>
      </c>
    </row>
    <row r="210" s="13" customFormat="1">
      <c r="A210" s="13"/>
      <c r="B210" s="233"/>
      <c r="C210" s="234"/>
      <c r="D210" s="235" t="s">
        <v>155</v>
      </c>
      <c r="E210" s="236" t="s">
        <v>1</v>
      </c>
      <c r="F210" s="237" t="s">
        <v>266</v>
      </c>
      <c r="G210" s="234"/>
      <c r="H210" s="238">
        <v>6.2850000000000001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155</v>
      </c>
      <c r="AU210" s="244" t="s">
        <v>84</v>
      </c>
      <c r="AV210" s="13" t="s">
        <v>84</v>
      </c>
      <c r="AW210" s="13" t="s">
        <v>32</v>
      </c>
      <c r="AX210" s="13" t="s">
        <v>74</v>
      </c>
      <c r="AY210" s="244" t="s">
        <v>148</v>
      </c>
    </row>
    <row r="211" s="14" customFormat="1">
      <c r="A211" s="14"/>
      <c r="B211" s="245"/>
      <c r="C211" s="246"/>
      <c r="D211" s="235" t="s">
        <v>155</v>
      </c>
      <c r="E211" s="247" t="s">
        <v>1</v>
      </c>
      <c r="F211" s="248" t="s">
        <v>157</v>
      </c>
      <c r="G211" s="246"/>
      <c r="H211" s="249">
        <v>6.2850000000000001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155</v>
      </c>
      <c r="AU211" s="255" t="s">
        <v>84</v>
      </c>
      <c r="AV211" s="14" t="s">
        <v>154</v>
      </c>
      <c r="AW211" s="14" t="s">
        <v>32</v>
      </c>
      <c r="AX211" s="14" t="s">
        <v>82</v>
      </c>
      <c r="AY211" s="255" t="s">
        <v>148</v>
      </c>
    </row>
    <row r="212" s="2" customFormat="1" ht="24.15" customHeight="1">
      <c r="A212" s="38"/>
      <c r="B212" s="39"/>
      <c r="C212" s="219" t="s">
        <v>267</v>
      </c>
      <c r="D212" s="219" t="s">
        <v>150</v>
      </c>
      <c r="E212" s="220" t="s">
        <v>268</v>
      </c>
      <c r="F212" s="221" t="s">
        <v>269</v>
      </c>
      <c r="G212" s="222" t="s">
        <v>153</v>
      </c>
      <c r="H212" s="223">
        <v>419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39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154</v>
      </c>
      <c r="AT212" s="231" t="s">
        <v>150</v>
      </c>
      <c r="AU212" s="231" t="s">
        <v>84</v>
      </c>
      <c r="AY212" s="17" t="s">
        <v>148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82</v>
      </c>
      <c r="BK212" s="232">
        <f>ROUND(I212*H212,2)</f>
        <v>0</v>
      </c>
      <c r="BL212" s="17" t="s">
        <v>154</v>
      </c>
      <c r="BM212" s="231" t="s">
        <v>270</v>
      </c>
    </row>
    <row r="213" s="13" customFormat="1">
      <c r="A213" s="13"/>
      <c r="B213" s="233"/>
      <c r="C213" s="234"/>
      <c r="D213" s="235" t="s">
        <v>155</v>
      </c>
      <c r="E213" s="236" t="s">
        <v>1</v>
      </c>
      <c r="F213" s="237" t="s">
        <v>254</v>
      </c>
      <c r="G213" s="234"/>
      <c r="H213" s="238">
        <v>419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155</v>
      </c>
      <c r="AU213" s="244" t="s">
        <v>84</v>
      </c>
      <c r="AV213" s="13" t="s">
        <v>84</v>
      </c>
      <c r="AW213" s="13" t="s">
        <v>32</v>
      </c>
      <c r="AX213" s="13" t="s">
        <v>74</v>
      </c>
      <c r="AY213" s="244" t="s">
        <v>148</v>
      </c>
    </row>
    <row r="214" s="14" customFormat="1">
      <c r="A214" s="14"/>
      <c r="B214" s="245"/>
      <c r="C214" s="246"/>
      <c r="D214" s="235" t="s">
        <v>155</v>
      </c>
      <c r="E214" s="247" t="s">
        <v>1</v>
      </c>
      <c r="F214" s="248" t="s">
        <v>157</v>
      </c>
      <c r="G214" s="246"/>
      <c r="H214" s="249">
        <v>419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155</v>
      </c>
      <c r="AU214" s="255" t="s">
        <v>84</v>
      </c>
      <c r="AV214" s="14" t="s">
        <v>154</v>
      </c>
      <c r="AW214" s="14" t="s">
        <v>32</v>
      </c>
      <c r="AX214" s="14" t="s">
        <v>82</v>
      </c>
      <c r="AY214" s="255" t="s">
        <v>148</v>
      </c>
    </row>
    <row r="215" s="2" customFormat="1" ht="24.15" customHeight="1">
      <c r="A215" s="38"/>
      <c r="B215" s="39"/>
      <c r="C215" s="219" t="s">
        <v>212</v>
      </c>
      <c r="D215" s="219" t="s">
        <v>150</v>
      </c>
      <c r="E215" s="220" t="s">
        <v>271</v>
      </c>
      <c r="F215" s="221" t="s">
        <v>272</v>
      </c>
      <c r="G215" s="222" t="s">
        <v>153</v>
      </c>
      <c r="H215" s="223">
        <v>2218.5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39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154</v>
      </c>
      <c r="AT215" s="231" t="s">
        <v>150</v>
      </c>
      <c r="AU215" s="231" t="s">
        <v>84</v>
      </c>
      <c r="AY215" s="17" t="s">
        <v>148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82</v>
      </c>
      <c r="BK215" s="232">
        <f>ROUND(I215*H215,2)</f>
        <v>0</v>
      </c>
      <c r="BL215" s="17" t="s">
        <v>154</v>
      </c>
      <c r="BM215" s="231" t="s">
        <v>273</v>
      </c>
    </row>
    <row r="216" s="13" customFormat="1">
      <c r="A216" s="13"/>
      <c r="B216" s="233"/>
      <c r="C216" s="234"/>
      <c r="D216" s="235" t="s">
        <v>155</v>
      </c>
      <c r="E216" s="236" t="s">
        <v>1</v>
      </c>
      <c r="F216" s="237" t="s">
        <v>184</v>
      </c>
      <c r="G216" s="234"/>
      <c r="H216" s="238">
        <v>890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155</v>
      </c>
      <c r="AU216" s="244" t="s">
        <v>84</v>
      </c>
      <c r="AV216" s="13" t="s">
        <v>84</v>
      </c>
      <c r="AW216" s="13" t="s">
        <v>32</v>
      </c>
      <c r="AX216" s="13" t="s">
        <v>74</v>
      </c>
      <c r="AY216" s="244" t="s">
        <v>148</v>
      </c>
    </row>
    <row r="217" s="13" customFormat="1">
      <c r="A217" s="13"/>
      <c r="B217" s="233"/>
      <c r="C217" s="234"/>
      <c r="D217" s="235" t="s">
        <v>155</v>
      </c>
      <c r="E217" s="236" t="s">
        <v>1</v>
      </c>
      <c r="F217" s="237" t="s">
        <v>185</v>
      </c>
      <c r="G217" s="234"/>
      <c r="H217" s="238">
        <v>138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155</v>
      </c>
      <c r="AU217" s="244" t="s">
        <v>84</v>
      </c>
      <c r="AV217" s="13" t="s">
        <v>84</v>
      </c>
      <c r="AW217" s="13" t="s">
        <v>32</v>
      </c>
      <c r="AX217" s="13" t="s">
        <v>74</v>
      </c>
      <c r="AY217" s="244" t="s">
        <v>148</v>
      </c>
    </row>
    <row r="218" s="13" customFormat="1">
      <c r="A218" s="13"/>
      <c r="B218" s="233"/>
      <c r="C218" s="234"/>
      <c r="D218" s="235" t="s">
        <v>155</v>
      </c>
      <c r="E218" s="236" t="s">
        <v>1</v>
      </c>
      <c r="F218" s="237" t="s">
        <v>186</v>
      </c>
      <c r="G218" s="234"/>
      <c r="H218" s="238">
        <v>399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155</v>
      </c>
      <c r="AU218" s="244" t="s">
        <v>84</v>
      </c>
      <c r="AV218" s="13" t="s">
        <v>84</v>
      </c>
      <c r="AW218" s="13" t="s">
        <v>32</v>
      </c>
      <c r="AX218" s="13" t="s">
        <v>74</v>
      </c>
      <c r="AY218" s="244" t="s">
        <v>148</v>
      </c>
    </row>
    <row r="219" s="13" customFormat="1">
      <c r="A219" s="13"/>
      <c r="B219" s="233"/>
      <c r="C219" s="234"/>
      <c r="D219" s="235" t="s">
        <v>155</v>
      </c>
      <c r="E219" s="236" t="s">
        <v>1</v>
      </c>
      <c r="F219" s="237" t="s">
        <v>187</v>
      </c>
      <c r="G219" s="234"/>
      <c r="H219" s="238">
        <v>109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155</v>
      </c>
      <c r="AU219" s="244" t="s">
        <v>84</v>
      </c>
      <c r="AV219" s="13" t="s">
        <v>84</v>
      </c>
      <c r="AW219" s="13" t="s">
        <v>32</v>
      </c>
      <c r="AX219" s="13" t="s">
        <v>74</v>
      </c>
      <c r="AY219" s="244" t="s">
        <v>148</v>
      </c>
    </row>
    <row r="220" s="13" customFormat="1">
      <c r="A220" s="13"/>
      <c r="B220" s="233"/>
      <c r="C220" s="234"/>
      <c r="D220" s="235" t="s">
        <v>155</v>
      </c>
      <c r="E220" s="236" t="s">
        <v>1</v>
      </c>
      <c r="F220" s="237" t="s">
        <v>188</v>
      </c>
      <c r="G220" s="234"/>
      <c r="H220" s="238">
        <v>10.5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155</v>
      </c>
      <c r="AU220" s="244" t="s">
        <v>84</v>
      </c>
      <c r="AV220" s="13" t="s">
        <v>84</v>
      </c>
      <c r="AW220" s="13" t="s">
        <v>32</v>
      </c>
      <c r="AX220" s="13" t="s">
        <v>74</v>
      </c>
      <c r="AY220" s="244" t="s">
        <v>148</v>
      </c>
    </row>
    <row r="221" s="13" customFormat="1">
      <c r="A221" s="13"/>
      <c r="B221" s="233"/>
      <c r="C221" s="234"/>
      <c r="D221" s="235" t="s">
        <v>155</v>
      </c>
      <c r="E221" s="236" t="s">
        <v>1</v>
      </c>
      <c r="F221" s="237" t="s">
        <v>177</v>
      </c>
      <c r="G221" s="234"/>
      <c r="H221" s="238">
        <v>479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155</v>
      </c>
      <c r="AU221" s="244" t="s">
        <v>84</v>
      </c>
      <c r="AV221" s="13" t="s">
        <v>84</v>
      </c>
      <c r="AW221" s="13" t="s">
        <v>32</v>
      </c>
      <c r="AX221" s="13" t="s">
        <v>74</v>
      </c>
      <c r="AY221" s="244" t="s">
        <v>148</v>
      </c>
    </row>
    <row r="222" s="13" customFormat="1">
      <c r="A222" s="13"/>
      <c r="B222" s="233"/>
      <c r="C222" s="234"/>
      <c r="D222" s="235" t="s">
        <v>155</v>
      </c>
      <c r="E222" s="236" t="s">
        <v>1</v>
      </c>
      <c r="F222" s="237" t="s">
        <v>178</v>
      </c>
      <c r="G222" s="234"/>
      <c r="H222" s="238">
        <v>64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155</v>
      </c>
      <c r="AU222" s="244" t="s">
        <v>84</v>
      </c>
      <c r="AV222" s="13" t="s">
        <v>84</v>
      </c>
      <c r="AW222" s="13" t="s">
        <v>32</v>
      </c>
      <c r="AX222" s="13" t="s">
        <v>74</v>
      </c>
      <c r="AY222" s="244" t="s">
        <v>148</v>
      </c>
    </row>
    <row r="223" s="13" customFormat="1">
      <c r="A223" s="13"/>
      <c r="B223" s="233"/>
      <c r="C223" s="234"/>
      <c r="D223" s="235" t="s">
        <v>155</v>
      </c>
      <c r="E223" s="236" t="s">
        <v>1</v>
      </c>
      <c r="F223" s="237" t="s">
        <v>179</v>
      </c>
      <c r="G223" s="234"/>
      <c r="H223" s="238">
        <v>58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155</v>
      </c>
      <c r="AU223" s="244" t="s">
        <v>84</v>
      </c>
      <c r="AV223" s="13" t="s">
        <v>84</v>
      </c>
      <c r="AW223" s="13" t="s">
        <v>32</v>
      </c>
      <c r="AX223" s="13" t="s">
        <v>74</v>
      </c>
      <c r="AY223" s="244" t="s">
        <v>148</v>
      </c>
    </row>
    <row r="224" s="13" customFormat="1">
      <c r="A224" s="13"/>
      <c r="B224" s="233"/>
      <c r="C224" s="234"/>
      <c r="D224" s="235" t="s">
        <v>155</v>
      </c>
      <c r="E224" s="236" t="s">
        <v>1</v>
      </c>
      <c r="F224" s="237" t="s">
        <v>161</v>
      </c>
      <c r="G224" s="234"/>
      <c r="H224" s="238">
        <v>20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155</v>
      </c>
      <c r="AU224" s="244" t="s">
        <v>84</v>
      </c>
      <c r="AV224" s="13" t="s">
        <v>84</v>
      </c>
      <c r="AW224" s="13" t="s">
        <v>32</v>
      </c>
      <c r="AX224" s="13" t="s">
        <v>74</v>
      </c>
      <c r="AY224" s="244" t="s">
        <v>148</v>
      </c>
    </row>
    <row r="225" s="13" customFormat="1">
      <c r="A225" s="13"/>
      <c r="B225" s="233"/>
      <c r="C225" s="234"/>
      <c r="D225" s="235" t="s">
        <v>155</v>
      </c>
      <c r="E225" s="236" t="s">
        <v>1</v>
      </c>
      <c r="F225" s="237" t="s">
        <v>162</v>
      </c>
      <c r="G225" s="234"/>
      <c r="H225" s="238">
        <v>13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155</v>
      </c>
      <c r="AU225" s="244" t="s">
        <v>84</v>
      </c>
      <c r="AV225" s="13" t="s">
        <v>84</v>
      </c>
      <c r="AW225" s="13" t="s">
        <v>32</v>
      </c>
      <c r="AX225" s="13" t="s">
        <v>74</v>
      </c>
      <c r="AY225" s="244" t="s">
        <v>148</v>
      </c>
    </row>
    <row r="226" s="13" customFormat="1">
      <c r="A226" s="13"/>
      <c r="B226" s="233"/>
      <c r="C226" s="234"/>
      <c r="D226" s="235" t="s">
        <v>155</v>
      </c>
      <c r="E226" s="236" t="s">
        <v>1</v>
      </c>
      <c r="F226" s="237" t="s">
        <v>189</v>
      </c>
      <c r="G226" s="234"/>
      <c r="H226" s="238">
        <v>3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155</v>
      </c>
      <c r="AU226" s="244" t="s">
        <v>84</v>
      </c>
      <c r="AV226" s="13" t="s">
        <v>84</v>
      </c>
      <c r="AW226" s="13" t="s">
        <v>32</v>
      </c>
      <c r="AX226" s="13" t="s">
        <v>74</v>
      </c>
      <c r="AY226" s="244" t="s">
        <v>148</v>
      </c>
    </row>
    <row r="227" s="13" customFormat="1">
      <c r="A227" s="13"/>
      <c r="B227" s="233"/>
      <c r="C227" s="234"/>
      <c r="D227" s="235" t="s">
        <v>155</v>
      </c>
      <c r="E227" s="236" t="s">
        <v>1</v>
      </c>
      <c r="F227" s="237" t="s">
        <v>274</v>
      </c>
      <c r="G227" s="234"/>
      <c r="H227" s="238">
        <v>35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155</v>
      </c>
      <c r="AU227" s="244" t="s">
        <v>84</v>
      </c>
      <c r="AV227" s="13" t="s">
        <v>84</v>
      </c>
      <c r="AW227" s="13" t="s">
        <v>32</v>
      </c>
      <c r="AX227" s="13" t="s">
        <v>74</v>
      </c>
      <c r="AY227" s="244" t="s">
        <v>148</v>
      </c>
    </row>
    <row r="228" s="14" customFormat="1">
      <c r="A228" s="14"/>
      <c r="B228" s="245"/>
      <c r="C228" s="246"/>
      <c r="D228" s="235" t="s">
        <v>155</v>
      </c>
      <c r="E228" s="247" t="s">
        <v>1</v>
      </c>
      <c r="F228" s="248" t="s">
        <v>157</v>
      </c>
      <c r="G228" s="246"/>
      <c r="H228" s="249">
        <v>2218.5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155</v>
      </c>
      <c r="AU228" s="255" t="s">
        <v>84</v>
      </c>
      <c r="AV228" s="14" t="s">
        <v>154</v>
      </c>
      <c r="AW228" s="14" t="s">
        <v>32</v>
      </c>
      <c r="AX228" s="14" t="s">
        <v>82</v>
      </c>
      <c r="AY228" s="255" t="s">
        <v>148</v>
      </c>
    </row>
    <row r="229" s="2" customFormat="1" ht="33" customHeight="1">
      <c r="A229" s="38"/>
      <c r="B229" s="39"/>
      <c r="C229" s="219" t="s">
        <v>275</v>
      </c>
      <c r="D229" s="219" t="s">
        <v>150</v>
      </c>
      <c r="E229" s="220" t="s">
        <v>276</v>
      </c>
      <c r="F229" s="221" t="s">
        <v>277</v>
      </c>
      <c r="G229" s="222" t="s">
        <v>278</v>
      </c>
      <c r="H229" s="223">
        <v>4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39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154</v>
      </c>
      <c r="AT229" s="231" t="s">
        <v>150</v>
      </c>
      <c r="AU229" s="231" t="s">
        <v>84</v>
      </c>
      <c r="AY229" s="17" t="s">
        <v>148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82</v>
      </c>
      <c r="BK229" s="232">
        <f>ROUND(I229*H229,2)</f>
        <v>0</v>
      </c>
      <c r="BL229" s="17" t="s">
        <v>154</v>
      </c>
      <c r="BM229" s="231" t="s">
        <v>279</v>
      </c>
    </row>
    <row r="230" s="2" customFormat="1" ht="16.5" customHeight="1">
      <c r="A230" s="38"/>
      <c r="B230" s="39"/>
      <c r="C230" s="256" t="s">
        <v>221</v>
      </c>
      <c r="D230" s="256" t="s">
        <v>245</v>
      </c>
      <c r="E230" s="257" t="s">
        <v>255</v>
      </c>
      <c r="F230" s="258" t="s">
        <v>256</v>
      </c>
      <c r="G230" s="259" t="s">
        <v>211</v>
      </c>
      <c r="H230" s="260">
        <v>0.25</v>
      </c>
      <c r="I230" s="261"/>
      <c r="J230" s="262">
        <f>ROUND(I230*H230,2)</f>
        <v>0</v>
      </c>
      <c r="K230" s="263"/>
      <c r="L230" s="264"/>
      <c r="M230" s="265" t="s">
        <v>1</v>
      </c>
      <c r="N230" s="266" t="s">
        <v>39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166</v>
      </c>
      <c r="AT230" s="231" t="s">
        <v>245</v>
      </c>
      <c r="AU230" s="231" t="s">
        <v>84</v>
      </c>
      <c r="AY230" s="17" t="s">
        <v>148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82</v>
      </c>
      <c r="BK230" s="232">
        <f>ROUND(I230*H230,2)</f>
        <v>0</v>
      </c>
      <c r="BL230" s="17" t="s">
        <v>154</v>
      </c>
      <c r="BM230" s="231" t="s">
        <v>280</v>
      </c>
    </row>
    <row r="231" s="13" customFormat="1">
      <c r="A231" s="13"/>
      <c r="B231" s="233"/>
      <c r="C231" s="234"/>
      <c r="D231" s="235" t="s">
        <v>155</v>
      </c>
      <c r="E231" s="236" t="s">
        <v>1</v>
      </c>
      <c r="F231" s="237" t="s">
        <v>281</v>
      </c>
      <c r="G231" s="234"/>
      <c r="H231" s="238">
        <v>0.25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155</v>
      </c>
      <c r="AU231" s="244" t="s">
        <v>84</v>
      </c>
      <c r="AV231" s="13" t="s">
        <v>84</v>
      </c>
      <c r="AW231" s="13" t="s">
        <v>32</v>
      </c>
      <c r="AX231" s="13" t="s">
        <v>74</v>
      </c>
      <c r="AY231" s="244" t="s">
        <v>148</v>
      </c>
    </row>
    <row r="232" s="14" customFormat="1">
      <c r="A232" s="14"/>
      <c r="B232" s="245"/>
      <c r="C232" s="246"/>
      <c r="D232" s="235" t="s">
        <v>155</v>
      </c>
      <c r="E232" s="247" t="s">
        <v>1</v>
      </c>
      <c r="F232" s="248" t="s">
        <v>157</v>
      </c>
      <c r="G232" s="246"/>
      <c r="H232" s="249">
        <v>0.25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155</v>
      </c>
      <c r="AU232" s="255" t="s">
        <v>84</v>
      </c>
      <c r="AV232" s="14" t="s">
        <v>154</v>
      </c>
      <c r="AW232" s="14" t="s">
        <v>32</v>
      </c>
      <c r="AX232" s="14" t="s">
        <v>82</v>
      </c>
      <c r="AY232" s="255" t="s">
        <v>148</v>
      </c>
    </row>
    <row r="233" s="2" customFormat="1" ht="24.15" customHeight="1">
      <c r="A233" s="38"/>
      <c r="B233" s="39"/>
      <c r="C233" s="219" t="s">
        <v>282</v>
      </c>
      <c r="D233" s="219" t="s">
        <v>150</v>
      </c>
      <c r="E233" s="220" t="s">
        <v>283</v>
      </c>
      <c r="F233" s="221" t="s">
        <v>284</v>
      </c>
      <c r="G233" s="222" t="s">
        <v>278</v>
      </c>
      <c r="H233" s="223">
        <v>4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39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154</v>
      </c>
      <c r="AT233" s="231" t="s">
        <v>150</v>
      </c>
      <c r="AU233" s="231" t="s">
        <v>84</v>
      </c>
      <c r="AY233" s="17" t="s">
        <v>148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82</v>
      </c>
      <c r="BK233" s="232">
        <f>ROUND(I233*H233,2)</f>
        <v>0</v>
      </c>
      <c r="BL233" s="17" t="s">
        <v>154</v>
      </c>
      <c r="BM233" s="231" t="s">
        <v>285</v>
      </c>
    </row>
    <row r="234" s="2" customFormat="1" ht="16.5" customHeight="1">
      <c r="A234" s="38"/>
      <c r="B234" s="39"/>
      <c r="C234" s="256" t="s">
        <v>226</v>
      </c>
      <c r="D234" s="256" t="s">
        <v>245</v>
      </c>
      <c r="E234" s="257" t="s">
        <v>286</v>
      </c>
      <c r="F234" s="258" t="s">
        <v>287</v>
      </c>
      <c r="G234" s="259" t="s">
        <v>278</v>
      </c>
      <c r="H234" s="260">
        <v>4</v>
      </c>
      <c r="I234" s="261"/>
      <c r="J234" s="262">
        <f>ROUND(I234*H234,2)</f>
        <v>0</v>
      </c>
      <c r="K234" s="263"/>
      <c r="L234" s="264"/>
      <c r="M234" s="265" t="s">
        <v>1</v>
      </c>
      <c r="N234" s="266" t="s">
        <v>39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166</v>
      </c>
      <c r="AT234" s="231" t="s">
        <v>245</v>
      </c>
      <c r="AU234" s="231" t="s">
        <v>84</v>
      </c>
      <c r="AY234" s="17" t="s">
        <v>148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154</v>
      </c>
      <c r="BM234" s="231" t="s">
        <v>288</v>
      </c>
    </row>
    <row r="235" s="12" customFormat="1" ht="22.8" customHeight="1">
      <c r="A235" s="12"/>
      <c r="B235" s="203"/>
      <c r="C235" s="204"/>
      <c r="D235" s="205" t="s">
        <v>73</v>
      </c>
      <c r="E235" s="217" t="s">
        <v>84</v>
      </c>
      <c r="F235" s="217" t="s">
        <v>289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SUM(P236:P248)</f>
        <v>0</v>
      </c>
      <c r="Q235" s="211"/>
      <c r="R235" s="212">
        <f>SUM(R236:R248)</f>
        <v>55.350177664</v>
      </c>
      <c r="S235" s="211"/>
      <c r="T235" s="213">
        <f>SUM(T236:T248)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82</v>
      </c>
      <c r="AT235" s="215" t="s">
        <v>73</v>
      </c>
      <c r="AU235" s="215" t="s">
        <v>82</v>
      </c>
      <c r="AY235" s="214" t="s">
        <v>148</v>
      </c>
      <c r="BK235" s="216">
        <f>SUM(BK236:BK248)</f>
        <v>0</v>
      </c>
    </row>
    <row r="236" s="2" customFormat="1" ht="33" customHeight="1">
      <c r="A236" s="38"/>
      <c r="B236" s="39"/>
      <c r="C236" s="219" t="s">
        <v>290</v>
      </c>
      <c r="D236" s="219" t="s">
        <v>150</v>
      </c>
      <c r="E236" s="220" t="s">
        <v>291</v>
      </c>
      <c r="F236" s="221" t="s">
        <v>292</v>
      </c>
      <c r="G236" s="222" t="s">
        <v>211</v>
      </c>
      <c r="H236" s="223">
        <v>27.84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39</v>
      </c>
      <c r="O236" s="91"/>
      <c r="P236" s="229">
        <f>O236*H236</f>
        <v>0</v>
      </c>
      <c r="Q236" s="229">
        <v>1.665</v>
      </c>
      <c r="R236" s="229">
        <f>Q236*H236</f>
        <v>46.3536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154</v>
      </c>
      <c r="AT236" s="231" t="s">
        <v>150</v>
      </c>
      <c r="AU236" s="231" t="s">
        <v>84</v>
      </c>
      <c r="AY236" s="17" t="s">
        <v>148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82</v>
      </c>
      <c r="BK236" s="232">
        <f>ROUND(I236*H236,2)</f>
        <v>0</v>
      </c>
      <c r="BL236" s="17" t="s">
        <v>154</v>
      </c>
      <c r="BM236" s="231" t="s">
        <v>293</v>
      </c>
    </row>
    <row r="237" s="13" customFormat="1">
      <c r="A237" s="13"/>
      <c r="B237" s="233"/>
      <c r="C237" s="234"/>
      <c r="D237" s="235" t="s">
        <v>155</v>
      </c>
      <c r="E237" s="236" t="s">
        <v>1</v>
      </c>
      <c r="F237" s="237" t="s">
        <v>294</v>
      </c>
      <c r="G237" s="234"/>
      <c r="H237" s="238">
        <v>27.84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155</v>
      </c>
      <c r="AU237" s="244" t="s">
        <v>84</v>
      </c>
      <c r="AV237" s="13" t="s">
        <v>84</v>
      </c>
      <c r="AW237" s="13" t="s">
        <v>32</v>
      </c>
      <c r="AX237" s="13" t="s">
        <v>74</v>
      </c>
      <c r="AY237" s="244" t="s">
        <v>148</v>
      </c>
    </row>
    <row r="238" s="14" customFormat="1">
      <c r="A238" s="14"/>
      <c r="B238" s="245"/>
      <c r="C238" s="246"/>
      <c r="D238" s="235" t="s">
        <v>155</v>
      </c>
      <c r="E238" s="247" t="s">
        <v>1</v>
      </c>
      <c r="F238" s="248" t="s">
        <v>157</v>
      </c>
      <c r="G238" s="246"/>
      <c r="H238" s="249">
        <v>27.84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155</v>
      </c>
      <c r="AU238" s="255" t="s">
        <v>84</v>
      </c>
      <c r="AV238" s="14" t="s">
        <v>154</v>
      </c>
      <c r="AW238" s="14" t="s">
        <v>32</v>
      </c>
      <c r="AX238" s="14" t="s">
        <v>82</v>
      </c>
      <c r="AY238" s="255" t="s">
        <v>148</v>
      </c>
    </row>
    <row r="239" s="2" customFormat="1" ht="24.15" customHeight="1">
      <c r="A239" s="38"/>
      <c r="B239" s="39"/>
      <c r="C239" s="219" t="s">
        <v>88</v>
      </c>
      <c r="D239" s="219" t="s">
        <v>150</v>
      </c>
      <c r="E239" s="220" t="s">
        <v>295</v>
      </c>
      <c r="F239" s="221" t="s">
        <v>296</v>
      </c>
      <c r="G239" s="222" t="s">
        <v>153</v>
      </c>
      <c r="H239" s="223">
        <v>185.59999999999999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39</v>
      </c>
      <c r="O239" s="91"/>
      <c r="P239" s="229">
        <f>O239*H239</f>
        <v>0</v>
      </c>
      <c r="Q239" s="229">
        <v>0.00016694</v>
      </c>
      <c r="R239" s="229">
        <f>Q239*H239</f>
        <v>0.030984063999999999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154</v>
      </c>
      <c r="AT239" s="231" t="s">
        <v>150</v>
      </c>
      <c r="AU239" s="231" t="s">
        <v>84</v>
      </c>
      <c r="AY239" s="17" t="s">
        <v>148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82</v>
      </c>
      <c r="BK239" s="232">
        <f>ROUND(I239*H239,2)</f>
        <v>0</v>
      </c>
      <c r="BL239" s="17" t="s">
        <v>154</v>
      </c>
      <c r="BM239" s="231" t="s">
        <v>297</v>
      </c>
    </row>
    <row r="240" s="13" customFormat="1">
      <c r="A240" s="13"/>
      <c r="B240" s="233"/>
      <c r="C240" s="234"/>
      <c r="D240" s="235" t="s">
        <v>155</v>
      </c>
      <c r="E240" s="236" t="s">
        <v>1</v>
      </c>
      <c r="F240" s="237" t="s">
        <v>298</v>
      </c>
      <c r="G240" s="234"/>
      <c r="H240" s="238">
        <v>185.59999999999999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155</v>
      </c>
      <c r="AU240" s="244" t="s">
        <v>84</v>
      </c>
      <c r="AV240" s="13" t="s">
        <v>84</v>
      </c>
      <c r="AW240" s="13" t="s">
        <v>32</v>
      </c>
      <c r="AX240" s="13" t="s">
        <v>74</v>
      </c>
      <c r="AY240" s="244" t="s">
        <v>148</v>
      </c>
    </row>
    <row r="241" s="14" customFormat="1">
      <c r="A241" s="14"/>
      <c r="B241" s="245"/>
      <c r="C241" s="246"/>
      <c r="D241" s="235" t="s">
        <v>155</v>
      </c>
      <c r="E241" s="247" t="s">
        <v>1</v>
      </c>
      <c r="F241" s="248" t="s">
        <v>157</v>
      </c>
      <c r="G241" s="246"/>
      <c r="H241" s="249">
        <v>185.59999999999999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155</v>
      </c>
      <c r="AU241" s="255" t="s">
        <v>84</v>
      </c>
      <c r="AV241" s="14" t="s">
        <v>154</v>
      </c>
      <c r="AW241" s="14" t="s">
        <v>32</v>
      </c>
      <c r="AX241" s="14" t="s">
        <v>82</v>
      </c>
      <c r="AY241" s="255" t="s">
        <v>148</v>
      </c>
    </row>
    <row r="242" s="2" customFormat="1" ht="16.5" customHeight="1">
      <c r="A242" s="38"/>
      <c r="B242" s="39"/>
      <c r="C242" s="256" t="s">
        <v>299</v>
      </c>
      <c r="D242" s="256" t="s">
        <v>245</v>
      </c>
      <c r="E242" s="257" t="s">
        <v>300</v>
      </c>
      <c r="F242" s="258" t="s">
        <v>301</v>
      </c>
      <c r="G242" s="259" t="s">
        <v>153</v>
      </c>
      <c r="H242" s="260">
        <v>204.16</v>
      </c>
      <c r="I242" s="261"/>
      <c r="J242" s="262">
        <f>ROUND(I242*H242,2)</f>
        <v>0</v>
      </c>
      <c r="K242" s="263"/>
      <c r="L242" s="264"/>
      <c r="M242" s="265" t="s">
        <v>1</v>
      </c>
      <c r="N242" s="266" t="s">
        <v>39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166</v>
      </c>
      <c r="AT242" s="231" t="s">
        <v>245</v>
      </c>
      <c r="AU242" s="231" t="s">
        <v>84</v>
      </c>
      <c r="AY242" s="17" t="s">
        <v>148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82</v>
      </c>
      <c r="BK242" s="232">
        <f>ROUND(I242*H242,2)</f>
        <v>0</v>
      </c>
      <c r="BL242" s="17" t="s">
        <v>154</v>
      </c>
      <c r="BM242" s="231" t="s">
        <v>302</v>
      </c>
    </row>
    <row r="243" s="13" customFormat="1">
      <c r="A243" s="13"/>
      <c r="B243" s="233"/>
      <c r="C243" s="234"/>
      <c r="D243" s="235" t="s">
        <v>155</v>
      </c>
      <c r="E243" s="236" t="s">
        <v>1</v>
      </c>
      <c r="F243" s="237" t="s">
        <v>303</v>
      </c>
      <c r="G243" s="234"/>
      <c r="H243" s="238">
        <v>204.16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155</v>
      </c>
      <c r="AU243" s="244" t="s">
        <v>84</v>
      </c>
      <c r="AV243" s="13" t="s">
        <v>84</v>
      </c>
      <c r="AW243" s="13" t="s">
        <v>32</v>
      </c>
      <c r="AX243" s="13" t="s">
        <v>74</v>
      </c>
      <c r="AY243" s="244" t="s">
        <v>148</v>
      </c>
    </row>
    <row r="244" s="14" customFormat="1">
      <c r="A244" s="14"/>
      <c r="B244" s="245"/>
      <c r="C244" s="246"/>
      <c r="D244" s="235" t="s">
        <v>155</v>
      </c>
      <c r="E244" s="247" t="s">
        <v>1</v>
      </c>
      <c r="F244" s="248" t="s">
        <v>157</v>
      </c>
      <c r="G244" s="246"/>
      <c r="H244" s="249">
        <v>204.16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155</v>
      </c>
      <c r="AU244" s="255" t="s">
        <v>84</v>
      </c>
      <c r="AV244" s="14" t="s">
        <v>154</v>
      </c>
      <c r="AW244" s="14" t="s">
        <v>32</v>
      </c>
      <c r="AX244" s="14" t="s">
        <v>82</v>
      </c>
      <c r="AY244" s="255" t="s">
        <v>148</v>
      </c>
    </row>
    <row r="245" s="2" customFormat="1" ht="16.5" customHeight="1">
      <c r="A245" s="38"/>
      <c r="B245" s="39"/>
      <c r="C245" s="219" t="s">
        <v>234</v>
      </c>
      <c r="D245" s="219" t="s">
        <v>150</v>
      </c>
      <c r="E245" s="220" t="s">
        <v>304</v>
      </c>
      <c r="F245" s="221" t="s">
        <v>305</v>
      </c>
      <c r="G245" s="222" t="s">
        <v>211</v>
      </c>
      <c r="H245" s="223">
        <v>4.6399999999999997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39</v>
      </c>
      <c r="O245" s="91"/>
      <c r="P245" s="229">
        <f>O245*H245</f>
        <v>0</v>
      </c>
      <c r="Q245" s="229">
        <v>1.9199999999999999</v>
      </c>
      <c r="R245" s="229">
        <f>Q245*H245</f>
        <v>8.9087999999999994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154</v>
      </c>
      <c r="AT245" s="231" t="s">
        <v>150</v>
      </c>
      <c r="AU245" s="231" t="s">
        <v>84</v>
      </c>
      <c r="AY245" s="17" t="s">
        <v>148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82</v>
      </c>
      <c r="BK245" s="232">
        <f>ROUND(I245*H245,2)</f>
        <v>0</v>
      </c>
      <c r="BL245" s="17" t="s">
        <v>154</v>
      </c>
      <c r="BM245" s="231" t="s">
        <v>306</v>
      </c>
    </row>
    <row r="246" s="13" customFormat="1">
      <c r="A246" s="13"/>
      <c r="B246" s="233"/>
      <c r="C246" s="234"/>
      <c r="D246" s="235" t="s">
        <v>155</v>
      </c>
      <c r="E246" s="236" t="s">
        <v>1</v>
      </c>
      <c r="F246" s="237" t="s">
        <v>307</v>
      </c>
      <c r="G246" s="234"/>
      <c r="H246" s="238">
        <v>4.6399999999999997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155</v>
      </c>
      <c r="AU246" s="244" t="s">
        <v>84</v>
      </c>
      <c r="AV246" s="13" t="s">
        <v>84</v>
      </c>
      <c r="AW246" s="13" t="s">
        <v>32</v>
      </c>
      <c r="AX246" s="13" t="s">
        <v>74</v>
      </c>
      <c r="AY246" s="244" t="s">
        <v>148</v>
      </c>
    </row>
    <row r="247" s="14" customFormat="1">
      <c r="A247" s="14"/>
      <c r="B247" s="245"/>
      <c r="C247" s="246"/>
      <c r="D247" s="235" t="s">
        <v>155</v>
      </c>
      <c r="E247" s="247" t="s">
        <v>1</v>
      </c>
      <c r="F247" s="248" t="s">
        <v>157</v>
      </c>
      <c r="G247" s="246"/>
      <c r="H247" s="249">
        <v>4.6399999999999997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155</v>
      </c>
      <c r="AU247" s="255" t="s">
        <v>84</v>
      </c>
      <c r="AV247" s="14" t="s">
        <v>154</v>
      </c>
      <c r="AW247" s="14" t="s">
        <v>32</v>
      </c>
      <c r="AX247" s="14" t="s">
        <v>82</v>
      </c>
      <c r="AY247" s="255" t="s">
        <v>148</v>
      </c>
    </row>
    <row r="248" s="2" customFormat="1" ht="24.15" customHeight="1">
      <c r="A248" s="38"/>
      <c r="B248" s="39"/>
      <c r="C248" s="219" t="s">
        <v>308</v>
      </c>
      <c r="D248" s="219" t="s">
        <v>150</v>
      </c>
      <c r="E248" s="220" t="s">
        <v>309</v>
      </c>
      <c r="F248" s="221" t="s">
        <v>310</v>
      </c>
      <c r="G248" s="222" t="s">
        <v>202</v>
      </c>
      <c r="H248" s="223">
        <v>116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39</v>
      </c>
      <c r="O248" s="91"/>
      <c r="P248" s="229">
        <f>O248*H248</f>
        <v>0</v>
      </c>
      <c r="Q248" s="229">
        <v>0.00048959999999999997</v>
      </c>
      <c r="R248" s="229">
        <f>Q248*H248</f>
        <v>0.0567936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154</v>
      </c>
      <c r="AT248" s="231" t="s">
        <v>150</v>
      </c>
      <c r="AU248" s="231" t="s">
        <v>84</v>
      </c>
      <c r="AY248" s="17" t="s">
        <v>148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82</v>
      </c>
      <c r="BK248" s="232">
        <f>ROUND(I248*H248,2)</f>
        <v>0</v>
      </c>
      <c r="BL248" s="17" t="s">
        <v>154</v>
      </c>
      <c r="BM248" s="231" t="s">
        <v>311</v>
      </c>
    </row>
    <row r="249" s="12" customFormat="1" ht="22.8" customHeight="1">
      <c r="A249" s="12"/>
      <c r="B249" s="203"/>
      <c r="C249" s="204"/>
      <c r="D249" s="205" t="s">
        <v>73</v>
      </c>
      <c r="E249" s="217" t="s">
        <v>173</v>
      </c>
      <c r="F249" s="217" t="s">
        <v>312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SUM(P250:P349)</f>
        <v>0</v>
      </c>
      <c r="Q249" s="211"/>
      <c r="R249" s="212">
        <f>SUM(R250:R349)</f>
        <v>324.71141880000005</v>
      </c>
      <c r="S249" s="211"/>
      <c r="T249" s="213">
        <f>SUM(T250:T349)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82</v>
      </c>
      <c r="AT249" s="215" t="s">
        <v>73</v>
      </c>
      <c r="AU249" s="215" t="s">
        <v>82</v>
      </c>
      <c r="AY249" s="214" t="s">
        <v>148</v>
      </c>
      <c r="BK249" s="216">
        <f>SUM(BK250:BK349)</f>
        <v>0</v>
      </c>
    </row>
    <row r="250" s="2" customFormat="1" ht="21.75" customHeight="1">
      <c r="A250" s="38"/>
      <c r="B250" s="39"/>
      <c r="C250" s="219" t="s">
        <v>238</v>
      </c>
      <c r="D250" s="219" t="s">
        <v>150</v>
      </c>
      <c r="E250" s="220" t="s">
        <v>313</v>
      </c>
      <c r="F250" s="221" t="s">
        <v>314</v>
      </c>
      <c r="G250" s="222" t="s">
        <v>153</v>
      </c>
      <c r="H250" s="223">
        <v>1549.5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39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154</v>
      </c>
      <c r="AT250" s="231" t="s">
        <v>150</v>
      </c>
      <c r="AU250" s="231" t="s">
        <v>84</v>
      </c>
      <c r="AY250" s="17" t="s">
        <v>148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82</v>
      </c>
      <c r="BK250" s="232">
        <f>ROUND(I250*H250,2)</f>
        <v>0</v>
      </c>
      <c r="BL250" s="17" t="s">
        <v>154</v>
      </c>
      <c r="BM250" s="231" t="s">
        <v>91</v>
      </c>
    </row>
    <row r="251" s="13" customFormat="1">
      <c r="A251" s="13"/>
      <c r="B251" s="233"/>
      <c r="C251" s="234"/>
      <c r="D251" s="235" t="s">
        <v>155</v>
      </c>
      <c r="E251" s="236" t="s">
        <v>1</v>
      </c>
      <c r="F251" s="237" t="s">
        <v>315</v>
      </c>
      <c r="G251" s="234"/>
      <c r="H251" s="238">
        <v>890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155</v>
      </c>
      <c r="AU251" s="244" t="s">
        <v>84</v>
      </c>
      <c r="AV251" s="13" t="s">
        <v>84</v>
      </c>
      <c r="AW251" s="13" t="s">
        <v>32</v>
      </c>
      <c r="AX251" s="13" t="s">
        <v>74</v>
      </c>
      <c r="AY251" s="244" t="s">
        <v>148</v>
      </c>
    </row>
    <row r="252" s="13" customFormat="1">
      <c r="A252" s="13"/>
      <c r="B252" s="233"/>
      <c r="C252" s="234"/>
      <c r="D252" s="235" t="s">
        <v>155</v>
      </c>
      <c r="E252" s="236" t="s">
        <v>1</v>
      </c>
      <c r="F252" s="237" t="s">
        <v>316</v>
      </c>
      <c r="G252" s="234"/>
      <c r="H252" s="238">
        <v>138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155</v>
      </c>
      <c r="AU252" s="244" t="s">
        <v>84</v>
      </c>
      <c r="AV252" s="13" t="s">
        <v>84</v>
      </c>
      <c r="AW252" s="13" t="s">
        <v>32</v>
      </c>
      <c r="AX252" s="13" t="s">
        <v>74</v>
      </c>
      <c r="AY252" s="244" t="s">
        <v>148</v>
      </c>
    </row>
    <row r="253" s="13" customFormat="1">
      <c r="A253" s="13"/>
      <c r="B253" s="233"/>
      <c r="C253" s="234"/>
      <c r="D253" s="235" t="s">
        <v>155</v>
      </c>
      <c r="E253" s="236" t="s">
        <v>1</v>
      </c>
      <c r="F253" s="237" t="s">
        <v>317</v>
      </c>
      <c r="G253" s="234"/>
      <c r="H253" s="238">
        <v>399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155</v>
      </c>
      <c r="AU253" s="244" t="s">
        <v>84</v>
      </c>
      <c r="AV253" s="13" t="s">
        <v>84</v>
      </c>
      <c r="AW253" s="13" t="s">
        <v>32</v>
      </c>
      <c r="AX253" s="13" t="s">
        <v>74</v>
      </c>
      <c r="AY253" s="244" t="s">
        <v>148</v>
      </c>
    </row>
    <row r="254" s="13" customFormat="1">
      <c r="A254" s="13"/>
      <c r="B254" s="233"/>
      <c r="C254" s="234"/>
      <c r="D254" s="235" t="s">
        <v>155</v>
      </c>
      <c r="E254" s="236" t="s">
        <v>1</v>
      </c>
      <c r="F254" s="237" t="s">
        <v>318</v>
      </c>
      <c r="G254" s="234"/>
      <c r="H254" s="238">
        <v>109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155</v>
      </c>
      <c r="AU254" s="244" t="s">
        <v>84</v>
      </c>
      <c r="AV254" s="13" t="s">
        <v>84</v>
      </c>
      <c r="AW254" s="13" t="s">
        <v>32</v>
      </c>
      <c r="AX254" s="13" t="s">
        <v>74</v>
      </c>
      <c r="AY254" s="244" t="s">
        <v>148</v>
      </c>
    </row>
    <row r="255" s="13" customFormat="1">
      <c r="A255" s="13"/>
      <c r="B255" s="233"/>
      <c r="C255" s="234"/>
      <c r="D255" s="235" t="s">
        <v>155</v>
      </c>
      <c r="E255" s="236" t="s">
        <v>1</v>
      </c>
      <c r="F255" s="237" t="s">
        <v>319</v>
      </c>
      <c r="G255" s="234"/>
      <c r="H255" s="238">
        <v>10.5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155</v>
      </c>
      <c r="AU255" s="244" t="s">
        <v>84</v>
      </c>
      <c r="AV255" s="13" t="s">
        <v>84</v>
      </c>
      <c r="AW255" s="13" t="s">
        <v>32</v>
      </c>
      <c r="AX255" s="13" t="s">
        <v>74</v>
      </c>
      <c r="AY255" s="244" t="s">
        <v>148</v>
      </c>
    </row>
    <row r="256" s="13" customFormat="1">
      <c r="A256" s="13"/>
      <c r="B256" s="233"/>
      <c r="C256" s="234"/>
      <c r="D256" s="235" t="s">
        <v>155</v>
      </c>
      <c r="E256" s="236" t="s">
        <v>1</v>
      </c>
      <c r="F256" s="237" t="s">
        <v>320</v>
      </c>
      <c r="G256" s="234"/>
      <c r="H256" s="238">
        <v>3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155</v>
      </c>
      <c r="AU256" s="244" t="s">
        <v>84</v>
      </c>
      <c r="AV256" s="13" t="s">
        <v>84</v>
      </c>
      <c r="AW256" s="13" t="s">
        <v>32</v>
      </c>
      <c r="AX256" s="13" t="s">
        <v>74</v>
      </c>
      <c r="AY256" s="244" t="s">
        <v>148</v>
      </c>
    </row>
    <row r="257" s="14" customFormat="1">
      <c r="A257" s="14"/>
      <c r="B257" s="245"/>
      <c r="C257" s="246"/>
      <c r="D257" s="235" t="s">
        <v>155</v>
      </c>
      <c r="E257" s="247" t="s">
        <v>1</v>
      </c>
      <c r="F257" s="248" t="s">
        <v>157</v>
      </c>
      <c r="G257" s="246"/>
      <c r="H257" s="249">
        <v>1549.5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155</v>
      </c>
      <c r="AU257" s="255" t="s">
        <v>84</v>
      </c>
      <c r="AV257" s="14" t="s">
        <v>154</v>
      </c>
      <c r="AW257" s="14" t="s">
        <v>32</v>
      </c>
      <c r="AX257" s="14" t="s">
        <v>82</v>
      </c>
      <c r="AY257" s="255" t="s">
        <v>148</v>
      </c>
    </row>
    <row r="258" s="2" customFormat="1" ht="24.15" customHeight="1">
      <c r="A258" s="38"/>
      <c r="B258" s="39"/>
      <c r="C258" s="219" t="s">
        <v>242</v>
      </c>
      <c r="D258" s="219" t="s">
        <v>150</v>
      </c>
      <c r="E258" s="220" t="s">
        <v>321</v>
      </c>
      <c r="F258" s="221" t="s">
        <v>322</v>
      </c>
      <c r="G258" s="222" t="s">
        <v>153</v>
      </c>
      <c r="H258" s="223">
        <v>58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39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154</v>
      </c>
      <c r="AT258" s="231" t="s">
        <v>150</v>
      </c>
      <c r="AU258" s="231" t="s">
        <v>84</v>
      </c>
      <c r="AY258" s="17" t="s">
        <v>148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82</v>
      </c>
      <c r="BK258" s="232">
        <f>ROUND(I258*H258,2)</f>
        <v>0</v>
      </c>
      <c r="BL258" s="17" t="s">
        <v>154</v>
      </c>
      <c r="BM258" s="231" t="s">
        <v>323</v>
      </c>
    </row>
    <row r="259" s="13" customFormat="1">
      <c r="A259" s="13"/>
      <c r="B259" s="233"/>
      <c r="C259" s="234"/>
      <c r="D259" s="235" t="s">
        <v>155</v>
      </c>
      <c r="E259" s="236" t="s">
        <v>1</v>
      </c>
      <c r="F259" s="237" t="s">
        <v>179</v>
      </c>
      <c r="G259" s="234"/>
      <c r="H259" s="238">
        <v>58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155</v>
      </c>
      <c r="AU259" s="244" t="s">
        <v>84</v>
      </c>
      <c r="AV259" s="13" t="s">
        <v>84</v>
      </c>
      <c r="AW259" s="13" t="s">
        <v>32</v>
      </c>
      <c r="AX259" s="13" t="s">
        <v>74</v>
      </c>
      <c r="AY259" s="244" t="s">
        <v>148</v>
      </c>
    </row>
    <row r="260" s="14" customFormat="1">
      <c r="A260" s="14"/>
      <c r="B260" s="245"/>
      <c r="C260" s="246"/>
      <c r="D260" s="235" t="s">
        <v>155</v>
      </c>
      <c r="E260" s="247" t="s">
        <v>1</v>
      </c>
      <c r="F260" s="248" t="s">
        <v>157</v>
      </c>
      <c r="G260" s="246"/>
      <c r="H260" s="249">
        <v>58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155</v>
      </c>
      <c r="AU260" s="255" t="s">
        <v>84</v>
      </c>
      <c r="AV260" s="14" t="s">
        <v>154</v>
      </c>
      <c r="AW260" s="14" t="s">
        <v>32</v>
      </c>
      <c r="AX260" s="14" t="s">
        <v>82</v>
      </c>
      <c r="AY260" s="255" t="s">
        <v>148</v>
      </c>
    </row>
    <row r="261" s="2" customFormat="1" ht="24.15" customHeight="1">
      <c r="A261" s="38"/>
      <c r="B261" s="39"/>
      <c r="C261" s="219" t="s">
        <v>324</v>
      </c>
      <c r="D261" s="219" t="s">
        <v>150</v>
      </c>
      <c r="E261" s="220" t="s">
        <v>325</v>
      </c>
      <c r="F261" s="221" t="s">
        <v>326</v>
      </c>
      <c r="G261" s="222" t="s">
        <v>153</v>
      </c>
      <c r="H261" s="223">
        <v>3099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39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154</v>
      </c>
      <c r="AT261" s="231" t="s">
        <v>150</v>
      </c>
      <c r="AU261" s="231" t="s">
        <v>84</v>
      </c>
      <c r="AY261" s="17" t="s">
        <v>148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154</v>
      </c>
      <c r="BM261" s="231" t="s">
        <v>327</v>
      </c>
    </row>
    <row r="262" s="13" customFormat="1">
      <c r="A262" s="13"/>
      <c r="B262" s="233"/>
      <c r="C262" s="234"/>
      <c r="D262" s="235" t="s">
        <v>155</v>
      </c>
      <c r="E262" s="236" t="s">
        <v>1</v>
      </c>
      <c r="F262" s="237" t="s">
        <v>328</v>
      </c>
      <c r="G262" s="234"/>
      <c r="H262" s="238">
        <v>1780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155</v>
      </c>
      <c r="AU262" s="244" t="s">
        <v>84</v>
      </c>
      <c r="AV262" s="13" t="s">
        <v>84</v>
      </c>
      <c r="AW262" s="13" t="s">
        <v>32</v>
      </c>
      <c r="AX262" s="13" t="s">
        <v>74</v>
      </c>
      <c r="AY262" s="244" t="s">
        <v>148</v>
      </c>
    </row>
    <row r="263" s="13" customFormat="1">
      <c r="A263" s="13"/>
      <c r="B263" s="233"/>
      <c r="C263" s="234"/>
      <c r="D263" s="235" t="s">
        <v>155</v>
      </c>
      <c r="E263" s="236" t="s">
        <v>1</v>
      </c>
      <c r="F263" s="237" t="s">
        <v>329</v>
      </c>
      <c r="G263" s="234"/>
      <c r="H263" s="238">
        <v>276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155</v>
      </c>
      <c r="AU263" s="244" t="s">
        <v>84</v>
      </c>
      <c r="AV263" s="13" t="s">
        <v>84</v>
      </c>
      <c r="AW263" s="13" t="s">
        <v>32</v>
      </c>
      <c r="AX263" s="13" t="s">
        <v>74</v>
      </c>
      <c r="AY263" s="244" t="s">
        <v>148</v>
      </c>
    </row>
    <row r="264" s="13" customFormat="1">
      <c r="A264" s="13"/>
      <c r="B264" s="233"/>
      <c r="C264" s="234"/>
      <c r="D264" s="235" t="s">
        <v>155</v>
      </c>
      <c r="E264" s="236" t="s">
        <v>1</v>
      </c>
      <c r="F264" s="237" t="s">
        <v>330</v>
      </c>
      <c r="G264" s="234"/>
      <c r="H264" s="238">
        <v>798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155</v>
      </c>
      <c r="AU264" s="244" t="s">
        <v>84</v>
      </c>
      <c r="AV264" s="13" t="s">
        <v>84</v>
      </c>
      <c r="AW264" s="13" t="s">
        <v>32</v>
      </c>
      <c r="AX264" s="13" t="s">
        <v>74</v>
      </c>
      <c r="AY264" s="244" t="s">
        <v>148</v>
      </c>
    </row>
    <row r="265" s="13" customFormat="1">
      <c r="A265" s="13"/>
      <c r="B265" s="233"/>
      <c r="C265" s="234"/>
      <c r="D265" s="235" t="s">
        <v>155</v>
      </c>
      <c r="E265" s="236" t="s">
        <v>1</v>
      </c>
      <c r="F265" s="237" t="s">
        <v>331</v>
      </c>
      <c r="G265" s="234"/>
      <c r="H265" s="238">
        <v>218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155</v>
      </c>
      <c r="AU265" s="244" t="s">
        <v>84</v>
      </c>
      <c r="AV265" s="13" t="s">
        <v>84</v>
      </c>
      <c r="AW265" s="13" t="s">
        <v>32</v>
      </c>
      <c r="AX265" s="13" t="s">
        <v>74</v>
      </c>
      <c r="AY265" s="244" t="s">
        <v>148</v>
      </c>
    </row>
    <row r="266" s="13" customFormat="1">
      <c r="A266" s="13"/>
      <c r="B266" s="233"/>
      <c r="C266" s="234"/>
      <c r="D266" s="235" t="s">
        <v>155</v>
      </c>
      <c r="E266" s="236" t="s">
        <v>1</v>
      </c>
      <c r="F266" s="237" t="s">
        <v>332</v>
      </c>
      <c r="G266" s="234"/>
      <c r="H266" s="238">
        <v>21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155</v>
      </c>
      <c r="AU266" s="244" t="s">
        <v>84</v>
      </c>
      <c r="AV266" s="13" t="s">
        <v>84</v>
      </c>
      <c r="AW266" s="13" t="s">
        <v>32</v>
      </c>
      <c r="AX266" s="13" t="s">
        <v>74</v>
      </c>
      <c r="AY266" s="244" t="s">
        <v>148</v>
      </c>
    </row>
    <row r="267" s="13" customFormat="1">
      <c r="A267" s="13"/>
      <c r="B267" s="233"/>
      <c r="C267" s="234"/>
      <c r="D267" s="235" t="s">
        <v>155</v>
      </c>
      <c r="E267" s="236" t="s">
        <v>1</v>
      </c>
      <c r="F267" s="237" t="s">
        <v>333</v>
      </c>
      <c r="G267" s="234"/>
      <c r="H267" s="238">
        <v>6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155</v>
      </c>
      <c r="AU267" s="244" t="s">
        <v>84</v>
      </c>
      <c r="AV267" s="13" t="s">
        <v>84</v>
      </c>
      <c r="AW267" s="13" t="s">
        <v>32</v>
      </c>
      <c r="AX267" s="13" t="s">
        <v>74</v>
      </c>
      <c r="AY267" s="244" t="s">
        <v>148</v>
      </c>
    </row>
    <row r="268" s="14" customFormat="1">
      <c r="A268" s="14"/>
      <c r="B268" s="245"/>
      <c r="C268" s="246"/>
      <c r="D268" s="235" t="s">
        <v>155</v>
      </c>
      <c r="E268" s="247" t="s">
        <v>1</v>
      </c>
      <c r="F268" s="248" t="s">
        <v>157</v>
      </c>
      <c r="G268" s="246"/>
      <c r="H268" s="249">
        <v>3099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155</v>
      </c>
      <c r="AU268" s="255" t="s">
        <v>84</v>
      </c>
      <c r="AV268" s="14" t="s">
        <v>154</v>
      </c>
      <c r="AW268" s="14" t="s">
        <v>32</v>
      </c>
      <c r="AX268" s="14" t="s">
        <v>82</v>
      </c>
      <c r="AY268" s="255" t="s">
        <v>148</v>
      </c>
    </row>
    <row r="269" s="2" customFormat="1" ht="16.5" customHeight="1">
      <c r="A269" s="38"/>
      <c r="B269" s="39"/>
      <c r="C269" s="219" t="s">
        <v>334</v>
      </c>
      <c r="D269" s="219" t="s">
        <v>150</v>
      </c>
      <c r="E269" s="220" t="s">
        <v>335</v>
      </c>
      <c r="F269" s="221" t="s">
        <v>336</v>
      </c>
      <c r="G269" s="222" t="s">
        <v>153</v>
      </c>
      <c r="H269" s="223">
        <v>3656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39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154</v>
      </c>
      <c r="AT269" s="231" t="s">
        <v>150</v>
      </c>
      <c r="AU269" s="231" t="s">
        <v>84</v>
      </c>
      <c r="AY269" s="17" t="s">
        <v>148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154</v>
      </c>
      <c r="BM269" s="231" t="s">
        <v>337</v>
      </c>
    </row>
    <row r="270" s="13" customFormat="1">
      <c r="A270" s="13"/>
      <c r="B270" s="233"/>
      <c r="C270" s="234"/>
      <c r="D270" s="235" t="s">
        <v>155</v>
      </c>
      <c r="E270" s="236" t="s">
        <v>1</v>
      </c>
      <c r="F270" s="237" t="s">
        <v>338</v>
      </c>
      <c r="G270" s="234"/>
      <c r="H270" s="238">
        <v>890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155</v>
      </c>
      <c r="AU270" s="244" t="s">
        <v>84</v>
      </c>
      <c r="AV270" s="13" t="s">
        <v>84</v>
      </c>
      <c r="AW270" s="13" t="s">
        <v>32</v>
      </c>
      <c r="AX270" s="13" t="s">
        <v>74</v>
      </c>
      <c r="AY270" s="244" t="s">
        <v>148</v>
      </c>
    </row>
    <row r="271" s="13" customFormat="1">
      <c r="A271" s="13"/>
      <c r="B271" s="233"/>
      <c r="C271" s="234"/>
      <c r="D271" s="235" t="s">
        <v>155</v>
      </c>
      <c r="E271" s="236" t="s">
        <v>1</v>
      </c>
      <c r="F271" s="237" t="s">
        <v>339</v>
      </c>
      <c r="G271" s="234"/>
      <c r="H271" s="238">
        <v>890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155</v>
      </c>
      <c r="AU271" s="244" t="s">
        <v>84</v>
      </c>
      <c r="AV271" s="13" t="s">
        <v>84</v>
      </c>
      <c r="AW271" s="13" t="s">
        <v>32</v>
      </c>
      <c r="AX271" s="13" t="s">
        <v>74</v>
      </c>
      <c r="AY271" s="244" t="s">
        <v>148</v>
      </c>
    </row>
    <row r="272" s="13" customFormat="1">
      <c r="A272" s="13"/>
      <c r="B272" s="233"/>
      <c r="C272" s="234"/>
      <c r="D272" s="235" t="s">
        <v>155</v>
      </c>
      <c r="E272" s="236" t="s">
        <v>1</v>
      </c>
      <c r="F272" s="237" t="s">
        <v>340</v>
      </c>
      <c r="G272" s="234"/>
      <c r="H272" s="238">
        <v>138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155</v>
      </c>
      <c r="AU272" s="244" t="s">
        <v>84</v>
      </c>
      <c r="AV272" s="13" t="s">
        <v>84</v>
      </c>
      <c r="AW272" s="13" t="s">
        <v>32</v>
      </c>
      <c r="AX272" s="13" t="s">
        <v>74</v>
      </c>
      <c r="AY272" s="244" t="s">
        <v>148</v>
      </c>
    </row>
    <row r="273" s="13" customFormat="1">
      <c r="A273" s="13"/>
      <c r="B273" s="233"/>
      <c r="C273" s="234"/>
      <c r="D273" s="235" t="s">
        <v>155</v>
      </c>
      <c r="E273" s="236" t="s">
        <v>1</v>
      </c>
      <c r="F273" s="237" t="s">
        <v>341</v>
      </c>
      <c r="G273" s="234"/>
      <c r="H273" s="238">
        <v>138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155</v>
      </c>
      <c r="AU273" s="244" t="s">
        <v>84</v>
      </c>
      <c r="AV273" s="13" t="s">
        <v>84</v>
      </c>
      <c r="AW273" s="13" t="s">
        <v>32</v>
      </c>
      <c r="AX273" s="13" t="s">
        <v>74</v>
      </c>
      <c r="AY273" s="244" t="s">
        <v>148</v>
      </c>
    </row>
    <row r="274" s="13" customFormat="1">
      <c r="A274" s="13"/>
      <c r="B274" s="233"/>
      <c r="C274" s="234"/>
      <c r="D274" s="235" t="s">
        <v>155</v>
      </c>
      <c r="E274" s="236" t="s">
        <v>1</v>
      </c>
      <c r="F274" s="237" t="s">
        <v>342</v>
      </c>
      <c r="G274" s="234"/>
      <c r="H274" s="238">
        <v>399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155</v>
      </c>
      <c r="AU274" s="244" t="s">
        <v>84</v>
      </c>
      <c r="AV274" s="13" t="s">
        <v>84</v>
      </c>
      <c r="AW274" s="13" t="s">
        <v>32</v>
      </c>
      <c r="AX274" s="13" t="s">
        <v>74</v>
      </c>
      <c r="AY274" s="244" t="s">
        <v>148</v>
      </c>
    </row>
    <row r="275" s="13" customFormat="1">
      <c r="A275" s="13"/>
      <c r="B275" s="233"/>
      <c r="C275" s="234"/>
      <c r="D275" s="235" t="s">
        <v>155</v>
      </c>
      <c r="E275" s="236" t="s">
        <v>1</v>
      </c>
      <c r="F275" s="237" t="s">
        <v>343</v>
      </c>
      <c r="G275" s="234"/>
      <c r="H275" s="238">
        <v>109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155</v>
      </c>
      <c r="AU275" s="244" t="s">
        <v>84</v>
      </c>
      <c r="AV275" s="13" t="s">
        <v>84</v>
      </c>
      <c r="AW275" s="13" t="s">
        <v>32</v>
      </c>
      <c r="AX275" s="13" t="s">
        <v>74</v>
      </c>
      <c r="AY275" s="244" t="s">
        <v>148</v>
      </c>
    </row>
    <row r="276" s="13" customFormat="1">
      <c r="A276" s="13"/>
      <c r="B276" s="233"/>
      <c r="C276" s="234"/>
      <c r="D276" s="235" t="s">
        <v>155</v>
      </c>
      <c r="E276" s="236" t="s">
        <v>1</v>
      </c>
      <c r="F276" s="237" t="s">
        <v>344</v>
      </c>
      <c r="G276" s="234"/>
      <c r="H276" s="238">
        <v>3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155</v>
      </c>
      <c r="AU276" s="244" t="s">
        <v>84</v>
      </c>
      <c r="AV276" s="13" t="s">
        <v>84</v>
      </c>
      <c r="AW276" s="13" t="s">
        <v>32</v>
      </c>
      <c r="AX276" s="13" t="s">
        <v>74</v>
      </c>
      <c r="AY276" s="244" t="s">
        <v>148</v>
      </c>
    </row>
    <row r="277" s="13" customFormat="1">
      <c r="A277" s="13"/>
      <c r="B277" s="233"/>
      <c r="C277" s="234"/>
      <c r="D277" s="235" t="s">
        <v>155</v>
      </c>
      <c r="E277" s="236" t="s">
        <v>1</v>
      </c>
      <c r="F277" s="237" t="s">
        <v>345</v>
      </c>
      <c r="G277" s="234"/>
      <c r="H277" s="238">
        <v>399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155</v>
      </c>
      <c r="AU277" s="244" t="s">
        <v>84</v>
      </c>
      <c r="AV277" s="13" t="s">
        <v>84</v>
      </c>
      <c r="AW277" s="13" t="s">
        <v>32</v>
      </c>
      <c r="AX277" s="13" t="s">
        <v>74</v>
      </c>
      <c r="AY277" s="244" t="s">
        <v>148</v>
      </c>
    </row>
    <row r="278" s="13" customFormat="1">
      <c r="A278" s="13"/>
      <c r="B278" s="233"/>
      <c r="C278" s="234"/>
      <c r="D278" s="235" t="s">
        <v>155</v>
      </c>
      <c r="E278" s="236" t="s">
        <v>1</v>
      </c>
      <c r="F278" s="237" t="s">
        <v>346</v>
      </c>
      <c r="G278" s="234"/>
      <c r="H278" s="238">
        <v>109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155</v>
      </c>
      <c r="AU278" s="244" t="s">
        <v>84</v>
      </c>
      <c r="AV278" s="13" t="s">
        <v>84</v>
      </c>
      <c r="AW278" s="13" t="s">
        <v>32</v>
      </c>
      <c r="AX278" s="13" t="s">
        <v>74</v>
      </c>
      <c r="AY278" s="244" t="s">
        <v>148</v>
      </c>
    </row>
    <row r="279" s="13" customFormat="1">
      <c r="A279" s="13"/>
      <c r="B279" s="233"/>
      <c r="C279" s="234"/>
      <c r="D279" s="235" t="s">
        <v>155</v>
      </c>
      <c r="E279" s="236" t="s">
        <v>1</v>
      </c>
      <c r="F279" s="237" t="s">
        <v>347</v>
      </c>
      <c r="G279" s="234"/>
      <c r="H279" s="238">
        <v>3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155</v>
      </c>
      <c r="AU279" s="244" t="s">
        <v>84</v>
      </c>
      <c r="AV279" s="13" t="s">
        <v>84</v>
      </c>
      <c r="AW279" s="13" t="s">
        <v>32</v>
      </c>
      <c r="AX279" s="13" t="s">
        <v>74</v>
      </c>
      <c r="AY279" s="244" t="s">
        <v>148</v>
      </c>
    </row>
    <row r="280" s="13" customFormat="1">
      <c r="A280" s="13"/>
      <c r="B280" s="233"/>
      <c r="C280" s="234"/>
      <c r="D280" s="235" t="s">
        <v>155</v>
      </c>
      <c r="E280" s="236" t="s">
        <v>1</v>
      </c>
      <c r="F280" s="237" t="s">
        <v>348</v>
      </c>
      <c r="G280" s="234"/>
      <c r="H280" s="238">
        <v>479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155</v>
      </c>
      <c r="AU280" s="244" t="s">
        <v>84</v>
      </c>
      <c r="AV280" s="13" t="s">
        <v>84</v>
      </c>
      <c r="AW280" s="13" t="s">
        <v>32</v>
      </c>
      <c r="AX280" s="13" t="s">
        <v>74</v>
      </c>
      <c r="AY280" s="244" t="s">
        <v>148</v>
      </c>
    </row>
    <row r="281" s="13" customFormat="1">
      <c r="A281" s="13"/>
      <c r="B281" s="233"/>
      <c r="C281" s="234"/>
      <c r="D281" s="235" t="s">
        <v>155</v>
      </c>
      <c r="E281" s="236" t="s">
        <v>1</v>
      </c>
      <c r="F281" s="237" t="s">
        <v>349</v>
      </c>
      <c r="G281" s="234"/>
      <c r="H281" s="238">
        <v>64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155</v>
      </c>
      <c r="AU281" s="244" t="s">
        <v>84</v>
      </c>
      <c r="AV281" s="13" t="s">
        <v>84</v>
      </c>
      <c r="AW281" s="13" t="s">
        <v>32</v>
      </c>
      <c r="AX281" s="13" t="s">
        <v>74</v>
      </c>
      <c r="AY281" s="244" t="s">
        <v>148</v>
      </c>
    </row>
    <row r="282" s="13" customFormat="1">
      <c r="A282" s="13"/>
      <c r="B282" s="233"/>
      <c r="C282" s="234"/>
      <c r="D282" s="235" t="s">
        <v>155</v>
      </c>
      <c r="E282" s="236" t="s">
        <v>1</v>
      </c>
      <c r="F282" s="237" t="s">
        <v>350</v>
      </c>
      <c r="G282" s="234"/>
      <c r="H282" s="238">
        <v>35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155</v>
      </c>
      <c r="AU282" s="244" t="s">
        <v>84</v>
      </c>
      <c r="AV282" s="13" t="s">
        <v>84</v>
      </c>
      <c r="AW282" s="13" t="s">
        <v>32</v>
      </c>
      <c r="AX282" s="13" t="s">
        <v>74</v>
      </c>
      <c r="AY282" s="244" t="s">
        <v>148</v>
      </c>
    </row>
    <row r="283" s="14" customFormat="1">
      <c r="A283" s="14"/>
      <c r="B283" s="245"/>
      <c r="C283" s="246"/>
      <c r="D283" s="235" t="s">
        <v>155</v>
      </c>
      <c r="E283" s="247" t="s">
        <v>1</v>
      </c>
      <c r="F283" s="248" t="s">
        <v>157</v>
      </c>
      <c r="G283" s="246"/>
      <c r="H283" s="249">
        <v>3656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155</v>
      </c>
      <c r="AU283" s="255" t="s">
        <v>84</v>
      </c>
      <c r="AV283" s="14" t="s">
        <v>154</v>
      </c>
      <c r="AW283" s="14" t="s">
        <v>32</v>
      </c>
      <c r="AX283" s="14" t="s">
        <v>82</v>
      </c>
      <c r="AY283" s="255" t="s">
        <v>148</v>
      </c>
    </row>
    <row r="284" s="2" customFormat="1" ht="16.5" customHeight="1">
      <c r="A284" s="38"/>
      <c r="B284" s="39"/>
      <c r="C284" s="219" t="s">
        <v>248</v>
      </c>
      <c r="D284" s="219" t="s">
        <v>150</v>
      </c>
      <c r="E284" s="220" t="s">
        <v>351</v>
      </c>
      <c r="F284" s="221" t="s">
        <v>352</v>
      </c>
      <c r="G284" s="222" t="s">
        <v>153</v>
      </c>
      <c r="H284" s="223">
        <v>10.5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39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154</v>
      </c>
      <c r="AT284" s="231" t="s">
        <v>150</v>
      </c>
      <c r="AU284" s="231" t="s">
        <v>84</v>
      </c>
      <c r="AY284" s="17" t="s">
        <v>148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82</v>
      </c>
      <c r="BK284" s="232">
        <f>ROUND(I284*H284,2)</f>
        <v>0</v>
      </c>
      <c r="BL284" s="17" t="s">
        <v>154</v>
      </c>
      <c r="BM284" s="231" t="s">
        <v>353</v>
      </c>
    </row>
    <row r="285" s="13" customFormat="1">
      <c r="A285" s="13"/>
      <c r="B285" s="233"/>
      <c r="C285" s="234"/>
      <c r="D285" s="235" t="s">
        <v>155</v>
      </c>
      <c r="E285" s="236" t="s">
        <v>1</v>
      </c>
      <c r="F285" s="237" t="s">
        <v>188</v>
      </c>
      <c r="G285" s="234"/>
      <c r="H285" s="238">
        <v>10.5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155</v>
      </c>
      <c r="AU285" s="244" t="s">
        <v>84</v>
      </c>
      <c r="AV285" s="13" t="s">
        <v>84</v>
      </c>
      <c r="AW285" s="13" t="s">
        <v>32</v>
      </c>
      <c r="AX285" s="13" t="s">
        <v>74</v>
      </c>
      <c r="AY285" s="244" t="s">
        <v>148</v>
      </c>
    </row>
    <row r="286" s="14" customFormat="1">
      <c r="A286" s="14"/>
      <c r="B286" s="245"/>
      <c r="C286" s="246"/>
      <c r="D286" s="235" t="s">
        <v>155</v>
      </c>
      <c r="E286" s="247" t="s">
        <v>1</v>
      </c>
      <c r="F286" s="248" t="s">
        <v>157</v>
      </c>
      <c r="G286" s="246"/>
      <c r="H286" s="249">
        <v>10.5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155</v>
      </c>
      <c r="AU286" s="255" t="s">
        <v>84</v>
      </c>
      <c r="AV286" s="14" t="s">
        <v>154</v>
      </c>
      <c r="AW286" s="14" t="s">
        <v>32</v>
      </c>
      <c r="AX286" s="14" t="s">
        <v>82</v>
      </c>
      <c r="AY286" s="255" t="s">
        <v>148</v>
      </c>
    </row>
    <row r="287" s="2" customFormat="1" ht="33" customHeight="1">
      <c r="A287" s="38"/>
      <c r="B287" s="39"/>
      <c r="C287" s="219" t="s">
        <v>354</v>
      </c>
      <c r="D287" s="219" t="s">
        <v>150</v>
      </c>
      <c r="E287" s="220" t="s">
        <v>355</v>
      </c>
      <c r="F287" s="221" t="s">
        <v>356</v>
      </c>
      <c r="G287" s="222" t="s">
        <v>153</v>
      </c>
      <c r="H287" s="223">
        <v>64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39</v>
      </c>
      <c r="O287" s="91"/>
      <c r="P287" s="229">
        <f>O287*H287</f>
        <v>0</v>
      </c>
      <c r="Q287" s="229">
        <v>0.13188</v>
      </c>
      <c r="R287" s="229">
        <f>Q287*H287</f>
        <v>8.4403199999999998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154</v>
      </c>
      <c r="AT287" s="231" t="s">
        <v>150</v>
      </c>
      <c r="AU287" s="231" t="s">
        <v>84</v>
      </c>
      <c r="AY287" s="17" t="s">
        <v>148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82</v>
      </c>
      <c r="BK287" s="232">
        <f>ROUND(I287*H287,2)</f>
        <v>0</v>
      </c>
      <c r="BL287" s="17" t="s">
        <v>154</v>
      </c>
      <c r="BM287" s="231" t="s">
        <v>94</v>
      </c>
    </row>
    <row r="288" s="13" customFormat="1">
      <c r="A288" s="13"/>
      <c r="B288" s="233"/>
      <c r="C288" s="234"/>
      <c r="D288" s="235" t="s">
        <v>155</v>
      </c>
      <c r="E288" s="236" t="s">
        <v>1</v>
      </c>
      <c r="F288" s="237" t="s">
        <v>178</v>
      </c>
      <c r="G288" s="234"/>
      <c r="H288" s="238">
        <v>64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155</v>
      </c>
      <c r="AU288" s="244" t="s">
        <v>84</v>
      </c>
      <c r="AV288" s="13" t="s">
        <v>84</v>
      </c>
      <c r="AW288" s="13" t="s">
        <v>32</v>
      </c>
      <c r="AX288" s="13" t="s">
        <v>74</v>
      </c>
      <c r="AY288" s="244" t="s">
        <v>148</v>
      </c>
    </row>
    <row r="289" s="14" customFormat="1">
      <c r="A289" s="14"/>
      <c r="B289" s="245"/>
      <c r="C289" s="246"/>
      <c r="D289" s="235" t="s">
        <v>155</v>
      </c>
      <c r="E289" s="247" t="s">
        <v>1</v>
      </c>
      <c r="F289" s="248" t="s">
        <v>157</v>
      </c>
      <c r="G289" s="246"/>
      <c r="H289" s="249">
        <v>64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155</v>
      </c>
      <c r="AU289" s="255" t="s">
        <v>84</v>
      </c>
      <c r="AV289" s="14" t="s">
        <v>154</v>
      </c>
      <c r="AW289" s="14" t="s">
        <v>32</v>
      </c>
      <c r="AX289" s="14" t="s">
        <v>82</v>
      </c>
      <c r="AY289" s="255" t="s">
        <v>148</v>
      </c>
    </row>
    <row r="290" s="2" customFormat="1" ht="33" customHeight="1">
      <c r="A290" s="38"/>
      <c r="B290" s="39"/>
      <c r="C290" s="219" t="s">
        <v>253</v>
      </c>
      <c r="D290" s="219" t="s">
        <v>150</v>
      </c>
      <c r="E290" s="220" t="s">
        <v>357</v>
      </c>
      <c r="F290" s="221" t="s">
        <v>358</v>
      </c>
      <c r="G290" s="222" t="s">
        <v>153</v>
      </c>
      <c r="H290" s="223">
        <v>890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39</v>
      </c>
      <c r="O290" s="91"/>
      <c r="P290" s="229">
        <f>O290*H290</f>
        <v>0</v>
      </c>
      <c r="Q290" s="229">
        <v>0.21099999999999999</v>
      </c>
      <c r="R290" s="229">
        <f>Q290*H290</f>
        <v>187.78999999999999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154</v>
      </c>
      <c r="AT290" s="231" t="s">
        <v>150</v>
      </c>
      <c r="AU290" s="231" t="s">
        <v>84</v>
      </c>
      <c r="AY290" s="17" t="s">
        <v>148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82</v>
      </c>
      <c r="BK290" s="232">
        <f>ROUND(I290*H290,2)</f>
        <v>0</v>
      </c>
      <c r="BL290" s="17" t="s">
        <v>154</v>
      </c>
      <c r="BM290" s="231" t="s">
        <v>359</v>
      </c>
    </row>
    <row r="291" s="13" customFormat="1">
      <c r="A291" s="13"/>
      <c r="B291" s="233"/>
      <c r="C291" s="234"/>
      <c r="D291" s="235" t="s">
        <v>155</v>
      </c>
      <c r="E291" s="236" t="s">
        <v>1</v>
      </c>
      <c r="F291" s="237" t="s">
        <v>184</v>
      </c>
      <c r="G291" s="234"/>
      <c r="H291" s="238">
        <v>890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155</v>
      </c>
      <c r="AU291" s="244" t="s">
        <v>84</v>
      </c>
      <c r="AV291" s="13" t="s">
        <v>84</v>
      </c>
      <c r="AW291" s="13" t="s">
        <v>32</v>
      </c>
      <c r="AX291" s="13" t="s">
        <v>74</v>
      </c>
      <c r="AY291" s="244" t="s">
        <v>148</v>
      </c>
    </row>
    <row r="292" s="14" customFormat="1">
      <c r="A292" s="14"/>
      <c r="B292" s="245"/>
      <c r="C292" s="246"/>
      <c r="D292" s="235" t="s">
        <v>155</v>
      </c>
      <c r="E292" s="247" t="s">
        <v>1</v>
      </c>
      <c r="F292" s="248" t="s">
        <v>157</v>
      </c>
      <c r="G292" s="246"/>
      <c r="H292" s="249">
        <v>890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155</v>
      </c>
      <c r="AU292" s="255" t="s">
        <v>84</v>
      </c>
      <c r="AV292" s="14" t="s">
        <v>154</v>
      </c>
      <c r="AW292" s="14" t="s">
        <v>32</v>
      </c>
      <c r="AX292" s="14" t="s">
        <v>82</v>
      </c>
      <c r="AY292" s="255" t="s">
        <v>148</v>
      </c>
    </row>
    <row r="293" s="2" customFormat="1" ht="24.15" customHeight="1">
      <c r="A293" s="38"/>
      <c r="B293" s="39"/>
      <c r="C293" s="219" t="s">
        <v>360</v>
      </c>
      <c r="D293" s="219" t="s">
        <v>150</v>
      </c>
      <c r="E293" s="220" t="s">
        <v>361</v>
      </c>
      <c r="F293" s="221" t="s">
        <v>362</v>
      </c>
      <c r="G293" s="222" t="s">
        <v>153</v>
      </c>
      <c r="H293" s="223">
        <v>10.5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39</v>
      </c>
      <c r="O293" s="91"/>
      <c r="P293" s="229">
        <f>O293*H293</f>
        <v>0</v>
      </c>
      <c r="Q293" s="229">
        <v>0.30154560000000002</v>
      </c>
      <c r="R293" s="229">
        <f>Q293*H293</f>
        <v>3.1662288000000003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154</v>
      </c>
      <c r="AT293" s="231" t="s">
        <v>150</v>
      </c>
      <c r="AU293" s="231" t="s">
        <v>84</v>
      </c>
      <c r="AY293" s="17" t="s">
        <v>148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82</v>
      </c>
      <c r="BK293" s="232">
        <f>ROUND(I293*H293,2)</f>
        <v>0</v>
      </c>
      <c r="BL293" s="17" t="s">
        <v>154</v>
      </c>
      <c r="BM293" s="231" t="s">
        <v>363</v>
      </c>
    </row>
    <row r="294" s="13" customFormat="1">
      <c r="A294" s="13"/>
      <c r="B294" s="233"/>
      <c r="C294" s="234"/>
      <c r="D294" s="235" t="s">
        <v>155</v>
      </c>
      <c r="E294" s="236" t="s">
        <v>1</v>
      </c>
      <c r="F294" s="237" t="s">
        <v>188</v>
      </c>
      <c r="G294" s="234"/>
      <c r="H294" s="238">
        <v>10.5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155</v>
      </c>
      <c r="AU294" s="244" t="s">
        <v>84</v>
      </c>
      <c r="AV294" s="13" t="s">
        <v>84</v>
      </c>
      <c r="AW294" s="13" t="s">
        <v>32</v>
      </c>
      <c r="AX294" s="13" t="s">
        <v>74</v>
      </c>
      <c r="AY294" s="244" t="s">
        <v>148</v>
      </c>
    </row>
    <row r="295" s="14" customFormat="1">
      <c r="A295" s="14"/>
      <c r="B295" s="245"/>
      <c r="C295" s="246"/>
      <c r="D295" s="235" t="s">
        <v>155</v>
      </c>
      <c r="E295" s="247" t="s">
        <v>1</v>
      </c>
      <c r="F295" s="248" t="s">
        <v>157</v>
      </c>
      <c r="G295" s="246"/>
      <c r="H295" s="249">
        <v>10.5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155</v>
      </c>
      <c r="AU295" s="255" t="s">
        <v>84</v>
      </c>
      <c r="AV295" s="14" t="s">
        <v>154</v>
      </c>
      <c r="AW295" s="14" t="s">
        <v>32</v>
      </c>
      <c r="AX295" s="14" t="s">
        <v>82</v>
      </c>
      <c r="AY295" s="255" t="s">
        <v>148</v>
      </c>
    </row>
    <row r="296" s="2" customFormat="1" ht="24.15" customHeight="1">
      <c r="A296" s="38"/>
      <c r="B296" s="39"/>
      <c r="C296" s="219" t="s">
        <v>257</v>
      </c>
      <c r="D296" s="219" t="s">
        <v>150</v>
      </c>
      <c r="E296" s="220" t="s">
        <v>364</v>
      </c>
      <c r="F296" s="221" t="s">
        <v>365</v>
      </c>
      <c r="G296" s="222" t="s">
        <v>153</v>
      </c>
      <c r="H296" s="223">
        <v>954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39</v>
      </c>
      <c r="O296" s="91"/>
      <c r="P296" s="229">
        <f>O296*H296</f>
        <v>0</v>
      </c>
      <c r="Q296" s="229">
        <v>0.0065199999999999998</v>
      </c>
      <c r="R296" s="229">
        <f>Q296*H296</f>
        <v>6.2200799999999994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154</v>
      </c>
      <c r="AT296" s="231" t="s">
        <v>150</v>
      </c>
      <c r="AU296" s="231" t="s">
        <v>84</v>
      </c>
      <c r="AY296" s="17" t="s">
        <v>148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82</v>
      </c>
      <c r="BK296" s="232">
        <f>ROUND(I296*H296,2)</f>
        <v>0</v>
      </c>
      <c r="BL296" s="17" t="s">
        <v>154</v>
      </c>
      <c r="BM296" s="231" t="s">
        <v>366</v>
      </c>
    </row>
    <row r="297" s="13" customFormat="1">
      <c r="A297" s="13"/>
      <c r="B297" s="233"/>
      <c r="C297" s="234"/>
      <c r="D297" s="235" t="s">
        <v>155</v>
      </c>
      <c r="E297" s="236" t="s">
        <v>1</v>
      </c>
      <c r="F297" s="237" t="s">
        <v>184</v>
      </c>
      <c r="G297" s="234"/>
      <c r="H297" s="238">
        <v>890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155</v>
      </c>
      <c r="AU297" s="244" t="s">
        <v>84</v>
      </c>
      <c r="AV297" s="13" t="s">
        <v>84</v>
      </c>
      <c r="AW297" s="13" t="s">
        <v>32</v>
      </c>
      <c r="AX297" s="13" t="s">
        <v>74</v>
      </c>
      <c r="AY297" s="244" t="s">
        <v>148</v>
      </c>
    </row>
    <row r="298" s="13" customFormat="1">
      <c r="A298" s="13"/>
      <c r="B298" s="233"/>
      <c r="C298" s="234"/>
      <c r="D298" s="235" t="s">
        <v>155</v>
      </c>
      <c r="E298" s="236" t="s">
        <v>1</v>
      </c>
      <c r="F298" s="237" t="s">
        <v>178</v>
      </c>
      <c r="G298" s="234"/>
      <c r="H298" s="238">
        <v>64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155</v>
      </c>
      <c r="AU298" s="244" t="s">
        <v>84</v>
      </c>
      <c r="AV298" s="13" t="s">
        <v>84</v>
      </c>
      <c r="AW298" s="13" t="s">
        <v>32</v>
      </c>
      <c r="AX298" s="13" t="s">
        <v>74</v>
      </c>
      <c r="AY298" s="244" t="s">
        <v>148</v>
      </c>
    </row>
    <row r="299" s="14" customFormat="1">
      <c r="A299" s="14"/>
      <c r="B299" s="245"/>
      <c r="C299" s="246"/>
      <c r="D299" s="235" t="s">
        <v>155</v>
      </c>
      <c r="E299" s="247" t="s">
        <v>1</v>
      </c>
      <c r="F299" s="248" t="s">
        <v>157</v>
      </c>
      <c r="G299" s="246"/>
      <c r="H299" s="249">
        <v>954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155</v>
      </c>
      <c r="AU299" s="255" t="s">
        <v>84</v>
      </c>
      <c r="AV299" s="14" t="s">
        <v>154</v>
      </c>
      <c r="AW299" s="14" t="s">
        <v>32</v>
      </c>
      <c r="AX299" s="14" t="s">
        <v>82</v>
      </c>
      <c r="AY299" s="255" t="s">
        <v>148</v>
      </c>
    </row>
    <row r="300" s="2" customFormat="1" ht="21.75" customHeight="1">
      <c r="A300" s="38"/>
      <c r="B300" s="39"/>
      <c r="C300" s="219" t="s">
        <v>367</v>
      </c>
      <c r="D300" s="219" t="s">
        <v>150</v>
      </c>
      <c r="E300" s="220" t="s">
        <v>368</v>
      </c>
      <c r="F300" s="221" t="s">
        <v>369</v>
      </c>
      <c r="G300" s="222" t="s">
        <v>153</v>
      </c>
      <c r="H300" s="223">
        <v>972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39</v>
      </c>
      <c r="O300" s="91"/>
      <c r="P300" s="229">
        <f>O300*H300</f>
        <v>0</v>
      </c>
      <c r="Q300" s="229">
        <v>0.00071000000000000002</v>
      </c>
      <c r="R300" s="229">
        <f>Q300*H300</f>
        <v>0.69012000000000007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154</v>
      </c>
      <c r="AT300" s="231" t="s">
        <v>150</v>
      </c>
      <c r="AU300" s="231" t="s">
        <v>84</v>
      </c>
      <c r="AY300" s="17" t="s">
        <v>148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82</v>
      </c>
      <c r="BK300" s="232">
        <f>ROUND(I300*H300,2)</f>
        <v>0</v>
      </c>
      <c r="BL300" s="17" t="s">
        <v>154</v>
      </c>
      <c r="BM300" s="231" t="s">
        <v>370</v>
      </c>
    </row>
    <row r="301" s="13" customFormat="1">
      <c r="A301" s="13"/>
      <c r="B301" s="233"/>
      <c r="C301" s="234"/>
      <c r="D301" s="235" t="s">
        <v>155</v>
      </c>
      <c r="E301" s="236" t="s">
        <v>1</v>
      </c>
      <c r="F301" s="237" t="s">
        <v>194</v>
      </c>
      <c r="G301" s="234"/>
      <c r="H301" s="238">
        <v>18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155</v>
      </c>
      <c r="AU301" s="244" t="s">
        <v>84</v>
      </c>
      <c r="AV301" s="13" t="s">
        <v>84</v>
      </c>
      <c r="AW301" s="13" t="s">
        <v>32</v>
      </c>
      <c r="AX301" s="13" t="s">
        <v>74</v>
      </c>
      <c r="AY301" s="244" t="s">
        <v>148</v>
      </c>
    </row>
    <row r="302" s="13" customFormat="1">
      <c r="A302" s="13"/>
      <c r="B302" s="233"/>
      <c r="C302" s="234"/>
      <c r="D302" s="235" t="s">
        <v>155</v>
      </c>
      <c r="E302" s="236" t="s">
        <v>1</v>
      </c>
      <c r="F302" s="237" t="s">
        <v>184</v>
      </c>
      <c r="G302" s="234"/>
      <c r="H302" s="238">
        <v>890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155</v>
      </c>
      <c r="AU302" s="244" t="s">
        <v>84</v>
      </c>
      <c r="AV302" s="13" t="s">
        <v>84</v>
      </c>
      <c r="AW302" s="13" t="s">
        <v>32</v>
      </c>
      <c r="AX302" s="13" t="s">
        <v>74</v>
      </c>
      <c r="AY302" s="244" t="s">
        <v>148</v>
      </c>
    </row>
    <row r="303" s="13" customFormat="1">
      <c r="A303" s="13"/>
      <c r="B303" s="233"/>
      <c r="C303" s="234"/>
      <c r="D303" s="235" t="s">
        <v>155</v>
      </c>
      <c r="E303" s="236" t="s">
        <v>1</v>
      </c>
      <c r="F303" s="237" t="s">
        <v>178</v>
      </c>
      <c r="G303" s="234"/>
      <c r="H303" s="238">
        <v>64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155</v>
      </c>
      <c r="AU303" s="244" t="s">
        <v>84</v>
      </c>
      <c r="AV303" s="13" t="s">
        <v>84</v>
      </c>
      <c r="AW303" s="13" t="s">
        <v>32</v>
      </c>
      <c r="AX303" s="13" t="s">
        <v>74</v>
      </c>
      <c r="AY303" s="244" t="s">
        <v>148</v>
      </c>
    </row>
    <row r="304" s="14" customFormat="1">
      <c r="A304" s="14"/>
      <c r="B304" s="245"/>
      <c r="C304" s="246"/>
      <c r="D304" s="235" t="s">
        <v>155</v>
      </c>
      <c r="E304" s="247" t="s">
        <v>1</v>
      </c>
      <c r="F304" s="248" t="s">
        <v>157</v>
      </c>
      <c r="G304" s="246"/>
      <c r="H304" s="249">
        <v>972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155</v>
      </c>
      <c r="AU304" s="255" t="s">
        <v>84</v>
      </c>
      <c r="AV304" s="14" t="s">
        <v>154</v>
      </c>
      <c r="AW304" s="14" t="s">
        <v>32</v>
      </c>
      <c r="AX304" s="14" t="s">
        <v>82</v>
      </c>
      <c r="AY304" s="255" t="s">
        <v>148</v>
      </c>
    </row>
    <row r="305" s="2" customFormat="1" ht="33" customHeight="1">
      <c r="A305" s="38"/>
      <c r="B305" s="39"/>
      <c r="C305" s="219" t="s">
        <v>261</v>
      </c>
      <c r="D305" s="219" t="s">
        <v>150</v>
      </c>
      <c r="E305" s="220" t="s">
        <v>371</v>
      </c>
      <c r="F305" s="221" t="s">
        <v>372</v>
      </c>
      <c r="G305" s="222" t="s">
        <v>153</v>
      </c>
      <c r="H305" s="223">
        <v>890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39</v>
      </c>
      <c r="O305" s="91"/>
      <c r="P305" s="229">
        <f>O305*H305</f>
        <v>0</v>
      </c>
      <c r="Q305" s="229">
        <v>0.10373</v>
      </c>
      <c r="R305" s="229">
        <f>Q305*H305</f>
        <v>92.319699999999997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154</v>
      </c>
      <c r="AT305" s="231" t="s">
        <v>150</v>
      </c>
      <c r="AU305" s="231" t="s">
        <v>84</v>
      </c>
      <c r="AY305" s="17" t="s">
        <v>148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82</v>
      </c>
      <c r="BK305" s="232">
        <f>ROUND(I305*H305,2)</f>
        <v>0</v>
      </c>
      <c r="BL305" s="17" t="s">
        <v>154</v>
      </c>
      <c r="BM305" s="231" t="s">
        <v>97</v>
      </c>
    </row>
    <row r="306" s="13" customFormat="1">
      <c r="A306" s="13"/>
      <c r="B306" s="233"/>
      <c r="C306" s="234"/>
      <c r="D306" s="235" t="s">
        <v>155</v>
      </c>
      <c r="E306" s="236" t="s">
        <v>1</v>
      </c>
      <c r="F306" s="237" t="s">
        <v>184</v>
      </c>
      <c r="G306" s="234"/>
      <c r="H306" s="238">
        <v>890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155</v>
      </c>
      <c r="AU306" s="244" t="s">
        <v>84</v>
      </c>
      <c r="AV306" s="13" t="s">
        <v>84</v>
      </c>
      <c r="AW306" s="13" t="s">
        <v>32</v>
      </c>
      <c r="AX306" s="13" t="s">
        <v>74</v>
      </c>
      <c r="AY306" s="244" t="s">
        <v>148</v>
      </c>
    </row>
    <row r="307" s="14" customFormat="1">
      <c r="A307" s="14"/>
      <c r="B307" s="245"/>
      <c r="C307" s="246"/>
      <c r="D307" s="235" t="s">
        <v>155</v>
      </c>
      <c r="E307" s="247" t="s">
        <v>1</v>
      </c>
      <c r="F307" s="248" t="s">
        <v>157</v>
      </c>
      <c r="G307" s="246"/>
      <c r="H307" s="249">
        <v>890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155</v>
      </c>
      <c r="AU307" s="255" t="s">
        <v>84</v>
      </c>
      <c r="AV307" s="14" t="s">
        <v>154</v>
      </c>
      <c r="AW307" s="14" t="s">
        <v>32</v>
      </c>
      <c r="AX307" s="14" t="s">
        <v>82</v>
      </c>
      <c r="AY307" s="255" t="s">
        <v>148</v>
      </c>
    </row>
    <row r="308" s="2" customFormat="1" ht="24.15" customHeight="1">
      <c r="A308" s="38"/>
      <c r="B308" s="39"/>
      <c r="C308" s="219" t="s">
        <v>373</v>
      </c>
      <c r="D308" s="219" t="s">
        <v>150</v>
      </c>
      <c r="E308" s="220" t="s">
        <v>374</v>
      </c>
      <c r="F308" s="221" t="s">
        <v>375</v>
      </c>
      <c r="G308" s="222" t="s">
        <v>153</v>
      </c>
      <c r="H308" s="223">
        <v>64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39</v>
      </c>
      <c r="O308" s="91"/>
      <c r="P308" s="229">
        <f>O308*H308</f>
        <v>0</v>
      </c>
      <c r="Q308" s="229">
        <v>0.12966</v>
      </c>
      <c r="R308" s="229">
        <f>Q308*H308</f>
        <v>8.2982399999999998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154</v>
      </c>
      <c r="AT308" s="231" t="s">
        <v>150</v>
      </c>
      <c r="AU308" s="231" t="s">
        <v>84</v>
      </c>
      <c r="AY308" s="17" t="s">
        <v>148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82</v>
      </c>
      <c r="BK308" s="232">
        <f>ROUND(I308*H308,2)</f>
        <v>0</v>
      </c>
      <c r="BL308" s="17" t="s">
        <v>154</v>
      </c>
      <c r="BM308" s="231" t="s">
        <v>376</v>
      </c>
    </row>
    <row r="309" s="13" customFormat="1">
      <c r="A309" s="13"/>
      <c r="B309" s="233"/>
      <c r="C309" s="234"/>
      <c r="D309" s="235" t="s">
        <v>155</v>
      </c>
      <c r="E309" s="236" t="s">
        <v>1</v>
      </c>
      <c r="F309" s="237" t="s">
        <v>178</v>
      </c>
      <c r="G309" s="234"/>
      <c r="H309" s="238">
        <v>64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155</v>
      </c>
      <c r="AU309" s="244" t="s">
        <v>84</v>
      </c>
      <c r="AV309" s="13" t="s">
        <v>84</v>
      </c>
      <c r="AW309" s="13" t="s">
        <v>32</v>
      </c>
      <c r="AX309" s="13" t="s">
        <v>74</v>
      </c>
      <c r="AY309" s="244" t="s">
        <v>148</v>
      </c>
    </row>
    <row r="310" s="14" customFormat="1">
      <c r="A310" s="14"/>
      <c r="B310" s="245"/>
      <c r="C310" s="246"/>
      <c r="D310" s="235" t="s">
        <v>155</v>
      </c>
      <c r="E310" s="247" t="s">
        <v>1</v>
      </c>
      <c r="F310" s="248" t="s">
        <v>157</v>
      </c>
      <c r="G310" s="246"/>
      <c r="H310" s="249">
        <v>64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155</v>
      </c>
      <c r="AU310" s="255" t="s">
        <v>84</v>
      </c>
      <c r="AV310" s="14" t="s">
        <v>154</v>
      </c>
      <c r="AW310" s="14" t="s">
        <v>32</v>
      </c>
      <c r="AX310" s="14" t="s">
        <v>82</v>
      </c>
      <c r="AY310" s="255" t="s">
        <v>148</v>
      </c>
    </row>
    <row r="311" s="2" customFormat="1" ht="33" customHeight="1">
      <c r="A311" s="38"/>
      <c r="B311" s="39"/>
      <c r="C311" s="219" t="s">
        <v>265</v>
      </c>
      <c r="D311" s="219" t="s">
        <v>150</v>
      </c>
      <c r="E311" s="220" t="s">
        <v>377</v>
      </c>
      <c r="F311" s="221" t="s">
        <v>378</v>
      </c>
      <c r="G311" s="222" t="s">
        <v>153</v>
      </c>
      <c r="H311" s="223">
        <v>18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39</v>
      </c>
      <c r="O311" s="91"/>
      <c r="P311" s="229">
        <f>O311*H311</f>
        <v>0</v>
      </c>
      <c r="Q311" s="229">
        <v>0.12966</v>
      </c>
      <c r="R311" s="229">
        <f>Q311*H311</f>
        <v>2.3338799999999997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154</v>
      </c>
      <c r="AT311" s="231" t="s">
        <v>150</v>
      </c>
      <c r="AU311" s="231" t="s">
        <v>84</v>
      </c>
      <c r="AY311" s="17" t="s">
        <v>148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82</v>
      </c>
      <c r="BK311" s="232">
        <f>ROUND(I311*H311,2)</f>
        <v>0</v>
      </c>
      <c r="BL311" s="17" t="s">
        <v>154</v>
      </c>
      <c r="BM311" s="231" t="s">
        <v>379</v>
      </c>
    </row>
    <row r="312" s="13" customFormat="1">
      <c r="A312" s="13"/>
      <c r="B312" s="233"/>
      <c r="C312" s="234"/>
      <c r="D312" s="235" t="s">
        <v>155</v>
      </c>
      <c r="E312" s="236" t="s">
        <v>1</v>
      </c>
      <c r="F312" s="237" t="s">
        <v>194</v>
      </c>
      <c r="G312" s="234"/>
      <c r="H312" s="238">
        <v>18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155</v>
      </c>
      <c r="AU312" s="244" t="s">
        <v>84</v>
      </c>
      <c r="AV312" s="13" t="s">
        <v>84</v>
      </c>
      <c r="AW312" s="13" t="s">
        <v>32</v>
      </c>
      <c r="AX312" s="13" t="s">
        <v>74</v>
      </c>
      <c r="AY312" s="244" t="s">
        <v>148</v>
      </c>
    </row>
    <row r="313" s="14" customFormat="1">
      <c r="A313" s="14"/>
      <c r="B313" s="245"/>
      <c r="C313" s="246"/>
      <c r="D313" s="235" t="s">
        <v>155</v>
      </c>
      <c r="E313" s="247" t="s">
        <v>1</v>
      </c>
      <c r="F313" s="248" t="s">
        <v>157</v>
      </c>
      <c r="G313" s="246"/>
      <c r="H313" s="249">
        <v>18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155</v>
      </c>
      <c r="AU313" s="255" t="s">
        <v>84</v>
      </c>
      <c r="AV313" s="14" t="s">
        <v>154</v>
      </c>
      <c r="AW313" s="14" t="s">
        <v>32</v>
      </c>
      <c r="AX313" s="14" t="s">
        <v>82</v>
      </c>
      <c r="AY313" s="255" t="s">
        <v>148</v>
      </c>
    </row>
    <row r="314" s="2" customFormat="1" ht="24.15" customHeight="1">
      <c r="A314" s="38"/>
      <c r="B314" s="39"/>
      <c r="C314" s="219" t="s">
        <v>380</v>
      </c>
      <c r="D314" s="219" t="s">
        <v>150</v>
      </c>
      <c r="E314" s="220" t="s">
        <v>381</v>
      </c>
      <c r="F314" s="221" t="s">
        <v>382</v>
      </c>
      <c r="G314" s="222" t="s">
        <v>153</v>
      </c>
      <c r="H314" s="223">
        <v>10.5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39</v>
      </c>
      <c r="O314" s="91"/>
      <c r="P314" s="229">
        <f>O314*H314</f>
        <v>0</v>
      </c>
      <c r="Q314" s="229">
        <v>0.1837</v>
      </c>
      <c r="R314" s="229">
        <f>Q314*H314</f>
        <v>1.92885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154</v>
      </c>
      <c r="AT314" s="231" t="s">
        <v>150</v>
      </c>
      <c r="AU314" s="231" t="s">
        <v>84</v>
      </c>
      <c r="AY314" s="17" t="s">
        <v>148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82</v>
      </c>
      <c r="BK314" s="232">
        <f>ROUND(I314*H314,2)</f>
        <v>0</v>
      </c>
      <c r="BL314" s="17" t="s">
        <v>154</v>
      </c>
      <c r="BM314" s="231" t="s">
        <v>383</v>
      </c>
    </row>
    <row r="315" s="13" customFormat="1">
      <c r="A315" s="13"/>
      <c r="B315" s="233"/>
      <c r="C315" s="234"/>
      <c r="D315" s="235" t="s">
        <v>155</v>
      </c>
      <c r="E315" s="236" t="s">
        <v>1</v>
      </c>
      <c r="F315" s="237" t="s">
        <v>188</v>
      </c>
      <c r="G315" s="234"/>
      <c r="H315" s="238">
        <v>10.5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155</v>
      </c>
      <c r="AU315" s="244" t="s">
        <v>84</v>
      </c>
      <c r="AV315" s="13" t="s">
        <v>84</v>
      </c>
      <c r="AW315" s="13" t="s">
        <v>32</v>
      </c>
      <c r="AX315" s="13" t="s">
        <v>74</v>
      </c>
      <c r="AY315" s="244" t="s">
        <v>148</v>
      </c>
    </row>
    <row r="316" s="14" customFormat="1">
      <c r="A316" s="14"/>
      <c r="B316" s="245"/>
      <c r="C316" s="246"/>
      <c r="D316" s="235" t="s">
        <v>155</v>
      </c>
      <c r="E316" s="247" t="s">
        <v>1</v>
      </c>
      <c r="F316" s="248" t="s">
        <v>157</v>
      </c>
      <c r="G316" s="246"/>
      <c r="H316" s="249">
        <v>10.5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155</v>
      </c>
      <c r="AU316" s="255" t="s">
        <v>84</v>
      </c>
      <c r="AV316" s="14" t="s">
        <v>154</v>
      </c>
      <c r="AW316" s="14" t="s">
        <v>32</v>
      </c>
      <c r="AX316" s="14" t="s">
        <v>82</v>
      </c>
      <c r="AY316" s="255" t="s">
        <v>148</v>
      </c>
    </row>
    <row r="317" s="2" customFormat="1" ht="16.5" customHeight="1">
      <c r="A317" s="38"/>
      <c r="B317" s="39"/>
      <c r="C317" s="256" t="s">
        <v>270</v>
      </c>
      <c r="D317" s="256" t="s">
        <v>245</v>
      </c>
      <c r="E317" s="257" t="s">
        <v>384</v>
      </c>
      <c r="F317" s="258" t="s">
        <v>385</v>
      </c>
      <c r="G317" s="259" t="s">
        <v>153</v>
      </c>
      <c r="H317" s="260">
        <v>10.710000000000001</v>
      </c>
      <c r="I317" s="261"/>
      <c r="J317" s="262">
        <f>ROUND(I317*H317,2)</f>
        <v>0</v>
      </c>
      <c r="K317" s="263"/>
      <c r="L317" s="264"/>
      <c r="M317" s="265" t="s">
        <v>1</v>
      </c>
      <c r="N317" s="266" t="s">
        <v>39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166</v>
      </c>
      <c r="AT317" s="231" t="s">
        <v>245</v>
      </c>
      <c r="AU317" s="231" t="s">
        <v>84</v>
      </c>
      <c r="AY317" s="17" t="s">
        <v>148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82</v>
      </c>
      <c r="BK317" s="232">
        <f>ROUND(I317*H317,2)</f>
        <v>0</v>
      </c>
      <c r="BL317" s="17" t="s">
        <v>154</v>
      </c>
      <c r="BM317" s="231" t="s">
        <v>386</v>
      </c>
    </row>
    <row r="318" s="13" customFormat="1">
      <c r="A318" s="13"/>
      <c r="B318" s="233"/>
      <c r="C318" s="234"/>
      <c r="D318" s="235" t="s">
        <v>155</v>
      </c>
      <c r="E318" s="236" t="s">
        <v>1</v>
      </c>
      <c r="F318" s="237" t="s">
        <v>387</v>
      </c>
      <c r="G318" s="234"/>
      <c r="H318" s="238">
        <v>10.710000000000001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155</v>
      </c>
      <c r="AU318" s="244" t="s">
        <v>84</v>
      </c>
      <c r="AV318" s="13" t="s">
        <v>84</v>
      </c>
      <c r="AW318" s="13" t="s">
        <v>32</v>
      </c>
      <c r="AX318" s="13" t="s">
        <v>74</v>
      </c>
      <c r="AY318" s="244" t="s">
        <v>148</v>
      </c>
    </row>
    <row r="319" s="14" customFormat="1">
      <c r="A319" s="14"/>
      <c r="B319" s="245"/>
      <c r="C319" s="246"/>
      <c r="D319" s="235" t="s">
        <v>155</v>
      </c>
      <c r="E319" s="247" t="s">
        <v>1</v>
      </c>
      <c r="F319" s="248" t="s">
        <v>157</v>
      </c>
      <c r="G319" s="246"/>
      <c r="H319" s="249">
        <v>10.710000000000001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155</v>
      </c>
      <c r="AU319" s="255" t="s">
        <v>84</v>
      </c>
      <c r="AV319" s="14" t="s">
        <v>154</v>
      </c>
      <c r="AW319" s="14" t="s">
        <v>32</v>
      </c>
      <c r="AX319" s="14" t="s">
        <v>82</v>
      </c>
      <c r="AY319" s="255" t="s">
        <v>148</v>
      </c>
    </row>
    <row r="320" s="2" customFormat="1" ht="24.15" customHeight="1">
      <c r="A320" s="38"/>
      <c r="B320" s="39"/>
      <c r="C320" s="219" t="s">
        <v>388</v>
      </c>
      <c r="D320" s="219" t="s">
        <v>150</v>
      </c>
      <c r="E320" s="220" t="s">
        <v>389</v>
      </c>
      <c r="F320" s="221" t="s">
        <v>390</v>
      </c>
      <c r="G320" s="222" t="s">
        <v>153</v>
      </c>
      <c r="H320" s="223">
        <v>20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39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154</v>
      </c>
      <c r="AT320" s="231" t="s">
        <v>150</v>
      </c>
      <c r="AU320" s="231" t="s">
        <v>84</v>
      </c>
      <c r="AY320" s="17" t="s">
        <v>148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82</v>
      </c>
      <c r="BK320" s="232">
        <f>ROUND(I320*H320,2)</f>
        <v>0</v>
      </c>
      <c r="BL320" s="17" t="s">
        <v>154</v>
      </c>
      <c r="BM320" s="231" t="s">
        <v>100</v>
      </c>
    </row>
    <row r="321" s="13" customFormat="1">
      <c r="A321" s="13"/>
      <c r="B321" s="233"/>
      <c r="C321" s="234"/>
      <c r="D321" s="235" t="s">
        <v>155</v>
      </c>
      <c r="E321" s="236" t="s">
        <v>1</v>
      </c>
      <c r="F321" s="237" t="s">
        <v>161</v>
      </c>
      <c r="G321" s="234"/>
      <c r="H321" s="238">
        <v>20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155</v>
      </c>
      <c r="AU321" s="244" t="s">
        <v>84</v>
      </c>
      <c r="AV321" s="13" t="s">
        <v>84</v>
      </c>
      <c r="AW321" s="13" t="s">
        <v>32</v>
      </c>
      <c r="AX321" s="13" t="s">
        <v>74</v>
      </c>
      <c r="AY321" s="244" t="s">
        <v>148</v>
      </c>
    </row>
    <row r="322" s="14" customFormat="1">
      <c r="A322" s="14"/>
      <c r="B322" s="245"/>
      <c r="C322" s="246"/>
      <c r="D322" s="235" t="s">
        <v>155</v>
      </c>
      <c r="E322" s="247" t="s">
        <v>1</v>
      </c>
      <c r="F322" s="248" t="s">
        <v>157</v>
      </c>
      <c r="G322" s="246"/>
      <c r="H322" s="249">
        <v>20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155</v>
      </c>
      <c r="AU322" s="255" t="s">
        <v>84</v>
      </c>
      <c r="AV322" s="14" t="s">
        <v>154</v>
      </c>
      <c r="AW322" s="14" t="s">
        <v>32</v>
      </c>
      <c r="AX322" s="14" t="s">
        <v>82</v>
      </c>
      <c r="AY322" s="255" t="s">
        <v>148</v>
      </c>
    </row>
    <row r="323" s="2" customFormat="1" ht="24.15" customHeight="1">
      <c r="A323" s="38"/>
      <c r="B323" s="39"/>
      <c r="C323" s="219" t="s">
        <v>273</v>
      </c>
      <c r="D323" s="219" t="s">
        <v>150</v>
      </c>
      <c r="E323" s="220" t="s">
        <v>391</v>
      </c>
      <c r="F323" s="221" t="s">
        <v>392</v>
      </c>
      <c r="G323" s="222" t="s">
        <v>153</v>
      </c>
      <c r="H323" s="223">
        <v>514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39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154</v>
      </c>
      <c r="AT323" s="231" t="s">
        <v>150</v>
      </c>
      <c r="AU323" s="231" t="s">
        <v>84</v>
      </c>
      <c r="AY323" s="17" t="s">
        <v>148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82</v>
      </c>
      <c r="BK323" s="232">
        <f>ROUND(I323*H323,2)</f>
        <v>0</v>
      </c>
      <c r="BL323" s="17" t="s">
        <v>154</v>
      </c>
      <c r="BM323" s="231" t="s">
        <v>393</v>
      </c>
    </row>
    <row r="324" s="13" customFormat="1">
      <c r="A324" s="13"/>
      <c r="B324" s="233"/>
      <c r="C324" s="234"/>
      <c r="D324" s="235" t="s">
        <v>155</v>
      </c>
      <c r="E324" s="236" t="s">
        <v>1</v>
      </c>
      <c r="F324" s="237" t="s">
        <v>177</v>
      </c>
      <c r="G324" s="234"/>
      <c r="H324" s="238">
        <v>479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155</v>
      </c>
      <c r="AU324" s="244" t="s">
        <v>84</v>
      </c>
      <c r="AV324" s="13" t="s">
        <v>84</v>
      </c>
      <c r="AW324" s="13" t="s">
        <v>32</v>
      </c>
      <c r="AX324" s="13" t="s">
        <v>74</v>
      </c>
      <c r="AY324" s="244" t="s">
        <v>148</v>
      </c>
    </row>
    <row r="325" s="13" customFormat="1">
      <c r="A325" s="13"/>
      <c r="B325" s="233"/>
      <c r="C325" s="234"/>
      <c r="D325" s="235" t="s">
        <v>155</v>
      </c>
      <c r="E325" s="236" t="s">
        <v>1</v>
      </c>
      <c r="F325" s="237" t="s">
        <v>274</v>
      </c>
      <c r="G325" s="234"/>
      <c r="H325" s="238">
        <v>35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155</v>
      </c>
      <c r="AU325" s="244" t="s">
        <v>84</v>
      </c>
      <c r="AV325" s="13" t="s">
        <v>84</v>
      </c>
      <c r="AW325" s="13" t="s">
        <v>32</v>
      </c>
      <c r="AX325" s="13" t="s">
        <v>74</v>
      </c>
      <c r="AY325" s="244" t="s">
        <v>148</v>
      </c>
    </row>
    <row r="326" s="14" customFormat="1">
      <c r="A326" s="14"/>
      <c r="B326" s="245"/>
      <c r="C326" s="246"/>
      <c r="D326" s="235" t="s">
        <v>155</v>
      </c>
      <c r="E326" s="247" t="s">
        <v>1</v>
      </c>
      <c r="F326" s="248" t="s">
        <v>157</v>
      </c>
      <c r="G326" s="246"/>
      <c r="H326" s="249">
        <v>514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155</v>
      </c>
      <c r="AU326" s="255" t="s">
        <v>84</v>
      </c>
      <c r="AV326" s="14" t="s">
        <v>154</v>
      </c>
      <c r="AW326" s="14" t="s">
        <v>32</v>
      </c>
      <c r="AX326" s="14" t="s">
        <v>82</v>
      </c>
      <c r="AY326" s="255" t="s">
        <v>148</v>
      </c>
    </row>
    <row r="327" s="2" customFormat="1" ht="21.75" customHeight="1">
      <c r="A327" s="38"/>
      <c r="B327" s="39"/>
      <c r="C327" s="256" t="s">
        <v>394</v>
      </c>
      <c r="D327" s="256" t="s">
        <v>245</v>
      </c>
      <c r="E327" s="257" t="s">
        <v>395</v>
      </c>
      <c r="F327" s="258" t="s">
        <v>396</v>
      </c>
      <c r="G327" s="259" t="s">
        <v>153</v>
      </c>
      <c r="H327" s="260">
        <v>493.37</v>
      </c>
      <c r="I327" s="261"/>
      <c r="J327" s="262">
        <f>ROUND(I327*H327,2)</f>
        <v>0</v>
      </c>
      <c r="K327" s="263"/>
      <c r="L327" s="264"/>
      <c r="M327" s="265" t="s">
        <v>1</v>
      </c>
      <c r="N327" s="266" t="s">
        <v>39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166</v>
      </c>
      <c r="AT327" s="231" t="s">
        <v>245</v>
      </c>
      <c r="AU327" s="231" t="s">
        <v>84</v>
      </c>
      <c r="AY327" s="17" t="s">
        <v>148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82</v>
      </c>
      <c r="BK327" s="232">
        <f>ROUND(I327*H327,2)</f>
        <v>0</v>
      </c>
      <c r="BL327" s="17" t="s">
        <v>154</v>
      </c>
      <c r="BM327" s="231" t="s">
        <v>397</v>
      </c>
    </row>
    <row r="328" s="13" customFormat="1">
      <c r="A328" s="13"/>
      <c r="B328" s="233"/>
      <c r="C328" s="234"/>
      <c r="D328" s="235" t="s">
        <v>155</v>
      </c>
      <c r="E328" s="236" t="s">
        <v>1</v>
      </c>
      <c r="F328" s="237" t="s">
        <v>398</v>
      </c>
      <c r="G328" s="234"/>
      <c r="H328" s="238">
        <v>493.37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155</v>
      </c>
      <c r="AU328" s="244" t="s">
        <v>84</v>
      </c>
      <c r="AV328" s="13" t="s">
        <v>84</v>
      </c>
      <c r="AW328" s="13" t="s">
        <v>32</v>
      </c>
      <c r="AX328" s="13" t="s">
        <v>74</v>
      </c>
      <c r="AY328" s="244" t="s">
        <v>148</v>
      </c>
    </row>
    <row r="329" s="14" customFormat="1">
      <c r="A329" s="14"/>
      <c r="B329" s="245"/>
      <c r="C329" s="246"/>
      <c r="D329" s="235" t="s">
        <v>155</v>
      </c>
      <c r="E329" s="247" t="s">
        <v>1</v>
      </c>
      <c r="F329" s="248" t="s">
        <v>157</v>
      </c>
      <c r="G329" s="246"/>
      <c r="H329" s="249">
        <v>493.37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155</v>
      </c>
      <c r="AU329" s="255" t="s">
        <v>84</v>
      </c>
      <c r="AV329" s="14" t="s">
        <v>154</v>
      </c>
      <c r="AW329" s="14" t="s">
        <v>32</v>
      </c>
      <c r="AX329" s="14" t="s">
        <v>82</v>
      </c>
      <c r="AY329" s="255" t="s">
        <v>148</v>
      </c>
    </row>
    <row r="330" s="2" customFormat="1" ht="24.15" customHeight="1">
      <c r="A330" s="38"/>
      <c r="B330" s="39"/>
      <c r="C330" s="256" t="s">
        <v>279</v>
      </c>
      <c r="D330" s="256" t="s">
        <v>245</v>
      </c>
      <c r="E330" s="257" t="s">
        <v>399</v>
      </c>
      <c r="F330" s="258" t="s">
        <v>400</v>
      </c>
      <c r="G330" s="259" t="s">
        <v>153</v>
      </c>
      <c r="H330" s="260">
        <v>36.049999999999997</v>
      </c>
      <c r="I330" s="261"/>
      <c r="J330" s="262">
        <f>ROUND(I330*H330,2)</f>
        <v>0</v>
      </c>
      <c r="K330" s="263"/>
      <c r="L330" s="264"/>
      <c r="M330" s="265" t="s">
        <v>1</v>
      </c>
      <c r="N330" s="266" t="s">
        <v>39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166</v>
      </c>
      <c r="AT330" s="231" t="s">
        <v>245</v>
      </c>
      <c r="AU330" s="231" t="s">
        <v>84</v>
      </c>
      <c r="AY330" s="17" t="s">
        <v>148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82</v>
      </c>
      <c r="BK330" s="232">
        <f>ROUND(I330*H330,2)</f>
        <v>0</v>
      </c>
      <c r="BL330" s="17" t="s">
        <v>154</v>
      </c>
      <c r="BM330" s="231" t="s">
        <v>401</v>
      </c>
    </row>
    <row r="331" s="13" customFormat="1">
      <c r="A331" s="13"/>
      <c r="B331" s="233"/>
      <c r="C331" s="234"/>
      <c r="D331" s="235" t="s">
        <v>155</v>
      </c>
      <c r="E331" s="236" t="s">
        <v>1</v>
      </c>
      <c r="F331" s="237" t="s">
        <v>402</v>
      </c>
      <c r="G331" s="234"/>
      <c r="H331" s="238">
        <v>36.049999999999997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155</v>
      </c>
      <c r="AU331" s="244" t="s">
        <v>84</v>
      </c>
      <c r="AV331" s="13" t="s">
        <v>84</v>
      </c>
      <c r="AW331" s="13" t="s">
        <v>32</v>
      </c>
      <c r="AX331" s="13" t="s">
        <v>74</v>
      </c>
      <c r="AY331" s="244" t="s">
        <v>148</v>
      </c>
    </row>
    <row r="332" s="14" customFormat="1">
      <c r="A332" s="14"/>
      <c r="B332" s="245"/>
      <c r="C332" s="246"/>
      <c r="D332" s="235" t="s">
        <v>155</v>
      </c>
      <c r="E332" s="247" t="s">
        <v>1</v>
      </c>
      <c r="F332" s="248" t="s">
        <v>157</v>
      </c>
      <c r="G332" s="246"/>
      <c r="H332" s="249">
        <v>36.049999999999997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155</v>
      </c>
      <c r="AU332" s="255" t="s">
        <v>84</v>
      </c>
      <c r="AV332" s="14" t="s">
        <v>154</v>
      </c>
      <c r="AW332" s="14" t="s">
        <v>32</v>
      </c>
      <c r="AX332" s="14" t="s">
        <v>82</v>
      </c>
      <c r="AY332" s="255" t="s">
        <v>148</v>
      </c>
    </row>
    <row r="333" s="2" customFormat="1" ht="24.15" customHeight="1">
      <c r="A333" s="38"/>
      <c r="B333" s="39"/>
      <c r="C333" s="219" t="s">
        <v>403</v>
      </c>
      <c r="D333" s="219" t="s">
        <v>150</v>
      </c>
      <c r="E333" s="220" t="s">
        <v>404</v>
      </c>
      <c r="F333" s="221" t="s">
        <v>405</v>
      </c>
      <c r="G333" s="222" t="s">
        <v>153</v>
      </c>
      <c r="H333" s="223">
        <v>13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39</v>
      </c>
      <c r="O333" s="91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154</v>
      </c>
      <c r="AT333" s="231" t="s">
        <v>150</v>
      </c>
      <c r="AU333" s="231" t="s">
        <v>84</v>
      </c>
      <c r="AY333" s="17" t="s">
        <v>148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82</v>
      </c>
      <c r="BK333" s="232">
        <f>ROUND(I333*H333,2)</f>
        <v>0</v>
      </c>
      <c r="BL333" s="17" t="s">
        <v>154</v>
      </c>
      <c r="BM333" s="231" t="s">
        <v>406</v>
      </c>
    </row>
    <row r="334" s="13" customFormat="1">
      <c r="A334" s="13"/>
      <c r="B334" s="233"/>
      <c r="C334" s="234"/>
      <c r="D334" s="235" t="s">
        <v>155</v>
      </c>
      <c r="E334" s="236" t="s">
        <v>1</v>
      </c>
      <c r="F334" s="237" t="s">
        <v>162</v>
      </c>
      <c r="G334" s="234"/>
      <c r="H334" s="238">
        <v>13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155</v>
      </c>
      <c r="AU334" s="244" t="s">
        <v>84</v>
      </c>
      <c r="AV334" s="13" t="s">
        <v>84</v>
      </c>
      <c r="AW334" s="13" t="s">
        <v>32</v>
      </c>
      <c r="AX334" s="13" t="s">
        <v>74</v>
      </c>
      <c r="AY334" s="244" t="s">
        <v>148</v>
      </c>
    </row>
    <row r="335" s="14" customFormat="1">
      <c r="A335" s="14"/>
      <c r="B335" s="245"/>
      <c r="C335" s="246"/>
      <c r="D335" s="235" t="s">
        <v>155</v>
      </c>
      <c r="E335" s="247" t="s">
        <v>1</v>
      </c>
      <c r="F335" s="248" t="s">
        <v>157</v>
      </c>
      <c r="G335" s="246"/>
      <c r="H335" s="249">
        <v>13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155</v>
      </c>
      <c r="AU335" s="255" t="s">
        <v>84</v>
      </c>
      <c r="AV335" s="14" t="s">
        <v>154</v>
      </c>
      <c r="AW335" s="14" t="s">
        <v>32</v>
      </c>
      <c r="AX335" s="14" t="s">
        <v>82</v>
      </c>
      <c r="AY335" s="255" t="s">
        <v>148</v>
      </c>
    </row>
    <row r="336" s="2" customFormat="1" ht="24.15" customHeight="1">
      <c r="A336" s="38"/>
      <c r="B336" s="39"/>
      <c r="C336" s="219" t="s">
        <v>280</v>
      </c>
      <c r="D336" s="219" t="s">
        <v>150</v>
      </c>
      <c r="E336" s="220" t="s">
        <v>407</v>
      </c>
      <c r="F336" s="221" t="s">
        <v>408</v>
      </c>
      <c r="G336" s="222" t="s">
        <v>153</v>
      </c>
      <c r="H336" s="223">
        <v>511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39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154</v>
      </c>
      <c r="AT336" s="231" t="s">
        <v>150</v>
      </c>
      <c r="AU336" s="231" t="s">
        <v>84</v>
      </c>
      <c r="AY336" s="17" t="s">
        <v>148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82</v>
      </c>
      <c r="BK336" s="232">
        <f>ROUND(I336*H336,2)</f>
        <v>0</v>
      </c>
      <c r="BL336" s="17" t="s">
        <v>154</v>
      </c>
      <c r="BM336" s="231" t="s">
        <v>409</v>
      </c>
    </row>
    <row r="337" s="13" customFormat="1">
      <c r="A337" s="13"/>
      <c r="B337" s="233"/>
      <c r="C337" s="234"/>
      <c r="D337" s="235" t="s">
        <v>155</v>
      </c>
      <c r="E337" s="236" t="s">
        <v>1</v>
      </c>
      <c r="F337" s="237" t="s">
        <v>186</v>
      </c>
      <c r="G337" s="234"/>
      <c r="H337" s="238">
        <v>399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155</v>
      </c>
      <c r="AU337" s="244" t="s">
        <v>84</v>
      </c>
      <c r="AV337" s="13" t="s">
        <v>84</v>
      </c>
      <c r="AW337" s="13" t="s">
        <v>32</v>
      </c>
      <c r="AX337" s="13" t="s">
        <v>74</v>
      </c>
      <c r="AY337" s="244" t="s">
        <v>148</v>
      </c>
    </row>
    <row r="338" s="13" customFormat="1">
      <c r="A338" s="13"/>
      <c r="B338" s="233"/>
      <c r="C338" s="234"/>
      <c r="D338" s="235" t="s">
        <v>155</v>
      </c>
      <c r="E338" s="236" t="s">
        <v>1</v>
      </c>
      <c r="F338" s="237" t="s">
        <v>187</v>
      </c>
      <c r="G338" s="234"/>
      <c r="H338" s="238">
        <v>109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155</v>
      </c>
      <c r="AU338" s="244" t="s">
        <v>84</v>
      </c>
      <c r="AV338" s="13" t="s">
        <v>84</v>
      </c>
      <c r="AW338" s="13" t="s">
        <v>32</v>
      </c>
      <c r="AX338" s="13" t="s">
        <v>74</v>
      </c>
      <c r="AY338" s="244" t="s">
        <v>148</v>
      </c>
    </row>
    <row r="339" s="13" customFormat="1">
      <c r="A339" s="13"/>
      <c r="B339" s="233"/>
      <c r="C339" s="234"/>
      <c r="D339" s="235" t="s">
        <v>155</v>
      </c>
      <c r="E339" s="236" t="s">
        <v>1</v>
      </c>
      <c r="F339" s="237" t="s">
        <v>189</v>
      </c>
      <c r="G339" s="234"/>
      <c r="H339" s="238">
        <v>3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155</v>
      </c>
      <c r="AU339" s="244" t="s">
        <v>84</v>
      </c>
      <c r="AV339" s="13" t="s">
        <v>84</v>
      </c>
      <c r="AW339" s="13" t="s">
        <v>32</v>
      </c>
      <c r="AX339" s="13" t="s">
        <v>74</v>
      </c>
      <c r="AY339" s="244" t="s">
        <v>148</v>
      </c>
    </row>
    <row r="340" s="14" customFormat="1">
      <c r="A340" s="14"/>
      <c r="B340" s="245"/>
      <c r="C340" s="246"/>
      <c r="D340" s="235" t="s">
        <v>155</v>
      </c>
      <c r="E340" s="247" t="s">
        <v>1</v>
      </c>
      <c r="F340" s="248" t="s">
        <v>157</v>
      </c>
      <c r="G340" s="246"/>
      <c r="H340" s="249">
        <v>511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155</v>
      </c>
      <c r="AU340" s="255" t="s">
        <v>84</v>
      </c>
      <c r="AV340" s="14" t="s">
        <v>154</v>
      </c>
      <c r="AW340" s="14" t="s">
        <v>32</v>
      </c>
      <c r="AX340" s="14" t="s">
        <v>82</v>
      </c>
      <c r="AY340" s="255" t="s">
        <v>148</v>
      </c>
    </row>
    <row r="341" s="2" customFormat="1" ht="21.75" customHeight="1">
      <c r="A341" s="38"/>
      <c r="B341" s="39"/>
      <c r="C341" s="256" t="s">
        <v>410</v>
      </c>
      <c r="D341" s="256" t="s">
        <v>245</v>
      </c>
      <c r="E341" s="257" t="s">
        <v>411</v>
      </c>
      <c r="F341" s="258" t="s">
        <v>412</v>
      </c>
      <c r="G341" s="259" t="s">
        <v>153</v>
      </c>
      <c r="H341" s="260">
        <v>496.87200000000001</v>
      </c>
      <c r="I341" s="261"/>
      <c r="J341" s="262">
        <f>ROUND(I341*H341,2)</f>
        <v>0</v>
      </c>
      <c r="K341" s="263"/>
      <c r="L341" s="264"/>
      <c r="M341" s="265" t="s">
        <v>1</v>
      </c>
      <c r="N341" s="266" t="s">
        <v>39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166</v>
      </c>
      <c r="AT341" s="231" t="s">
        <v>245</v>
      </c>
      <c r="AU341" s="231" t="s">
        <v>84</v>
      </c>
      <c r="AY341" s="17" t="s">
        <v>148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82</v>
      </c>
      <c r="BK341" s="232">
        <f>ROUND(I341*H341,2)</f>
        <v>0</v>
      </c>
      <c r="BL341" s="17" t="s">
        <v>154</v>
      </c>
      <c r="BM341" s="231" t="s">
        <v>413</v>
      </c>
    </row>
    <row r="342" s="2" customFormat="1" ht="21.75" customHeight="1">
      <c r="A342" s="38"/>
      <c r="B342" s="39"/>
      <c r="C342" s="256" t="s">
        <v>285</v>
      </c>
      <c r="D342" s="256" t="s">
        <v>245</v>
      </c>
      <c r="E342" s="257" t="s">
        <v>414</v>
      </c>
      <c r="F342" s="258" t="s">
        <v>415</v>
      </c>
      <c r="G342" s="259" t="s">
        <v>153</v>
      </c>
      <c r="H342" s="260">
        <v>26.367999999999999</v>
      </c>
      <c r="I342" s="261"/>
      <c r="J342" s="262">
        <f>ROUND(I342*H342,2)</f>
        <v>0</v>
      </c>
      <c r="K342" s="263"/>
      <c r="L342" s="264"/>
      <c r="M342" s="265" t="s">
        <v>1</v>
      </c>
      <c r="N342" s="266" t="s">
        <v>39</v>
      </c>
      <c r="O342" s="91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166</v>
      </c>
      <c r="AT342" s="231" t="s">
        <v>245</v>
      </c>
      <c r="AU342" s="231" t="s">
        <v>84</v>
      </c>
      <c r="AY342" s="17" t="s">
        <v>148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82</v>
      </c>
      <c r="BK342" s="232">
        <f>ROUND(I342*H342,2)</f>
        <v>0</v>
      </c>
      <c r="BL342" s="17" t="s">
        <v>154</v>
      </c>
      <c r="BM342" s="231" t="s">
        <v>416</v>
      </c>
    </row>
    <row r="343" s="2" customFormat="1" ht="24.15" customHeight="1">
      <c r="A343" s="38"/>
      <c r="B343" s="39"/>
      <c r="C343" s="256" t="s">
        <v>417</v>
      </c>
      <c r="D343" s="256" t="s">
        <v>245</v>
      </c>
      <c r="E343" s="257" t="s">
        <v>418</v>
      </c>
      <c r="F343" s="258" t="s">
        <v>419</v>
      </c>
      <c r="G343" s="259" t="s">
        <v>153</v>
      </c>
      <c r="H343" s="260">
        <v>3.0899999999999999</v>
      </c>
      <c r="I343" s="261"/>
      <c r="J343" s="262">
        <f>ROUND(I343*H343,2)</f>
        <v>0</v>
      </c>
      <c r="K343" s="263"/>
      <c r="L343" s="264"/>
      <c r="M343" s="265" t="s">
        <v>1</v>
      </c>
      <c r="N343" s="266" t="s">
        <v>39</v>
      </c>
      <c r="O343" s="91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166</v>
      </c>
      <c r="AT343" s="231" t="s">
        <v>245</v>
      </c>
      <c r="AU343" s="231" t="s">
        <v>84</v>
      </c>
      <c r="AY343" s="17" t="s">
        <v>148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82</v>
      </c>
      <c r="BK343" s="232">
        <f>ROUND(I343*H343,2)</f>
        <v>0</v>
      </c>
      <c r="BL343" s="17" t="s">
        <v>154</v>
      </c>
      <c r="BM343" s="231" t="s">
        <v>420</v>
      </c>
    </row>
    <row r="344" s="2" customFormat="1" ht="33" customHeight="1">
      <c r="A344" s="38"/>
      <c r="B344" s="39"/>
      <c r="C344" s="219" t="s">
        <v>288</v>
      </c>
      <c r="D344" s="219" t="s">
        <v>150</v>
      </c>
      <c r="E344" s="220" t="s">
        <v>421</v>
      </c>
      <c r="F344" s="221" t="s">
        <v>422</v>
      </c>
      <c r="G344" s="222" t="s">
        <v>153</v>
      </c>
      <c r="H344" s="223">
        <v>138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39</v>
      </c>
      <c r="O344" s="91"/>
      <c r="P344" s="229">
        <f>O344*H344</f>
        <v>0</v>
      </c>
      <c r="Q344" s="229">
        <v>0.098000000000000004</v>
      </c>
      <c r="R344" s="229">
        <f>Q344*H344</f>
        <v>13.524000000000001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154</v>
      </c>
      <c r="AT344" s="231" t="s">
        <v>150</v>
      </c>
      <c r="AU344" s="231" t="s">
        <v>84</v>
      </c>
      <c r="AY344" s="17" t="s">
        <v>148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82</v>
      </c>
      <c r="BK344" s="232">
        <f>ROUND(I344*H344,2)</f>
        <v>0</v>
      </c>
      <c r="BL344" s="17" t="s">
        <v>154</v>
      </c>
      <c r="BM344" s="231" t="s">
        <v>423</v>
      </c>
    </row>
    <row r="345" s="13" customFormat="1">
      <c r="A345" s="13"/>
      <c r="B345" s="233"/>
      <c r="C345" s="234"/>
      <c r="D345" s="235" t="s">
        <v>155</v>
      </c>
      <c r="E345" s="236" t="s">
        <v>1</v>
      </c>
      <c r="F345" s="237" t="s">
        <v>424</v>
      </c>
      <c r="G345" s="234"/>
      <c r="H345" s="238">
        <v>138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155</v>
      </c>
      <c r="AU345" s="244" t="s">
        <v>84</v>
      </c>
      <c r="AV345" s="13" t="s">
        <v>84</v>
      </c>
      <c r="AW345" s="13" t="s">
        <v>32</v>
      </c>
      <c r="AX345" s="13" t="s">
        <v>74</v>
      </c>
      <c r="AY345" s="244" t="s">
        <v>148</v>
      </c>
    </row>
    <row r="346" s="14" customFormat="1">
      <c r="A346" s="14"/>
      <c r="B346" s="245"/>
      <c r="C346" s="246"/>
      <c r="D346" s="235" t="s">
        <v>155</v>
      </c>
      <c r="E346" s="247" t="s">
        <v>1</v>
      </c>
      <c r="F346" s="248" t="s">
        <v>157</v>
      </c>
      <c r="G346" s="246"/>
      <c r="H346" s="249">
        <v>138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155</v>
      </c>
      <c r="AU346" s="255" t="s">
        <v>84</v>
      </c>
      <c r="AV346" s="14" t="s">
        <v>154</v>
      </c>
      <c r="AW346" s="14" t="s">
        <v>32</v>
      </c>
      <c r="AX346" s="14" t="s">
        <v>82</v>
      </c>
      <c r="AY346" s="255" t="s">
        <v>148</v>
      </c>
    </row>
    <row r="347" s="2" customFormat="1" ht="21.75" customHeight="1">
      <c r="A347" s="38"/>
      <c r="B347" s="39"/>
      <c r="C347" s="256" t="s">
        <v>425</v>
      </c>
      <c r="D347" s="256" t="s">
        <v>245</v>
      </c>
      <c r="E347" s="257" t="s">
        <v>426</v>
      </c>
      <c r="F347" s="258" t="s">
        <v>427</v>
      </c>
      <c r="G347" s="259" t="s">
        <v>153</v>
      </c>
      <c r="H347" s="260">
        <v>142.13999999999999</v>
      </c>
      <c r="I347" s="261"/>
      <c r="J347" s="262">
        <f>ROUND(I347*H347,2)</f>
        <v>0</v>
      </c>
      <c r="K347" s="263"/>
      <c r="L347" s="264"/>
      <c r="M347" s="265" t="s">
        <v>1</v>
      </c>
      <c r="N347" s="266" t="s">
        <v>39</v>
      </c>
      <c r="O347" s="91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166</v>
      </c>
      <c r="AT347" s="231" t="s">
        <v>245</v>
      </c>
      <c r="AU347" s="231" t="s">
        <v>84</v>
      </c>
      <c r="AY347" s="17" t="s">
        <v>148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82</v>
      </c>
      <c r="BK347" s="232">
        <f>ROUND(I347*H347,2)</f>
        <v>0</v>
      </c>
      <c r="BL347" s="17" t="s">
        <v>154</v>
      </c>
      <c r="BM347" s="231" t="s">
        <v>428</v>
      </c>
    </row>
    <row r="348" s="13" customFormat="1">
      <c r="A348" s="13"/>
      <c r="B348" s="233"/>
      <c r="C348" s="234"/>
      <c r="D348" s="235" t="s">
        <v>155</v>
      </c>
      <c r="E348" s="236" t="s">
        <v>1</v>
      </c>
      <c r="F348" s="237" t="s">
        <v>429</v>
      </c>
      <c r="G348" s="234"/>
      <c r="H348" s="238">
        <v>142.13999999999999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155</v>
      </c>
      <c r="AU348" s="244" t="s">
        <v>84</v>
      </c>
      <c r="AV348" s="13" t="s">
        <v>84</v>
      </c>
      <c r="AW348" s="13" t="s">
        <v>32</v>
      </c>
      <c r="AX348" s="13" t="s">
        <v>74</v>
      </c>
      <c r="AY348" s="244" t="s">
        <v>148</v>
      </c>
    </row>
    <row r="349" s="14" customFormat="1">
      <c r="A349" s="14"/>
      <c r="B349" s="245"/>
      <c r="C349" s="246"/>
      <c r="D349" s="235" t="s">
        <v>155</v>
      </c>
      <c r="E349" s="247" t="s">
        <v>1</v>
      </c>
      <c r="F349" s="248" t="s">
        <v>157</v>
      </c>
      <c r="G349" s="246"/>
      <c r="H349" s="249">
        <v>142.13999999999999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155</v>
      </c>
      <c r="AU349" s="255" t="s">
        <v>84</v>
      </c>
      <c r="AV349" s="14" t="s">
        <v>154</v>
      </c>
      <c r="AW349" s="14" t="s">
        <v>32</v>
      </c>
      <c r="AX349" s="14" t="s">
        <v>82</v>
      </c>
      <c r="AY349" s="255" t="s">
        <v>148</v>
      </c>
    </row>
    <row r="350" s="12" customFormat="1" ht="22.8" customHeight="1">
      <c r="A350" s="12"/>
      <c r="B350" s="203"/>
      <c r="C350" s="204"/>
      <c r="D350" s="205" t="s">
        <v>73</v>
      </c>
      <c r="E350" s="217" t="s">
        <v>166</v>
      </c>
      <c r="F350" s="217" t="s">
        <v>430</v>
      </c>
      <c r="G350" s="204"/>
      <c r="H350" s="204"/>
      <c r="I350" s="207"/>
      <c r="J350" s="218">
        <f>BK350</f>
        <v>0</v>
      </c>
      <c r="K350" s="204"/>
      <c r="L350" s="209"/>
      <c r="M350" s="210"/>
      <c r="N350" s="211"/>
      <c r="O350" s="211"/>
      <c r="P350" s="212">
        <f>SUM(P351:P364)</f>
        <v>0</v>
      </c>
      <c r="Q350" s="211"/>
      <c r="R350" s="212">
        <f>SUM(R351:R364)</f>
        <v>5.6995120000000004</v>
      </c>
      <c r="S350" s="211"/>
      <c r="T350" s="213">
        <f>SUM(T351:T364)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4" t="s">
        <v>82</v>
      </c>
      <c r="AT350" s="215" t="s">
        <v>73</v>
      </c>
      <c r="AU350" s="215" t="s">
        <v>82</v>
      </c>
      <c r="AY350" s="214" t="s">
        <v>148</v>
      </c>
      <c r="BK350" s="216">
        <f>SUM(BK351:BK364)</f>
        <v>0</v>
      </c>
    </row>
    <row r="351" s="2" customFormat="1" ht="16.5" customHeight="1">
      <c r="A351" s="38"/>
      <c r="B351" s="39"/>
      <c r="C351" s="219" t="s">
        <v>293</v>
      </c>
      <c r="D351" s="219" t="s">
        <v>150</v>
      </c>
      <c r="E351" s="220" t="s">
        <v>431</v>
      </c>
      <c r="F351" s="221" t="s">
        <v>432</v>
      </c>
      <c r="G351" s="222" t="s">
        <v>278</v>
      </c>
      <c r="H351" s="223">
        <v>4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39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154</v>
      </c>
      <c r="AT351" s="231" t="s">
        <v>150</v>
      </c>
      <c r="AU351" s="231" t="s">
        <v>84</v>
      </c>
      <c r="AY351" s="17" t="s">
        <v>148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82</v>
      </c>
      <c r="BK351" s="232">
        <f>ROUND(I351*H351,2)</f>
        <v>0</v>
      </c>
      <c r="BL351" s="17" t="s">
        <v>154</v>
      </c>
      <c r="BM351" s="231" t="s">
        <v>433</v>
      </c>
    </row>
    <row r="352" s="2" customFormat="1" ht="24.15" customHeight="1">
      <c r="A352" s="38"/>
      <c r="B352" s="39"/>
      <c r="C352" s="219" t="s">
        <v>434</v>
      </c>
      <c r="D352" s="219" t="s">
        <v>150</v>
      </c>
      <c r="E352" s="220" t="s">
        <v>435</v>
      </c>
      <c r="F352" s="221" t="s">
        <v>436</v>
      </c>
      <c r="G352" s="222" t="s">
        <v>278</v>
      </c>
      <c r="H352" s="223">
        <v>4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39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154</v>
      </c>
      <c r="AT352" s="231" t="s">
        <v>150</v>
      </c>
      <c r="AU352" s="231" t="s">
        <v>84</v>
      </c>
      <c r="AY352" s="17" t="s">
        <v>148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82</v>
      </c>
      <c r="BK352" s="232">
        <f>ROUND(I352*H352,2)</f>
        <v>0</v>
      </c>
      <c r="BL352" s="17" t="s">
        <v>154</v>
      </c>
      <c r="BM352" s="231" t="s">
        <v>437</v>
      </c>
    </row>
    <row r="353" s="2" customFormat="1" ht="24.15" customHeight="1">
      <c r="A353" s="38"/>
      <c r="B353" s="39"/>
      <c r="C353" s="256" t="s">
        <v>297</v>
      </c>
      <c r="D353" s="256" t="s">
        <v>245</v>
      </c>
      <c r="E353" s="257" t="s">
        <v>438</v>
      </c>
      <c r="F353" s="258" t="s">
        <v>439</v>
      </c>
      <c r="G353" s="259" t="s">
        <v>278</v>
      </c>
      <c r="H353" s="260">
        <v>4</v>
      </c>
      <c r="I353" s="261"/>
      <c r="J353" s="262">
        <f>ROUND(I353*H353,2)</f>
        <v>0</v>
      </c>
      <c r="K353" s="263"/>
      <c r="L353" s="264"/>
      <c r="M353" s="265" t="s">
        <v>1</v>
      </c>
      <c r="N353" s="266" t="s">
        <v>39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166</v>
      </c>
      <c r="AT353" s="231" t="s">
        <v>245</v>
      </c>
      <c r="AU353" s="231" t="s">
        <v>84</v>
      </c>
      <c r="AY353" s="17" t="s">
        <v>148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82</v>
      </c>
      <c r="BK353" s="232">
        <f>ROUND(I353*H353,2)</f>
        <v>0</v>
      </c>
      <c r="BL353" s="17" t="s">
        <v>154</v>
      </c>
      <c r="BM353" s="231" t="s">
        <v>440</v>
      </c>
    </row>
    <row r="354" s="2" customFormat="1" ht="21.75" customHeight="1">
      <c r="A354" s="38"/>
      <c r="B354" s="39"/>
      <c r="C354" s="256" t="s">
        <v>441</v>
      </c>
      <c r="D354" s="256" t="s">
        <v>245</v>
      </c>
      <c r="E354" s="257" t="s">
        <v>442</v>
      </c>
      <c r="F354" s="258" t="s">
        <v>443</v>
      </c>
      <c r="G354" s="259" t="s">
        <v>278</v>
      </c>
      <c r="H354" s="260">
        <v>4</v>
      </c>
      <c r="I354" s="261"/>
      <c r="J354" s="262">
        <f>ROUND(I354*H354,2)</f>
        <v>0</v>
      </c>
      <c r="K354" s="263"/>
      <c r="L354" s="264"/>
      <c r="M354" s="265" t="s">
        <v>1</v>
      </c>
      <c r="N354" s="266" t="s">
        <v>39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166</v>
      </c>
      <c r="AT354" s="231" t="s">
        <v>245</v>
      </c>
      <c r="AU354" s="231" t="s">
        <v>84</v>
      </c>
      <c r="AY354" s="17" t="s">
        <v>148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82</v>
      </c>
      <c r="BK354" s="232">
        <f>ROUND(I354*H354,2)</f>
        <v>0</v>
      </c>
      <c r="BL354" s="17" t="s">
        <v>154</v>
      </c>
      <c r="BM354" s="231" t="s">
        <v>444</v>
      </c>
    </row>
    <row r="355" s="2" customFormat="1" ht="24.15" customHeight="1">
      <c r="A355" s="38"/>
      <c r="B355" s="39"/>
      <c r="C355" s="256" t="s">
        <v>302</v>
      </c>
      <c r="D355" s="256" t="s">
        <v>245</v>
      </c>
      <c r="E355" s="257" t="s">
        <v>445</v>
      </c>
      <c r="F355" s="258" t="s">
        <v>446</v>
      </c>
      <c r="G355" s="259" t="s">
        <v>278</v>
      </c>
      <c r="H355" s="260">
        <v>4</v>
      </c>
      <c r="I355" s="261"/>
      <c r="J355" s="262">
        <f>ROUND(I355*H355,2)</f>
        <v>0</v>
      </c>
      <c r="K355" s="263"/>
      <c r="L355" s="264"/>
      <c r="M355" s="265" t="s">
        <v>1</v>
      </c>
      <c r="N355" s="266" t="s">
        <v>39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166</v>
      </c>
      <c r="AT355" s="231" t="s">
        <v>245</v>
      </c>
      <c r="AU355" s="231" t="s">
        <v>84</v>
      </c>
      <c r="AY355" s="17" t="s">
        <v>148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82</v>
      </c>
      <c r="BK355" s="232">
        <f>ROUND(I355*H355,2)</f>
        <v>0</v>
      </c>
      <c r="BL355" s="17" t="s">
        <v>154</v>
      </c>
      <c r="BM355" s="231" t="s">
        <v>103</v>
      </c>
    </row>
    <row r="356" s="2" customFormat="1" ht="24.15" customHeight="1">
      <c r="A356" s="38"/>
      <c r="B356" s="39"/>
      <c r="C356" s="256" t="s">
        <v>447</v>
      </c>
      <c r="D356" s="256" t="s">
        <v>245</v>
      </c>
      <c r="E356" s="257" t="s">
        <v>448</v>
      </c>
      <c r="F356" s="258" t="s">
        <v>449</v>
      </c>
      <c r="G356" s="259" t="s">
        <v>278</v>
      </c>
      <c r="H356" s="260">
        <v>4</v>
      </c>
      <c r="I356" s="261"/>
      <c r="J356" s="262">
        <f>ROUND(I356*H356,2)</f>
        <v>0</v>
      </c>
      <c r="K356" s="263"/>
      <c r="L356" s="264"/>
      <c r="M356" s="265" t="s">
        <v>1</v>
      </c>
      <c r="N356" s="266" t="s">
        <v>39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166</v>
      </c>
      <c r="AT356" s="231" t="s">
        <v>245</v>
      </c>
      <c r="AU356" s="231" t="s">
        <v>84</v>
      </c>
      <c r="AY356" s="17" t="s">
        <v>148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82</v>
      </c>
      <c r="BK356" s="232">
        <f>ROUND(I356*H356,2)</f>
        <v>0</v>
      </c>
      <c r="BL356" s="17" t="s">
        <v>154</v>
      </c>
      <c r="BM356" s="231" t="s">
        <v>450</v>
      </c>
    </row>
    <row r="357" s="2" customFormat="1" ht="24.15" customHeight="1">
      <c r="A357" s="38"/>
      <c r="B357" s="39"/>
      <c r="C357" s="256" t="s">
        <v>306</v>
      </c>
      <c r="D357" s="256" t="s">
        <v>245</v>
      </c>
      <c r="E357" s="257" t="s">
        <v>451</v>
      </c>
      <c r="F357" s="258" t="s">
        <v>452</v>
      </c>
      <c r="G357" s="259" t="s">
        <v>278</v>
      </c>
      <c r="H357" s="260">
        <v>4</v>
      </c>
      <c r="I357" s="261"/>
      <c r="J357" s="262">
        <f>ROUND(I357*H357,2)</f>
        <v>0</v>
      </c>
      <c r="K357" s="263"/>
      <c r="L357" s="264"/>
      <c r="M357" s="265" t="s">
        <v>1</v>
      </c>
      <c r="N357" s="266" t="s">
        <v>39</v>
      </c>
      <c r="O357" s="91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1" t="s">
        <v>166</v>
      </c>
      <c r="AT357" s="231" t="s">
        <v>245</v>
      </c>
      <c r="AU357" s="231" t="s">
        <v>84</v>
      </c>
      <c r="AY357" s="17" t="s">
        <v>148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82</v>
      </c>
      <c r="BK357" s="232">
        <f>ROUND(I357*H357,2)</f>
        <v>0</v>
      </c>
      <c r="BL357" s="17" t="s">
        <v>154</v>
      </c>
      <c r="BM357" s="231" t="s">
        <v>453</v>
      </c>
    </row>
    <row r="358" s="2" customFormat="1" ht="24.15" customHeight="1">
      <c r="A358" s="38"/>
      <c r="B358" s="39"/>
      <c r="C358" s="219" t="s">
        <v>454</v>
      </c>
      <c r="D358" s="219" t="s">
        <v>150</v>
      </c>
      <c r="E358" s="220" t="s">
        <v>455</v>
      </c>
      <c r="F358" s="221" t="s">
        <v>456</v>
      </c>
      <c r="G358" s="222" t="s">
        <v>278</v>
      </c>
      <c r="H358" s="223">
        <v>4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39</v>
      </c>
      <c r="O358" s="91"/>
      <c r="P358" s="229">
        <f>O358*H358</f>
        <v>0</v>
      </c>
      <c r="Q358" s="229">
        <v>0.217338</v>
      </c>
      <c r="R358" s="229">
        <f>Q358*H358</f>
        <v>0.86935200000000001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154</v>
      </c>
      <c r="AT358" s="231" t="s">
        <v>150</v>
      </c>
      <c r="AU358" s="231" t="s">
        <v>84</v>
      </c>
      <c r="AY358" s="17" t="s">
        <v>148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82</v>
      </c>
      <c r="BK358" s="232">
        <f>ROUND(I358*H358,2)</f>
        <v>0</v>
      </c>
      <c r="BL358" s="17" t="s">
        <v>154</v>
      </c>
      <c r="BM358" s="231" t="s">
        <v>457</v>
      </c>
    </row>
    <row r="359" s="2" customFormat="1" ht="16.5" customHeight="1">
      <c r="A359" s="38"/>
      <c r="B359" s="39"/>
      <c r="C359" s="256" t="s">
        <v>311</v>
      </c>
      <c r="D359" s="256" t="s">
        <v>245</v>
      </c>
      <c r="E359" s="257" t="s">
        <v>458</v>
      </c>
      <c r="F359" s="258" t="s">
        <v>459</v>
      </c>
      <c r="G359" s="259" t="s">
        <v>278</v>
      </c>
      <c r="H359" s="260">
        <v>4</v>
      </c>
      <c r="I359" s="261"/>
      <c r="J359" s="262">
        <f>ROUND(I359*H359,2)</f>
        <v>0</v>
      </c>
      <c r="K359" s="263"/>
      <c r="L359" s="264"/>
      <c r="M359" s="265" t="s">
        <v>1</v>
      </c>
      <c r="N359" s="266" t="s">
        <v>39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166</v>
      </c>
      <c r="AT359" s="231" t="s">
        <v>245</v>
      </c>
      <c r="AU359" s="231" t="s">
        <v>84</v>
      </c>
      <c r="AY359" s="17" t="s">
        <v>148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82</v>
      </c>
      <c r="BK359" s="232">
        <f>ROUND(I359*H359,2)</f>
        <v>0</v>
      </c>
      <c r="BL359" s="17" t="s">
        <v>154</v>
      </c>
      <c r="BM359" s="231" t="s">
        <v>460</v>
      </c>
    </row>
    <row r="360" s="2" customFormat="1" ht="16.5" customHeight="1">
      <c r="A360" s="38"/>
      <c r="B360" s="39"/>
      <c r="C360" s="256" t="s">
        <v>461</v>
      </c>
      <c r="D360" s="256" t="s">
        <v>245</v>
      </c>
      <c r="E360" s="257" t="s">
        <v>462</v>
      </c>
      <c r="F360" s="258" t="s">
        <v>463</v>
      </c>
      <c r="G360" s="259" t="s">
        <v>278</v>
      </c>
      <c r="H360" s="260">
        <v>4</v>
      </c>
      <c r="I360" s="261"/>
      <c r="J360" s="262">
        <f>ROUND(I360*H360,2)</f>
        <v>0</v>
      </c>
      <c r="K360" s="263"/>
      <c r="L360" s="264"/>
      <c r="M360" s="265" t="s">
        <v>1</v>
      </c>
      <c r="N360" s="266" t="s">
        <v>39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166</v>
      </c>
      <c r="AT360" s="231" t="s">
        <v>245</v>
      </c>
      <c r="AU360" s="231" t="s">
        <v>84</v>
      </c>
      <c r="AY360" s="17" t="s">
        <v>148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82</v>
      </c>
      <c r="BK360" s="232">
        <f>ROUND(I360*H360,2)</f>
        <v>0</v>
      </c>
      <c r="BL360" s="17" t="s">
        <v>154</v>
      </c>
      <c r="BM360" s="231" t="s">
        <v>106</v>
      </c>
    </row>
    <row r="361" s="2" customFormat="1" ht="24.15" customHeight="1">
      <c r="A361" s="38"/>
      <c r="B361" s="39"/>
      <c r="C361" s="219" t="s">
        <v>91</v>
      </c>
      <c r="D361" s="219" t="s">
        <v>150</v>
      </c>
      <c r="E361" s="220" t="s">
        <v>464</v>
      </c>
      <c r="F361" s="221" t="s">
        <v>465</v>
      </c>
      <c r="G361" s="222" t="s">
        <v>278</v>
      </c>
      <c r="H361" s="223">
        <v>10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39</v>
      </c>
      <c r="O361" s="91"/>
      <c r="P361" s="229">
        <f>O361*H361</f>
        <v>0</v>
      </c>
      <c r="Q361" s="229">
        <v>0.42080000000000001</v>
      </c>
      <c r="R361" s="229">
        <f>Q361*H361</f>
        <v>4.2080000000000002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154</v>
      </c>
      <c r="AT361" s="231" t="s">
        <v>150</v>
      </c>
      <c r="AU361" s="231" t="s">
        <v>84</v>
      </c>
      <c r="AY361" s="17" t="s">
        <v>148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82</v>
      </c>
      <c r="BK361" s="232">
        <f>ROUND(I361*H361,2)</f>
        <v>0</v>
      </c>
      <c r="BL361" s="17" t="s">
        <v>154</v>
      </c>
      <c r="BM361" s="231" t="s">
        <v>466</v>
      </c>
    </row>
    <row r="362" s="2" customFormat="1" ht="33" customHeight="1">
      <c r="A362" s="38"/>
      <c r="B362" s="39"/>
      <c r="C362" s="219" t="s">
        <v>467</v>
      </c>
      <c r="D362" s="219" t="s">
        <v>150</v>
      </c>
      <c r="E362" s="220" t="s">
        <v>468</v>
      </c>
      <c r="F362" s="221" t="s">
        <v>469</v>
      </c>
      <c r="G362" s="222" t="s">
        <v>278</v>
      </c>
      <c r="H362" s="223">
        <v>2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39</v>
      </c>
      <c r="O362" s="91"/>
      <c r="P362" s="229">
        <f>O362*H362</f>
        <v>0</v>
      </c>
      <c r="Q362" s="229">
        <v>0.31108000000000002</v>
      </c>
      <c r="R362" s="229">
        <f>Q362*H362</f>
        <v>0.62216000000000005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154</v>
      </c>
      <c r="AT362" s="231" t="s">
        <v>150</v>
      </c>
      <c r="AU362" s="231" t="s">
        <v>84</v>
      </c>
      <c r="AY362" s="17" t="s">
        <v>148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82</v>
      </c>
      <c r="BK362" s="232">
        <f>ROUND(I362*H362,2)</f>
        <v>0</v>
      </c>
      <c r="BL362" s="17" t="s">
        <v>154</v>
      </c>
      <c r="BM362" s="231" t="s">
        <v>470</v>
      </c>
    </row>
    <row r="363" s="13" customFormat="1">
      <c r="A363" s="13"/>
      <c r="B363" s="233"/>
      <c r="C363" s="234"/>
      <c r="D363" s="235" t="s">
        <v>155</v>
      </c>
      <c r="E363" s="236" t="s">
        <v>1</v>
      </c>
      <c r="F363" s="237" t="s">
        <v>84</v>
      </c>
      <c r="G363" s="234"/>
      <c r="H363" s="238">
        <v>2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155</v>
      </c>
      <c r="AU363" s="244" t="s">
        <v>84</v>
      </c>
      <c r="AV363" s="13" t="s">
        <v>84</v>
      </c>
      <c r="AW363" s="13" t="s">
        <v>32</v>
      </c>
      <c r="AX363" s="13" t="s">
        <v>74</v>
      </c>
      <c r="AY363" s="244" t="s">
        <v>148</v>
      </c>
    </row>
    <row r="364" s="14" customFormat="1">
      <c r="A364" s="14"/>
      <c r="B364" s="245"/>
      <c r="C364" s="246"/>
      <c r="D364" s="235" t="s">
        <v>155</v>
      </c>
      <c r="E364" s="247" t="s">
        <v>1</v>
      </c>
      <c r="F364" s="248" t="s">
        <v>157</v>
      </c>
      <c r="G364" s="246"/>
      <c r="H364" s="249">
        <v>2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155</v>
      </c>
      <c r="AU364" s="255" t="s">
        <v>84</v>
      </c>
      <c r="AV364" s="14" t="s">
        <v>154</v>
      </c>
      <c r="AW364" s="14" t="s">
        <v>32</v>
      </c>
      <c r="AX364" s="14" t="s">
        <v>82</v>
      </c>
      <c r="AY364" s="255" t="s">
        <v>148</v>
      </c>
    </row>
    <row r="365" s="12" customFormat="1" ht="22.8" customHeight="1">
      <c r="A365" s="12"/>
      <c r="B365" s="203"/>
      <c r="C365" s="204"/>
      <c r="D365" s="205" t="s">
        <v>73</v>
      </c>
      <c r="E365" s="217" t="s">
        <v>199</v>
      </c>
      <c r="F365" s="217" t="s">
        <v>471</v>
      </c>
      <c r="G365" s="204"/>
      <c r="H365" s="204"/>
      <c r="I365" s="207"/>
      <c r="J365" s="218">
        <f>BK365</f>
        <v>0</v>
      </c>
      <c r="K365" s="204"/>
      <c r="L365" s="209"/>
      <c r="M365" s="210"/>
      <c r="N365" s="211"/>
      <c r="O365" s="211"/>
      <c r="P365" s="212">
        <f>SUM(P366:P422)</f>
        <v>0</v>
      </c>
      <c r="Q365" s="211"/>
      <c r="R365" s="212">
        <f>SUM(R366:R422)</f>
        <v>113.34272535500001</v>
      </c>
      <c r="S365" s="211"/>
      <c r="T365" s="213">
        <f>SUM(T366:T422)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4" t="s">
        <v>82</v>
      </c>
      <c r="AT365" s="215" t="s">
        <v>73</v>
      </c>
      <c r="AU365" s="215" t="s">
        <v>82</v>
      </c>
      <c r="AY365" s="214" t="s">
        <v>148</v>
      </c>
      <c r="BK365" s="216">
        <f>SUM(BK366:BK422)</f>
        <v>0</v>
      </c>
    </row>
    <row r="366" s="2" customFormat="1" ht="16.5" customHeight="1">
      <c r="A366" s="38"/>
      <c r="B366" s="39"/>
      <c r="C366" s="219" t="s">
        <v>472</v>
      </c>
      <c r="D366" s="219" t="s">
        <v>150</v>
      </c>
      <c r="E366" s="220" t="s">
        <v>473</v>
      </c>
      <c r="F366" s="221" t="s">
        <v>474</v>
      </c>
      <c r="G366" s="222" t="s">
        <v>278</v>
      </c>
      <c r="H366" s="223">
        <v>6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39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154</v>
      </c>
      <c r="AT366" s="231" t="s">
        <v>150</v>
      </c>
      <c r="AU366" s="231" t="s">
        <v>84</v>
      </c>
      <c r="AY366" s="17" t="s">
        <v>148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82</v>
      </c>
      <c r="BK366" s="232">
        <f>ROUND(I366*H366,2)</f>
        <v>0</v>
      </c>
      <c r="BL366" s="17" t="s">
        <v>154</v>
      </c>
      <c r="BM366" s="231" t="s">
        <v>475</v>
      </c>
    </row>
    <row r="367" s="2" customFormat="1" ht="16.5" customHeight="1">
      <c r="A367" s="38"/>
      <c r="B367" s="39"/>
      <c r="C367" s="219" t="s">
        <v>476</v>
      </c>
      <c r="D367" s="219" t="s">
        <v>150</v>
      </c>
      <c r="E367" s="220" t="s">
        <v>477</v>
      </c>
      <c r="F367" s="221" t="s">
        <v>478</v>
      </c>
      <c r="G367" s="222" t="s">
        <v>278</v>
      </c>
      <c r="H367" s="223">
        <v>3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39</v>
      </c>
      <c r="O367" s="91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154</v>
      </c>
      <c r="AT367" s="231" t="s">
        <v>150</v>
      </c>
      <c r="AU367" s="231" t="s">
        <v>84</v>
      </c>
      <c r="AY367" s="17" t="s">
        <v>148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82</v>
      </c>
      <c r="BK367" s="232">
        <f>ROUND(I367*H367,2)</f>
        <v>0</v>
      </c>
      <c r="BL367" s="17" t="s">
        <v>154</v>
      </c>
      <c r="BM367" s="231" t="s">
        <v>479</v>
      </c>
    </row>
    <row r="368" s="2" customFormat="1" ht="24.15" customHeight="1">
      <c r="A368" s="38"/>
      <c r="B368" s="39"/>
      <c r="C368" s="219" t="s">
        <v>323</v>
      </c>
      <c r="D368" s="219" t="s">
        <v>150</v>
      </c>
      <c r="E368" s="220" t="s">
        <v>480</v>
      </c>
      <c r="F368" s="221" t="s">
        <v>481</v>
      </c>
      <c r="G368" s="222" t="s">
        <v>278</v>
      </c>
      <c r="H368" s="223">
        <v>10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39</v>
      </c>
      <c r="O368" s="91"/>
      <c r="P368" s="229">
        <f>O368*H368</f>
        <v>0</v>
      </c>
      <c r="Q368" s="229">
        <v>0.00069999999999999999</v>
      </c>
      <c r="R368" s="229">
        <f>Q368*H368</f>
        <v>0.0070000000000000001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154</v>
      </c>
      <c r="AT368" s="231" t="s">
        <v>150</v>
      </c>
      <c r="AU368" s="231" t="s">
        <v>84</v>
      </c>
      <c r="AY368" s="17" t="s">
        <v>148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82</v>
      </c>
      <c r="BK368" s="232">
        <f>ROUND(I368*H368,2)</f>
        <v>0</v>
      </c>
      <c r="BL368" s="17" t="s">
        <v>154</v>
      </c>
      <c r="BM368" s="231" t="s">
        <v>109</v>
      </c>
    </row>
    <row r="369" s="2" customFormat="1" ht="16.5" customHeight="1">
      <c r="A369" s="38"/>
      <c r="B369" s="39"/>
      <c r="C369" s="256" t="s">
        <v>482</v>
      </c>
      <c r="D369" s="256" t="s">
        <v>245</v>
      </c>
      <c r="E369" s="257" t="s">
        <v>483</v>
      </c>
      <c r="F369" s="258" t="s">
        <v>484</v>
      </c>
      <c r="G369" s="259" t="s">
        <v>278</v>
      </c>
      <c r="H369" s="260">
        <v>10</v>
      </c>
      <c r="I369" s="261"/>
      <c r="J369" s="262">
        <f>ROUND(I369*H369,2)</f>
        <v>0</v>
      </c>
      <c r="K369" s="263"/>
      <c r="L369" s="264"/>
      <c r="M369" s="265" t="s">
        <v>1</v>
      </c>
      <c r="N369" s="266" t="s">
        <v>39</v>
      </c>
      <c r="O369" s="91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166</v>
      </c>
      <c r="AT369" s="231" t="s">
        <v>245</v>
      </c>
      <c r="AU369" s="231" t="s">
        <v>84</v>
      </c>
      <c r="AY369" s="17" t="s">
        <v>148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82</v>
      </c>
      <c r="BK369" s="232">
        <f>ROUND(I369*H369,2)</f>
        <v>0</v>
      </c>
      <c r="BL369" s="17" t="s">
        <v>154</v>
      </c>
      <c r="BM369" s="231" t="s">
        <v>485</v>
      </c>
    </row>
    <row r="370" s="2" customFormat="1" ht="24.15" customHeight="1">
      <c r="A370" s="38"/>
      <c r="B370" s="39"/>
      <c r="C370" s="219" t="s">
        <v>337</v>
      </c>
      <c r="D370" s="219" t="s">
        <v>150</v>
      </c>
      <c r="E370" s="220" t="s">
        <v>486</v>
      </c>
      <c r="F370" s="221" t="s">
        <v>487</v>
      </c>
      <c r="G370" s="222" t="s">
        <v>278</v>
      </c>
      <c r="H370" s="223">
        <v>8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39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154</v>
      </c>
      <c r="AT370" s="231" t="s">
        <v>150</v>
      </c>
      <c r="AU370" s="231" t="s">
        <v>84</v>
      </c>
      <c r="AY370" s="17" t="s">
        <v>148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82</v>
      </c>
      <c r="BK370" s="232">
        <f>ROUND(I370*H370,2)</f>
        <v>0</v>
      </c>
      <c r="BL370" s="17" t="s">
        <v>154</v>
      </c>
      <c r="BM370" s="231" t="s">
        <v>488</v>
      </c>
    </row>
    <row r="371" s="2" customFormat="1" ht="21.75" customHeight="1">
      <c r="A371" s="38"/>
      <c r="B371" s="39"/>
      <c r="C371" s="256" t="s">
        <v>489</v>
      </c>
      <c r="D371" s="256" t="s">
        <v>245</v>
      </c>
      <c r="E371" s="257" t="s">
        <v>490</v>
      </c>
      <c r="F371" s="258" t="s">
        <v>491</v>
      </c>
      <c r="G371" s="259" t="s">
        <v>278</v>
      </c>
      <c r="H371" s="260">
        <v>8</v>
      </c>
      <c r="I371" s="261"/>
      <c r="J371" s="262">
        <f>ROUND(I371*H371,2)</f>
        <v>0</v>
      </c>
      <c r="K371" s="263"/>
      <c r="L371" s="264"/>
      <c r="M371" s="265" t="s">
        <v>1</v>
      </c>
      <c r="N371" s="266" t="s">
        <v>39</v>
      </c>
      <c r="O371" s="91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166</v>
      </c>
      <c r="AT371" s="231" t="s">
        <v>245</v>
      </c>
      <c r="AU371" s="231" t="s">
        <v>84</v>
      </c>
      <c r="AY371" s="17" t="s">
        <v>148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82</v>
      </c>
      <c r="BK371" s="232">
        <f>ROUND(I371*H371,2)</f>
        <v>0</v>
      </c>
      <c r="BL371" s="17" t="s">
        <v>154</v>
      </c>
      <c r="BM371" s="231" t="s">
        <v>492</v>
      </c>
    </row>
    <row r="372" s="2" customFormat="1" ht="16.5" customHeight="1">
      <c r="A372" s="38"/>
      <c r="B372" s="39"/>
      <c r="C372" s="256" t="s">
        <v>353</v>
      </c>
      <c r="D372" s="256" t="s">
        <v>245</v>
      </c>
      <c r="E372" s="257" t="s">
        <v>493</v>
      </c>
      <c r="F372" s="258" t="s">
        <v>494</v>
      </c>
      <c r="G372" s="259" t="s">
        <v>278</v>
      </c>
      <c r="H372" s="260">
        <v>8</v>
      </c>
      <c r="I372" s="261"/>
      <c r="J372" s="262">
        <f>ROUND(I372*H372,2)</f>
        <v>0</v>
      </c>
      <c r="K372" s="263"/>
      <c r="L372" s="264"/>
      <c r="M372" s="265" t="s">
        <v>1</v>
      </c>
      <c r="N372" s="266" t="s">
        <v>39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166</v>
      </c>
      <c r="AT372" s="231" t="s">
        <v>245</v>
      </c>
      <c r="AU372" s="231" t="s">
        <v>84</v>
      </c>
      <c r="AY372" s="17" t="s">
        <v>148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82</v>
      </c>
      <c r="BK372" s="232">
        <f>ROUND(I372*H372,2)</f>
        <v>0</v>
      </c>
      <c r="BL372" s="17" t="s">
        <v>154</v>
      </c>
      <c r="BM372" s="231" t="s">
        <v>495</v>
      </c>
    </row>
    <row r="373" s="2" customFormat="1" ht="21.75" customHeight="1">
      <c r="A373" s="38"/>
      <c r="B373" s="39"/>
      <c r="C373" s="256" t="s">
        <v>496</v>
      </c>
      <c r="D373" s="256" t="s">
        <v>245</v>
      </c>
      <c r="E373" s="257" t="s">
        <v>497</v>
      </c>
      <c r="F373" s="258" t="s">
        <v>498</v>
      </c>
      <c r="G373" s="259" t="s">
        <v>278</v>
      </c>
      <c r="H373" s="260">
        <v>20</v>
      </c>
      <c r="I373" s="261"/>
      <c r="J373" s="262">
        <f>ROUND(I373*H373,2)</f>
        <v>0</v>
      </c>
      <c r="K373" s="263"/>
      <c r="L373" s="264"/>
      <c r="M373" s="265" t="s">
        <v>1</v>
      </c>
      <c r="N373" s="266" t="s">
        <v>39</v>
      </c>
      <c r="O373" s="91"/>
      <c r="P373" s="229">
        <f>O373*H373</f>
        <v>0</v>
      </c>
      <c r="Q373" s="229">
        <v>0.00035</v>
      </c>
      <c r="R373" s="229">
        <f>Q373*H373</f>
        <v>0.0070000000000000001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166</v>
      </c>
      <c r="AT373" s="231" t="s">
        <v>245</v>
      </c>
      <c r="AU373" s="231" t="s">
        <v>84</v>
      </c>
      <c r="AY373" s="17" t="s">
        <v>148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82</v>
      </c>
      <c r="BK373" s="232">
        <f>ROUND(I373*H373,2)</f>
        <v>0</v>
      </c>
      <c r="BL373" s="17" t="s">
        <v>154</v>
      </c>
      <c r="BM373" s="231" t="s">
        <v>499</v>
      </c>
    </row>
    <row r="374" s="2" customFormat="1" ht="16.5" customHeight="1">
      <c r="A374" s="38"/>
      <c r="B374" s="39"/>
      <c r="C374" s="256" t="s">
        <v>94</v>
      </c>
      <c r="D374" s="256" t="s">
        <v>245</v>
      </c>
      <c r="E374" s="257" t="s">
        <v>500</v>
      </c>
      <c r="F374" s="258" t="s">
        <v>501</v>
      </c>
      <c r="G374" s="259" t="s">
        <v>278</v>
      </c>
      <c r="H374" s="260">
        <v>8</v>
      </c>
      <c r="I374" s="261"/>
      <c r="J374" s="262">
        <f>ROUND(I374*H374,2)</f>
        <v>0</v>
      </c>
      <c r="K374" s="263"/>
      <c r="L374" s="264"/>
      <c r="M374" s="265" t="s">
        <v>1</v>
      </c>
      <c r="N374" s="266" t="s">
        <v>39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166</v>
      </c>
      <c r="AT374" s="231" t="s">
        <v>245</v>
      </c>
      <c r="AU374" s="231" t="s">
        <v>84</v>
      </c>
      <c r="AY374" s="17" t="s">
        <v>148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82</v>
      </c>
      <c r="BK374" s="232">
        <f>ROUND(I374*H374,2)</f>
        <v>0</v>
      </c>
      <c r="BL374" s="17" t="s">
        <v>154</v>
      </c>
      <c r="BM374" s="231" t="s">
        <v>502</v>
      </c>
    </row>
    <row r="375" s="2" customFormat="1" ht="24.15" customHeight="1">
      <c r="A375" s="38"/>
      <c r="B375" s="39"/>
      <c r="C375" s="219" t="s">
        <v>503</v>
      </c>
      <c r="D375" s="219" t="s">
        <v>150</v>
      </c>
      <c r="E375" s="220" t="s">
        <v>504</v>
      </c>
      <c r="F375" s="221" t="s">
        <v>505</v>
      </c>
      <c r="G375" s="222" t="s">
        <v>153</v>
      </c>
      <c r="H375" s="223">
        <v>6.75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39</v>
      </c>
      <c r="O375" s="91"/>
      <c r="P375" s="229">
        <f>O375*H375</f>
        <v>0</v>
      </c>
      <c r="Q375" s="229">
        <v>0.0011999999999999999</v>
      </c>
      <c r="R375" s="229">
        <f>Q375*H375</f>
        <v>0.0080999999999999996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154</v>
      </c>
      <c r="AT375" s="231" t="s">
        <v>150</v>
      </c>
      <c r="AU375" s="231" t="s">
        <v>84</v>
      </c>
      <c r="AY375" s="17" t="s">
        <v>148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82</v>
      </c>
      <c r="BK375" s="232">
        <f>ROUND(I375*H375,2)</f>
        <v>0</v>
      </c>
      <c r="BL375" s="17" t="s">
        <v>154</v>
      </c>
      <c r="BM375" s="231" t="s">
        <v>506</v>
      </c>
    </row>
    <row r="376" s="2" customFormat="1" ht="16.5" customHeight="1">
      <c r="A376" s="38"/>
      <c r="B376" s="39"/>
      <c r="C376" s="219" t="s">
        <v>359</v>
      </c>
      <c r="D376" s="219" t="s">
        <v>150</v>
      </c>
      <c r="E376" s="220" t="s">
        <v>507</v>
      </c>
      <c r="F376" s="221" t="s">
        <v>508</v>
      </c>
      <c r="G376" s="222" t="s">
        <v>153</v>
      </c>
      <c r="H376" s="223">
        <v>6.75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39</v>
      </c>
      <c r="O376" s="91"/>
      <c r="P376" s="229">
        <f>O376*H376</f>
        <v>0</v>
      </c>
      <c r="Q376" s="229">
        <v>1.22E-05</v>
      </c>
      <c r="R376" s="229">
        <f>Q376*H376</f>
        <v>8.2349999999999996E-05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154</v>
      </c>
      <c r="AT376" s="231" t="s">
        <v>150</v>
      </c>
      <c r="AU376" s="231" t="s">
        <v>84</v>
      </c>
      <c r="AY376" s="17" t="s">
        <v>148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82</v>
      </c>
      <c r="BK376" s="232">
        <f>ROUND(I376*H376,2)</f>
        <v>0</v>
      </c>
      <c r="BL376" s="17" t="s">
        <v>154</v>
      </c>
      <c r="BM376" s="231" t="s">
        <v>509</v>
      </c>
    </row>
    <row r="377" s="13" customFormat="1">
      <c r="A377" s="13"/>
      <c r="B377" s="233"/>
      <c r="C377" s="234"/>
      <c r="D377" s="235" t="s">
        <v>155</v>
      </c>
      <c r="E377" s="236" t="s">
        <v>1</v>
      </c>
      <c r="F377" s="237" t="s">
        <v>510</v>
      </c>
      <c r="G377" s="234"/>
      <c r="H377" s="238">
        <v>6.75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155</v>
      </c>
      <c r="AU377" s="244" t="s">
        <v>84</v>
      </c>
      <c r="AV377" s="13" t="s">
        <v>84</v>
      </c>
      <c r="AW377" s="13" t="s">
        <v>32</v>
      </c>
      <c r="AX377" s="13" t="s">
        <v>74</v>
      </c>
      <c r="AY377" s="244" t="s">
        <v>148</v>
      </c>
    </row>
    <row r="378" s="14" customFormat="1">
      <c r="A378" s="14"/>
      <c r="B378" s="245"/>
      <c r="C378" s="246"/>
      <c r="D378" s="235" t="s">
        <v>155</v>
      </c>
      <c r="E378" s="247" t="s">
        <v>1</v>
      </c>
      <c r="F378" s="248" t="s">
        <v>157</v>
      </c>
      <c r="G378" s="246"/>
      <c r="H378" s="249">
        <v>6.75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155</v>
      </c>
      <c r="AU378" s="255" t="s">
        <v>84</v>
      </c>
      <c r="AV378" s="14" t="s">
        <v>154</v>
      </c>
      <c r="AW378" s="14" t="s">
        <v>32</v>
      </c>
      <c r="AX378" s="14" t="s">
        <v>82</v>
      </c>
      <c r="AY378" s="255" t="s">
        <v>148</v>
      </c>
    </row>
    <row r="379" s="2" customFormat="1" ht="33" customHeight="1">
      <c r="A379" s="38"/>
      <c r="B379" s="39"/>
      <c r="C379" s="219" t="s">
        <v>511</v>
      </c>
      <c r="D379" s="219" t="s">
        <v>150</v>
      </c>
      <c r="E379" s="220" t="s">
        <v>512</v>
      </c>
      <c r="F379" s="221" t="s">
        <v>513</v>
      </c>
      <c r="G379" s="222" t="s">
        <v>202</v>
      </c>
      <c r="H379" s="223">
        <v>379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39</v>
      </c>
      <c r="O379" s="91"/>
      <c r="P379" s="229">
        <f>O379*H379</f>
        <v>0</v>
      </c>
      <c r="Q379" s="229">
        <v>0.15539952000000001</v>
      </c>
      <c r="R379" s="229">
        <f>Q379*H379</f>
        <v>58.896418080000004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154</v>
      </c>
      <c r="AT379" s="231" t="s">
        <v>150</v>
      </c>
      <c r="AU379" s="231" t="s">
        <v>84</v>
      </c>
      <c r="AY379" s="17" t="s">
        <v>148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82</v>
      </c>
      <c r="BK379" s="232">
        <f>ROUND(I379*H379,2)</f>
        <v>0</v>
      </c>
      <c r="BL379" s="17" t="s">
        <v>154</v>
      </c>
      <c r="BM379" s="231" t="s">
        <v>514</v>
      </c>
    </row>
    <row r="380" s="13" customFormat="1">
      <c r="A380" s="13"/>
      <c r="B380" s="233"/>
      <c r="C380" s="234"/>
      <c r="D380" s="235" t="s">
        <v>155</v>
      </c>
      <c r="E380" s="236" t="s">
        <v>1</v>
      </c>
      <c r="F380" s="237" t="s">
        <v>515</v>
      </c>
      <c r="G380" s="234"/>
      <c r="H380" s="238">
        <v>379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155</v>
      </c>
      <c r="AU380" s="244" t="s">
        <v>84</v>
      </c>
      <c r="AV380" s="13" t="s">
        <v>84</v>
      </c>
      <c r="AW380" s="13" t="s">
        <v>32</v>
      </c>
      <c r="AX380" s="13" t="s">
        <v>74</v>
      </c>
      <c r="AY380" s="244" t="s">
        <v>148</v>
      </c>
    </row>
    <row r="381" s="14" customFormat="1">
      <c r="A381" s="14"/>
      <c r="B381" s="245"/>
      <c r="C381" s="246"/>
      <c r="D381" s="235" t="s">
        <v>155</v>
      </c>
      <c r="E381" s="247" t="s">
        <v>1</v>
      </c>
      <c r="F381" s="248" t="s">
        <v>157</v>
      </c>
      <c r="G381" s="246"/>
      <c r="H381" s="249">
        <v>379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155</v>
      </c>
      <c r="AU381" s="255" t="s">
        <v>84</v>
      </c>
      <c r="AV381" s="14" t="s">
        <v>154</v>
      </c>
      <c r="AW381" s="14" t="s">
        <v>32</v>
      </c>
      <c r="AX381" s="14" t="s">
        <v>82</v>
      </c>
      <c r="AY381" s="255" t="s">
        <v>148</v>
      </c>
    </row>
    <row r="382" s="2" customFormat="1" ht="16.5" customHeight="1">
      <c r="A382" s="38"/>
      <c r="B382" s="39"/>
      <c r="C382" s="256" t="s">
        <v>363</v>
      </c>
      <c r="D382" s="256" t="s">
        <v>245</v>
      </c>
      <c r="E382" s="257" t="s">
        <v>516</v>
      </c>
      <c r="F382" s="258" t="s">
        <v>517</v>
      </c>
      <c r="G382" s="259" t="s">
        <v>202</v>
      </c>
      <c r="H382" s="260">
        <v>288.66000000000003</v>
      </c>
      <c r="I382" s="261"/>
      <c r="J382" s="262">
        <f>ROUND(I382*H382,2)</f>
        <v>0</v>
      </c>
      <c r="K382" s="263"/>
      <c r="L382" s="264"/>
      <c r="M382" s="265" t="s">
        <v>1</v>
      </c>
      <c r="N382" s="266" t="s">
        <v>39</v>
      </c>
      <c r="O382" s="91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166</v>
      </c>
      <c r="AT382" s="231" t="s">
        <v>245</v>
      </c>
      <c r="AU382" s="231" t="s">
        <v>84</v>
      </c>
      <c r="AY382" s="17" t="s">
        <v>148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82</v>
      </c>
      <c r="BK382" s="232">
        <f>ROUND(I382*H382,2)</f>
        <v>0</v>
      </c>
      <c r="BL382" s="17" t="s">
        <v>154</v>
      </c>
      <c r="BM382" s="231" t="s">
        <v>518</v>
      </c>
    </row>
    <row r="383" s="13" customFormat="1">
      <c r="A383" s="13"/>
      <c r="B383" s="233"/>
      <c r="C383" s="234"/>
      <c r="D383" s="235" t="s">
        <v>155</v>
      </c>
      <c r="E383" s="236" t="s">
        <v>1</v>
      </c>
      <c r="F383" s="237" t="s">
        <v>519</v>
      </c>
      <c r="G383" s="234"/>
      <c r="H383" s="238">
        <v>288.66000000000003</v>
      </c>
      <c r="I383" s="239"/>
      <c r="J383" s="234"/>
      <c r="K383" s="234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155</v>
      </c>
      <c r="AU383" s="244" t="s">
        <v>84</v>
      </c>
      <c r="AV383" s="13" t="s">
        <v>84</v>
      </c>
      <c r="AW383" s="13" t="s">
        <v>32</v>
      </c>
      <c r="AX383" s="13" t="s">
        <v>74</v>
      </c>
      <c r="AY383" s="244" t="s">
        <v>148</v>
      </c>
    </row>
    <row r="384" s="14" customFormat="1">
      <c r="A384" s="14"/>
      <c r="B384" s="245"/>
      <c r="C384" s="246"/>
      <c r="D384" s="235" t="s">
        <v>155</v>
      </c>
      <c r="E384" s="247" t="s">
        <v>1</v>
      </c>
      <c r="F384" s="248" t="s">
        <v>157</v>
      </c>
      <c r="G384" s="246"/>
      <c r="H384" s="249">
        <v>288.66000000000003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155</v>
      </c>
      <c r="AU384" s="255" t="s">
        <v>84</v>
      </c>
      <c r="AV384" s="14" t="s">
        <v>154</v>
      </c>
      <c r="AW384" s="14" t="s">
        <v>32</v>
      </c>
      <c r="AX384" s="14" t="s">
        <v>82</v>
      </c>
      <c r="AY384" s="255" t="s">
        <v>148</v>
      </c>
    </row>
    <row r="385" s="2" customFormat="1" ht="24.15" customHeight="1">
      <c r="A385" s="38"/>
      <c r="B385" s="39"/>
      <c r="C385" s="256" t="s">
        <v>520</v>
      </c>
      <c r="D385" s="256" t="s">
        <v>245</v>
      </c>
      <c r="E385" s="257" t="s">
        <v>521</v>
      </c>
      <c r="F385" s="258" t="s">
        <v>522</v>
      </c>
      <c r="G385" s="259" t="s">
        <v>202</v>
      </c>
      <c r="H385" s="260">
        <v>81.599999999999994</v>
      </c>
      <c r="I385" s="261"/>
      <c r="J385" s="262">
        <f>ROUND(I385*H385,2)</f>
        <v>0</v>
      </c>
      <c r="K385" s="263"/>
      <c r="L385" s="264"/>
      <c r="M385" s="265" t="s">
        <v>1</v>
      </c>
      <c r="N385" s="266" t="s">
        <v>39</v>
      </c>
      <c r="O385" s="91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166</v>
      </c>
      <c r="AT385" s="231" t="s">
        <v>245</v>
      </c>
      <c r="AU385" s="231" t="s">
        <v>84</v>
      </c>
      <c r="AY385" s="17" t="s">
        <v>148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82</v>
      </c>
      <c r="BK385" s="232">
        <f>ROUND(I385*H385,2)</f>
        <v>0</v>
      </c>
      <c r="BL385" s="17" t="s">
        <v>154</v>
      </c>
      <c r="BM385" s="231" t="s">
        <v>523</v>
      </c>
    </row>
    <row r="386" s="13" customFormat="1">
      <c r="A386" s="13"/>
      <c r="B386" s="233"/>
      <c r="C386" s="234"/>
      <c r="D386" s="235" t="s">
        <v>155</v>
      </c>
      <c r="E386" s="236" t="s">
        <v>1</v>
      </c>
      <c r="F386" s="237" t="s">
        <v>524</v>
      </c>
      <c r="G386" s="234"/>
      <c r="H386" s="238">
        <v>81.599999999999994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155</v>
      </c>
      <c r="AU386" s="244" t="s">
        <v>84</v>
      </c>
      <c r="AV386" s="13" t="s">
        <v>84</v>
      </c>
      <c r="AW386" s="13" t="s">
        <v>32</v>
      </c>
      <c r="AX386" s="13" t="s">
        <v>74</v>
      </c>
      <c r="AY386" s="244" t="s">
        <v>148</v>
      </c>
    </row>
    <row r="387" s="14" customFormat="1">
      <c r="A387" s="14"/>
      <c r="B387" s="245"/>
      <c r="C387" s="246"/>
      <c r="D387" s="235" t="s">
        <v>155</v>
      </c>
      <c r="E387" s="247" t="s">
        <v>1</v>
      </c>
      <c r="F387" s="248" t="s">
        <v>157</v>
      </c>
      <c r="G387" s="246"/>
      <c r="H387" s="249">
        <v>81.599999999999994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155</v>
      </c>
      <c r="AU387" s="255" t="s">
        <v>84</v>
      </c>
      <c r="AV387" s="14" t="s">
        <v>154</v>
      </c>
      <c r="AW387" s="14" t="s">
        <v>32</v>
      </c>
      <c r="AX387" s="14" t="s">
        <v>82</v>
      </c>
      <c r="AY387" s="255" t="s">
        <v>148</v>
      </c>
    </row>
    <row r="388" s="2" customFormat="1" ht="24.15" customHeight="1">
      <c r="A388" s="38"/>
      <c r="B388" s="39"/>
      <c r="C388" s="256" t="s">
        <v>366</v>
      </c>
      <c r="D388" s="256" t="s">
        <v>245</v>
      </c>
      <c r="E388" s="257" t="s">
        <v>525</v>
      </c>
      <c r="F388" s="258" t="s">
        <v>526</v>
      </c>
      <c r="G388" s="259" t="s">
        <v>202</v>
      </c>
      <c r="H388" s="260">
        <v>16.32</v>
      </c>
      <c r="I388" s="261"/>
      <c r="J388" s="262">
        <f>ROUND(I388*H388,2)</f>
        <v>0</v>
      </c>
      <c r="K388" s="263"/>
      <c r="L388" s="264"/>
      <c r="M388" s="265" t="s">
        <v>1</v>
      </c>
      <c r="N388" s="266" t="s">
        <v>39</v>
      </c>
      <c r="O388" s="91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166</v>
      </c>
      <c r="AT388" s="231" t="s">
        <v>245</v>
      </c>
      <c r="AU388" s="231" t="s">
        <v>84</v>
      </c>
      <c r="AY388" s="17" t="s">
        <v>148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82</v>
      </c>
      <c r="BK388" s="232">
        <f>ROUND(I388*H388,2)</f>
        <v>0</v>
      </c>
      <c r="BL388" s="17" t="s">
        <v>154</v>
      </c>
      <c r="BM388" s="231" t="s">
        <v>527</v>
      </c>
    </row>
    <row r="389" s="13" customFormat="1">
      <c r="A389" s="13"/>
      <c r="B389" s="233"/>
      <c r="C389" s="234"/>
      <c r="D389" s="235" t="s">
        <v>155</v>
      </c>
      <c r="E389" s="236" t="s">
        <v>1</v>
      </c>
      <c r="F389" s="237" t="s">
        <v>528</v>
      </c>
      <c r="G389" s="234"/>
      <c r="H389" s="238">
        <v>16.32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155</v>
      </c>
      <c r="AU389" s="244" t="s">
        <v>84</v>
      </c>
      <c r="AV389" s="13" t="s">
        <v>84</v>
      </c>
      <c r="AW389" s="13" t="s">
        <v>32</v>
      </c>
      <c r="AX389" s="13" t="s">
        <v>74</v>
      </c>
      <c r="AY389" s="244" t="s">
        <v>148</v>
      </c>
    </row>
    <row r="390" s="14" customFormat="1">
      <c r="A390" s="14"/>
      <c r="B390" s="245"/>
      <c r="C390" s="246"/>
      <c r="D390" s="235" t="s">
        <v>155</v>
      </c>
      <c r="E390" s="247" t="s">
        <v>1</v>
      </c>
      <c r="F390" s="248" t="s">
        <v>157</v>
      </c>
      <c r="G390" s="246"/>
      <c r="H390" s="249">
        <v>16.32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155</v>
      </c>
      <c r="AU390" s="255" t="s">
        <v>84</v>
      </c>
      <c r="AV390" s="14" t="s">
        <v>154</v>
      </c>
      <c r="AW390" s="14" t="s">
        <v>32</v>
      </c>
      <c r="AX390" s="14" t="s">
        <v>82</v>
      </c>
      <c r="AY390" s="255" t="s">
        <v>148</v>
      </c>
    </row>
    <row r="391" s="2" customFormat="1" ht="24.15" customHeight="1">
      <c r="A391" s="38"/>
      <c r="B391" s="39"/>
      <c r="C391" s="219" t="s">
        <v>529</v>
      </c>
      <c r="D391" s="219" t="s">
        <v>150</v>
      </c>
      <c r="E391" s="220" t="s">
        <v>530</v>
      </c>
      <c r="F391" s="221" t="s">
        <v>531</v>
      </c>
      <c r="G391" s="222" t="s">
        <v>202</v>
      </c>
      <c r="H391" s="223">
        <v>453</v>
      </c>
      <c r="I391" s="224"/>
      <c r="J391" s="225">
        <f>ROUND(I391*H391,2)</f>
        <v>0</v>
      </c>
      <c r="K391" s="226"/>
      <c r="L391" s="44"/>
      <c r="M391" s="227" t="s">
        <v>1</v>
      </c>
      <c r="N391" s="228" t="s">
        <v>39</v>
      </c>
      <c r="O391" s="91"/>
      <c r="P391" s="229">
        <f>O391*H391</f>
        <v>0</v>
      </c>
      <c r="Q391" s="229">
        <v>0.10094599999999999</v>
      </c>
      <c r="R391" s="229">
        <f>Q391*H391</f>
        <v>45.728538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154</v>
      </c>
      <c r="AT391" s="231" t="s">
        <v>150</v>
      </c>
      <c r="AU391" s="231" t="s">
        <v>84</v>
      </c>
      <c r="AY391" s="17" t="s">
        <v>148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82</v>
      </c>
      <c r="BK391" s="232">
        <f>ROUND(I391*H391,2)</f>
        <v>0</v>
      </c>
      <c r="BL391" s="17" t="s">
        <v>154</v>
      </c>
      <c r="BM391" s="231" t="s">
        <v>532</v>
      </c>
    </row>
    <row r="392" s="2" customFormat="1" ht="16.5" customHeight="1">
      <c r="A392" s="38"/>
      <c r="B392" s="39"/>
      <c r="C392" s="256" t="s">
        <v>370</v>
      </c>
      <c r="D392" s="256" t="s">
        <v>245</v>
      </c>
      <c r="E392" s="257" t="s">
        <v>533</v>
      </c>
      <c r="F392" s="258" t="s">
        <v>534</v>
      </c>
      <c r="G392" s="259" t="s">
        <v>202</v>
      </c>
      <c r="H392" s="260">
        <v>466.58999999999998</v>
      </c>
      <c r="I392" s="261"/>
      <c r="J392" s="262">
        <f>ROUND(I392*H392,2)</f>
        <v>0</v>
      </c>
      <c r="K392" s="263"/>
      <c r="L392" s="264"/>
      <c r="M392" s="265" t="s">
        <v>1</v>
      </c>
      <c r="N392" s="266" t="s">
        <v>39</v>
      </c>
      <c r="O392" s="91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166</v>
      </c>
      <c r="AT392" s="231" t="s">
        <v>245</v>
      </c>
      <c r="AU392" s="231" t="s">
        <v>84</v>
      </c>
      <c r="AY392" s="17" t="s">
        <v>148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82</v>
      </c>
      <c r="BK392" s="232">
        <f>ROUND(I392*H392,2)</f>
        <v>0</v>
      </c>
      <c r="BL392" s="17" t="s">
        <v>154</v>
      </c>
      <c r="BM392" s="231" t="s">
        <v>535</v>
      </c>
    </row>
    <row r="393" s="13" customFormat="1">
      <c r="A393" s="13"/>
      <c r="B393" s="233"/>
      <c r="C393" s="234"/>
      <c r="D393" s="235" t="s">
        <v>155</v>
      </c>
      <c r="E393" s="236" t="s">
        <v>1</v>
      </c>
      <c r="F393" s="237" t="s">
        <v>536</v>
      </c>
      <c r="G393" s="234"/>
      <c r="H393" s="238">
        <v>466.58999999999998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155</v>
      </c>
      <c r="AU393" s="244" t="s">
        <v>84</v>
      </c>
      <c r="AV393" s="13" t="s">
        <v>84</v>
      </c>
      <c r="AW393" s="13" t="s">
        <v>32</v>
      </c>
      <c r="AX393" s="13" t="s">
        <v>74</v>
      </c>
      <c r="AY393" s="244" t="s">
        <v>148</v>
      </c>
    </row>
    <row r="394" s="14" customFormat="1">
      <c r="A394" s="14"/>
      <c r="B394" s="245"/>
      <c r="C394" s="246"/>
      <c r="D394" s="235" t="s">
        <v>155</v>
      </c>
      <c r="E394" s="247" t="s">
        <v>1</v>
      </c>
      <c r="F394" s="248" t="s">
        <v>157</v>
      </c>
      <c r="G394" s="246"/>
      <c r="H394" s="249">
        <v>466.58999999999998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155</v>
      </c>
      <c r="AU394" s="255" t="s">
        <v>84</v>
      </c>
      <c r="AV394" s="14" t="s">
        <v>154</v>
      </c>
      <c r="AW394" s="14" t="s">
        <v>32</v>
      </c>
      <c r="AX394" s="14" t="s">
        <v>82</v>
      </c>
      <c r="AY394" s="255" t="s">
        <v>148</v>
      </c>
    </row>
    <row r="395" s="2" customFormat="1" ht="24.15" customHeight="1">
      <c r="A395" s="38"/>
      <c r="B395" s="39"/>
      <c r="C395" s="219" t="s">
        <v>537</v>
      </c>
      <c r="D395" s="219" t="s">
        <v>150</v>
      </c>
      <c r="E395" s="220" t="s">
        <v>538</v>
      </c>
      <c r="F395" s="221" t="s">
        <v>539</v>
      </c>
      <c r="G395" s="222" t="s">
        <v>202</v>
      </c>
      <c r="H395" s="223">
        <v>45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39</v>
      </c>
      <c r="O395" s="91"/>
      <c r="P395" s="229">
        <f>O395*H395</f>
        <v>0</v>
      </c>
      <c r="Q395" s="229">
        <v>5.5600000000000003E-05</v>
      </c>
      <c r="R395" s="229">
        <f>Q395*H395</f>
        <v>0.0025020000000000003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154</v>
      </c>
      <c r="AT395" s="231" t="s">
        <v>150</v>
      </c>
      <c r="AU395" s="231" t="s">
        <v>84</v>
      </c>
      <c r="AY395" s="17" t="s">
        <v>148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82</v>
      </c>
      <c r="BK395" s="232">
        <f>ROUND(I395*H395,2)</f>
        <v>0</v>
      </c>
      <c r="BL395" s="17" t="s">
        <v>154</v>
      </c>
      <c r="BM395" s="231" t="s">
        <v>540</v>
      </c>
    </row>
    <row r="396" s="2" customFormat="1" ht="16.5" customHeight="1">
      <c r="A396" s="38"/>
      <c r="B396" s="39"/>
      <c r="C396" s="219" t="s">
        <v>97</v>
      </c>
      <c r="D396" s="219" t="s">
        <v>150</v>
      </c>
      <c r="E396" s="220" t="s">
        <v>541</v>
      </c>
      <c r="F396" s="221" t="s">
        <v>542</v>
      </c>
      <c r="G396" s="222" t="s">
        <v>202</v>
      </c>
      <c r="H396" s="223">
        <v>45</v>
      </c>
      <c r="I396" s="224"/>
      <c r="J396" s="225">
        <f>ROUND(I396*H396,2)</f>
        <v>0</v>
      </c>
      <c r="K396" s="226"/>
      <c r="L396" s="44"/>
      <c r="M396" s="227" t="s">
        <v>1</v>
      </c>
      <c r="N396" s="228" t="s">
        <v>39</v>
      </c>
      <c r="O396" s="91"/>
      <c r="P396" s="229">
        <f>O396*H396</f>
        <v>0</v>
      </c>
      <c r="Q396" s="229">
        <v>1.2950000000000001E-06</v>
      </c>
      <c r="R396" s="229">
        <f>Q396*H396</f>
        <v>5.8275000000000007E-05</v>
      </c>
      <c r="S396" s="229">
        <v>0</v>
      </c>
      <c r="T396" s="23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1" t="s">
        <v>154</v>
      </c>
      <c r="AT396" s="231" t="s">
        <v>150</v>
      </c>
      <c r="AU396" s="231" t="s">
        <v>84</v>
      </c>
      <c r="AY396" s="17" t="s">
        <v>148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82</v>
      </c>
      <c r="BK396" s="232">
        <f>ROUND(I396*H396,2)</f>
        <v>0</v>
      </c>
      <c r="BL396" s="17" t="s">
        <v>154</v>
      </c>
      <c r="BM396" s="231" t="s">
        <v>543</v>
      </c>
    </row>
    <row r="397" s="2" customFormat="1" ht="24.15" customHeight="1">
      <c r="A397" s="38"/>
      <c r="B397" s="39"/>
      <c r="C397" s="219" t="s">
        <v>544</v>
      </c>
      <c r="D397" s="219" t="s">
        <v>150</v>
      </c>
      <c r="E397" s="220" t="s">
        <v>545</v>
      </c>
      <c r="F397" s="221" t="s">
        <v>546</v>
      </c>
      <c r="G397" s="222" t="s">
        <v>202</v>
      </c>
      <c r="H397" s="223">
        <v>29.5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39</v>
      </c>
      <c r="O397" s="91"/>
      <c r="P397" s="229">
        <f>O397*H397</f>
        <v>0</v>
      </c>
      <c r="Q397" s="229">
        <v>0.29220869999999999</v>
      </c>
      <c r="R397" s="229">
        <f>Q397*H397</f>
        <v>8.6201566500000002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154</v>
      </c>
      <c r="AT397" s="231" t="s">
        <v>150</v>
      </c>
      <c r="AU397" s="231" t="s">
        <v>84</v>
      </c>
      <c r="AY397" s="17" t="s">
        <v>148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82</v>
      </c>
      <c r="BK397" s="232">
        <f>ROUND(I397*H397,2)</f>
        <v>0</v>
      </c>
      <c r="BL397" s="17" t="s">
        <v>154</v>
      </c>
      <c r="BM397" s="231" t="s">
        <v>547</v>
      </c>
    </row>
    <row r="398" s="13" customFormat="1">
      <c r="A398" s="13"/>
      <c r="B398" s="233"/>
      <c r="C398" s="234"/>
      <c r="D398" s="235" t="s">
        <v>155</v>
      </c>
      <c r="E398" s="236" t="s">
        <v>1</v>
      </c>
      <c r="F398" s="237" t="s">
        <v>548</v>
      </c>
      <c r="G398" s="234"/>
      <c r="H398" s="238">
        <v>23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155</v>
      </c>
      <c r="AU398" s="244" t="s">
        <v>84</v>
      </c>
      <c r="AV398" s="13" t="s">
        <v>84</v>
      </c>
      <c r="AW398" s="13" t="s">
        <v>32</v>
      </c>
      <c r="AX398" s="13" t="s">
        <v>74</v>
      </c>
      <c r="AY398" s="244" t="s">
        <v>148</v>
      </c>
    </row>
    <row r="399" s="13" customFormat="1">
      <c r="A399" s="13"/>
      <c r="B399" s="233"/>
      <c r="C399" s="234"/>
      <c r="D399" s="235" t="s">
        <v>155</v>
      </c>
      <c r="E399" s="236" t="s">
        <v>1</v>
      </c>
      <c r="F399" s="237" t="s">
        <v>549</v>
      </c>
      <c r="G399" s="234"/>
      <c r="H399" s="238">
        <v>6.5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155</v>
      </c>
      <c r="AU399" s="244" t="s">
        <v>84</v>
      </c>
      <c r="AV399" s="13" t="s">
        <v>84</v>
      </c>
      <c r="AW399" s="13" t="s">
        <v>32</v>
      </c>
      <c r="AX399" s="13" t="s">
        <v>74</v>
      </c>
      <c r="AY399" s="244" t="s">
        <v>148</v>
      </c>
    </row>
    <row r="400" s="14" customFormat="1">
      <c r="A400" s="14"/>
      <c r="B400" s="245"/>
      <c r="C400" s="246"/>
      <c r="D400" s="235" t="s">
        <v>155</v>
      </c>
      <c r="E400" s="247" t="s">
        <v>1</v>
      </c>
      <c r="F400" s="248" t="s">
        <v>157</v>
      </c>
      <c r="G400" s="246"/>
      <c r="H400" s="249">
        <v>29.5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5" t="s">
        <v>155</v>
      </c>
      <c r="AU400" s="255" t="s">
        <v>84</v>
      </c>
      <c r="AV400" s="14" t="s">
        <v>154</v>
      </c>
      <c r="AW400" s="14" t="s">
        <v>32</v>
      </c>
      <c r="AX400" s="14" t="s">
        <v>82</v>
      </c>
      <c r="AY400" s="255" t="s">
        <v>148</v>
      </c>
    </row>
    <row r="401" s="2" customFormat="1" ht="21.75" customHeight="1">
      <c r="A401" s="38"/>
      <c r="B401" s="39"/>
      <c r="C401" s="256" t="s">
        <v>376</v>
      </c>
      <c r="D401" s="256" t="s">
        <v>245</v>
      </c>
      <c r="E401" s="257" t="s">
        <v>550</v>
      </c>
      <c r="F401" s="258" t="s">
        <v>551</v>
      </c>
      <c r="G401" s="259" t="s">
        <v>278</v>
      </c>
      <c r="H401" s="260">
        <v>59</v>
      </c>
      <c r="I401" s="261"/>
      <c r="J401" s="262">
        <f>ROUND(I401*H401,2)</f>
        <v>0</v>
      </c>
      <c r="K401" s="263"/>
      <c r="L401" s="264"/>
      <c r="M401" s="265" t="s">
        <v>1</v>
      </c>
      <c r="N401" s="266" t="s">
        <v>39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166</v>
      </c>
      <c r="AT401" s="231" t="s">
        <v>245</v>
      </c>
      <c r="AU401" s="231" t="s">
        <v>84</v>
      </c>
      <c r="AY401" s="17" t="s">
        <v>148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82</v>
      </c>
      <c r="BK401" s="232">
        <f>ROUND(I401*H401,2)</f>
        <v>0</v>
      </c>
      <c r="BL401" s="17" t="s">
        <v>154</v>
      </c>
      <c r="BM401" s="231" t="s">
        <v>552</v>
      </c>
    </row>
    <row r="402" s="2" customFormat="1" ht="16.5" customHeight="1">
      <c r="A402" s="38"/>
      <c r="B402" s="39"/>
      <c r="C402" s="256" t="s">
        <v>553</v>
      </c>
      <c r="D402" s="256" t="s">
        <v>245</v>
      </c>
      <c r="E402" s="257" t="s">
        <v>554</v>
      </c>
      <c r="F402" s="258" t="s">
        <v>555</v>
      </c>
      <c r="G402" s="259" t="s">
        <v>278</v>
      </c>
      <c r="H402" s="260">
        <v>13</v>
      </c>
      <c r="I402" s="261"/>
      <c r="J402" s="262">
        <f>ROUND(I402*H402,2)</f>
        <v>0</v>
      </c>
      <c r="K402" s="263"/>
      <c r="L402" s="264"/>
      <c r="M402" s="265" t="s">
        <v>1</v>
      </c>
      <c r="N402" s="266" t="s">
        <v>39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166</v>
      </c>
      <c r="AT402" s="231" t="s">
        <v>245</v>
      </c>
      <c r="AU402" s="231" t="s">
        <v>84</v>
      </c>
      <c r="AY402" s="17" t="s">
        <v>148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82</v>
      </c>
      <c r="BK402" s="232">
        <f>ROUND(I402*H402,2)</f>
        <v>0</v>
      </c>
      <c r="BL402" s="17" t="s">
        <v>154</v>
      </c>
      <c r="BM402" s="231" t="s">
        <v>556</v>
      </c>
    </row>
    <row r="403" s="2" customFormat="1" ht="16.5" customHeight="1">
      <c r="A403" s="38"/>
      <c r="B403" s="39"/>
      <c r="C403" s="256" t="s">
        <v>379</v>
      </c>
      <c r="D403" s="256" t="s">
        <v>245</v>
      </c>
      <c r="E403" s="257" t="s">
        <v>557</v>
      </c>
      <c r="F403" s="258" t="s">
        <v>558</v>
      </c>
      <c r="G403" s="259" t="s">
        <v>278</v>
      </c>
      <c r="H403" s="260">
        <v>1</v>
      </c>
      <c r="I403" s="261"/>
      <c r="J403" s="262">
        <f>ROUND(I403*H403,2)</f>
        <v>0</v>
      </c>
      <c r="K403" s="263"/>
      <c r="L403" s="264"/>
      <c r="M403" s="265" t="s">
        <v>1</v>
      </c>
      <c r="N403" s="266" t="s">
        <v>39</v>
      </c>
      <c r="O403" s="91"/>
      <c r="P403" s="229">
        <f>O403*H403</f>
        <v>0</v>
      </c>
      <c r="Q403" s="229">
        <v>0</v>
      </c>
      <c r="R403" s="229">
        <f>Q403*H403</f>
        <v>0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166</v>
      </c>
      <c r="AT403" s="231" t="s">
        <v>245</v>
      </c>
      <c r="AU403" s="231" t="s">
        <v>84</v>
      </c>
      <c r="AY403" s="17" t="s">
        <v>148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82</v>
      </c>
      <c r="BK403" s="232">
        <f>ROUND(I403*H403,2)</f>
        <v>0</v>
      </c>
      <c r="BL403" s="17" t="s">
        <v>154</v>
      </c>
      <c r="BM403" s="231" t="s">
        <v>559</v>
      </c>
    </row>
    <row r="404" s="2" customFormat="1" ht="16.5" customHeight="1">
      <c r="A404" s="38"/>
      <c r="B404" s="39"/>
      <c r="C404" s="256" t="s">
        <v>560</v>
      </c>
      <c r="D404" s="256" t="s">
        <v>245</v>
      </c>
      <c r="E404" s="257" t="s">
        <v>561</v>
      </c>
      <c r="F404" s="258" t="s">
        <v>562</v>
      </c>
      <c r="G404" s="259" t="s">
        <v>278</v>
      </c>
      <c r="H404" s="260">
        <v>1</v>
      </c>
      <c r="I404" s="261"/>
      <c r="J404" s="262">
        <f>ROUND(I404*H404,2)</f>
        <v>0</v>
      </c>
      <c r="K404" s="263"/>
      <c r="L404" s="264"/>
      <c r="M404" s="265" t="s">
        <v>1</v>
      </c>
      <c r="N404" s="266" t="s">
        <v>39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166</v>
      </c>
      <c r="AT404" s="231" t="s">
        <v>245</v>
      </c>
      <c r="AU404" s="231" t="s">
        <v>84</v>
      </c>
      <c r="AY404" s="17" t="s">
        <v>148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82</v>
      </c>
      <c r="BK404" s="232">
        <f>ROUND(I404*H404,2)</f>
        <v>0</v>
      </c>
      <c r="BL404" s="17" t="s">
        <v>154</v>
      </c>
      <c r="BM404" s="231" t="s">
        <v>563</v>
      </c>
    </row>
    <row r="405" s="2" customFormat="1" ht="16.5" customHeight="1">
      <c r="A405" s="38"/>
      <c r="B405" s="39"/>
      <c r="C405" s="256" t="s">
        <v>383</v>
      </c>
      <c r="D405" s="256" t="s">
        <v>245</v>
      </c>
      <c r="E405" s="257" t="s">
        <v>564</v>
      </c>
      <c r="F405" s="258" t="s">
        <v>565</v>
      </c>
      <c r="G405" s="259" t="s">
        <v>278</v>
      </c>
      <c r="H405" s="260">
        <v>1</v>
      </c>
      <c r="I405" s="261"/>
      <c r="J405" s="262">
        <f>ROUND(I405*H405,2)</f>
        <v>0</v>
      </c>
      <c r="K405" s="263"/>
      <c r="L405" s="264"/>
      <c r="M405" s="265" t="s">
        <v>1</v>
      </c>
      <c r="N405" s="266" t="s">
        <v>39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166</v>
      </c>
      <c r="AT405" s="231" t="s">
        <v>245</v>
      </c>
      <c r="AU405" s="231" t="s">
        <v>84</v>
      </c>
      <c r="AY405" s="17" t="s">
        <v>148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82</v>
      </c>
      <c r="BK405" s="232">
        <f>ROUND(I405*H405,2)</f>
        <v>0</v>
      </c>
      <c r="BL405" s="17" t="s">
        <v>154</v>
      </c>
      <c r="BM405" s="231" t="s">
        <v>566</v>
      </c>
    </row>
    <row r="406" s="2" customFormat="1" ht="16.5" customHeight="1">
      <c r="A406" s="38"/>
      <c r="B406" s="39"/>
      <c r="C406" s="256" t="s">
        <v>567</v>
      </c>
      <c r="D406" s="256" t="s">
        <v>245</v>
      </c>
      <c r="E406" s="257" t="s">
        <v>568</v>
      </c>
      <c r="F406" s="258" t="s">
        <v>569</v>
      </c>
      <c r="G406" s="259" t="s">
        <v>278</v>
      </c>
      <c r="H406" s="260">
        <v>1</v>
      </c>
      <c r="I406" s="261"/>
      <c r="J406" s="262">
        <f>ROUND(I406*H406,2)</f>
        <v>0</v>
      </c>
      <c r="K406" s="263"/>
      <c r="L406" s="264"/>
      <c r="M406" s="265" t="s">
        <v>1</v>
      </c>
      <c r="N406" s="266" t="s">
        <v>39</v>
      </c>
      <c r="O406" s="91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1" t="s">
        <v>166</v>
      </c>
      <c r="AT406" s="231" t="s">
        <v>245</v>
      </c>
      <c r="AU406" s="231" t="s">
        <v>84</v>
      </c>
      <c r="AY406" s="17" t="s">
        <v>148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82</v>
      </c>
      <c r="BK406" s="232">
        <f>ROUND(I406*H406,2)</f>
        <v>0</v>
      </c>
      <c r="BL406" s="17" t="s">
        <v>154</v>
      </c>
      <c r="BM406" s="231" t="s">
        <v>570</v>
      </c>
    </row>
    <row r="407" s="2" customFormat="1" ht="24.15" customHeight="1">
      <c r="A407" s="38"/>
      <c r="B407" s="39"/>
      <c r="C407" s="256" t="s">
        <v>386</v>
      </c>
      <c r="D407" s="256" t="s">
        <v>245</v>
      </c>
      <c r="E407" s="257" t="s">
        <v>571</v>
      </c>
      <c r="F407" s="258" t="s">
        <v>572</v>
      </c>
      <c r="G407" s="259" t="s">
        <v>278</v>
      </c>
      <c r="H407" s="260">
        <v>1</v>
      </c>
      <c r="I407" s="261"/>
      <c r="J407" s="262">
        <f>ROUND(I407*H407,2)</f>
        <v>0</v>
      </c>
      <c r="K407" s="263"/>
      <c r="L407" s="264"/>
      <c r="M407" s="265" t="s">
        <v>1</v>
      </c>
      <c r="N407" s="266" t="s">
        <v>39</v>
      </c>
      <c r="O407" s="91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166</v>
      </c>
      <c r="AT407" s="231" t="s">
        <v>245</v>
      </c>
      <c r="AU407" s="231" t="s">
        <v>84</v>
      </c>
      <c r="AY407" s="17" t="s">
        <v>148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82</v>
      </c>
      <c r="BK407" s="232">
        <f>ROUND(I407*H407,2)</f>
        <v>0</v>
      </c>
      <c r="BL407" s="17" t="s">
        <v>154</v>
      </c>
      <c r="BM407" s="231" t="s">
        <v>573</v>
      </c>
    </row>
    <row r="408" s="2" customFormat="1" ht="16.5" customHeight="1">
      <c r="A408" s="38"/>
      <c r="B408" s="39"/>
      <c r="C408" s="256" t="s">
        <v>574</v>
      </c>
      <c r="D408" s="256" t="s">
        <v>245</v>
      </c>
      <c r="E408" s="257" t="s">
        <v>575</v>
      </c>
      <c r="F408" s="258" t="s">
        <v>576</v>
      </c>
      <c r="G408" s="259" t="s">
        <v>278</v>
      </c>
      <c r="H408" s="260">
        <v>1</v>
      </c>
      <c r="I408" s="261"/>
      <c r="J408" s="262">
        <f>ROUND(I408*H408,2)</f>
        <v>0</v>
      </c>
      <c r="K408" s="263"/>
      <c r="L408" s="264"/>
      <c r="M408" s="265" t="s">
        <v>1</v>
      </c>
      <c r="N408" s="266" t="s">
        <v>39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</v>
      </c>
      <c r="T408" s="23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166</v>
      </c>
      <c r="AT408" s="231" t="s">
        <v>245</v>
      </c>
      <c r="AU408" s="231" t="s">
        <v>84</v>
      </c>
      <c r="AY408" s="17" t="s">
        <v>148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82</v>
      </c>
      <c r="BK408" s="232">
        <f>ROUND(I408*H408,2)</f>
        <v>0</v>
      </c>
      <c r="BL408" s="17" t="s">
        <v>154</v>
      </c>
      <c r="BM408" s="231" t="s">
        <v>577</v>
      </c>
    </row>
    <row r="409" s="2" customFormat="1" ht="16.5" customHeight="1">
      <c r="A409" s="38"/>
      <c r="B409" s="39"/>
      <c r="C409" s="256" t="s">
        <v>100</v>
      </c>
      <c r="D409" s="256" t="s">
        <v>245</v>
      </c>
      <c r="E409" s="257" t="s">
        <v>578</v>
      </c>
      <c r="F409" s="258" t="s">
        <v>579</v>
      </c>
      <c r="G409" s="259" t="s">
        <v>278</v>
      </c>
      <c r="H409" s="260">
        <v>1</v>
      </c>
      <c r="I409" s="261"/>
      <c r="J409" s="262">
        <f>ROUND(I409*H409,2)</f>
        <v>0</v>
      </c>
      <c r="K409" s="263"/>
      <c r="L409" s="264"/>
      <c r="M409" s="265" t="s">
        <v>1</v>
      </c>
      <c r="N409" s="266" t="s">
        <v>39</v>
      </c>
      <c r="O409" s="91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166</v>
      </c>
      <c r="AT409" s="231" t="s">
        <v>245</v>
      </c>
      <c r="AU409" s="231" t="s">
        <v>84</v>
      </c>
      <c r="AY409" s="17" t="s">
        <v>148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82</v>
      </c>
      <c r="BK409" s="232">
        <f>ROUND(I409*H409,2)</f>
        <v>0</v>
      </c>
      <c r="BL409" s="17" t="s">
        <v>154</v>
      </c>
      <c r="BM409" s="231" t="s">
        <v>580</v>
      </c>
    </row>
    <row r="410" s="2" customFormat="1" ht="16.5" customHeight="1">
      <c r="A410" s="38"/>
      <c r="B410" s="39"/>
      <c r="C410" s="256" t="s">
        <v>581</v>
      </c>
      <c r="D410" s="256" t="s">
        <v>245</v>
      </c>
      <c r="E410" s="257" t="s">
        <v>582</v>
      </c>
      <c r="F410" s="258" t="s">
        <v>583</v>
      </c>
      <c r="G410" s="259" t="s">
        <v>278</v>
      </c>
      <c r="H410" s="260">
        <v>1</v>
      </c>
      <c r="I410" s="261"/>
      <c r="J410" s="262">
        <f>ROUND(I410*H410,2)</f>
        <v>0</v>
      </c>
      <c r="K410" s="263"/>
      <c r="L410" s="264"/>
      <c r="M410" s="265" t="s">
        <v>1</v>
      </c>
      <c r="N410" s="266" t="s">
        <v>39</v>
      </c>
      <c r="O410" s="91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1" t="s">
        <v>166</v>
      </c>
      <c r="AT410" s="231" t="s">
        <v>245</v>
      </c>
      <c r="AU410" s="231" t="s">
        <v>84</v>
      </c>
      <c r="AY410" s="17" t="s">
        <v>148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7" t="s">
        <v>82</v>
      </c>
      <c r="BK410" s="232">
        <f>ROUND(I410*H410,2)</f>
        <v>0</v>
      </c>
      <c r="BL410" s="17" t="s">
        <v>154</v>
      </c>
      <c r="BM410" s="231" t="s">
        <v>584</v>
      </c>
    </row>
    <row r="411" s="2" customFormat="1" ht="16.5" customHeight="1">
      <c r="A411" s="38"/>
      <c r="B411" s="39"/>
      <c r="C411" s="256" t="s">
        <v>393</v>
      </c>
      <c r="D411" s="256" t="s">
        <v>245</v>
      </c>
      <c r="E411" s="257" t="s">
        <v>585</v>
      </c>
      <c r="F411" s="258" t="s">
        <v>586</v>
      </c>
      <c r="G411" s="259" t="s">
        <v>278</v>
      </c>
      <c r="H411" s="260">
        <v>1</v>
      </c>
      <c r="I411" s="261"/>
      <c r="J411" s="262">
        <f>ROUND(I411*H411,2)</f>
        <v>0</v>
      </c>
      <c r="K411" s="263"/>
      <c r="L411" s="264"/>
      <c r="M411" s="265" t="s">
        <v>1</v>
      </c>
      <c r="N411" s="266" t="s">
        <v>39</v>
      </c>
      <c r="O411" s="91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1" t="s">
        <v>166</v>
      </c>
      <c r="AT411" s="231" t="s">
        <v>245</v>
      </c>
      <c r="AU411" s="231" t="s">
        <v>84</v>
      </c>
      <c r="AY411" s="17" t="s">
        <v>148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7" t="s">
        <v>82</v>
      </c>
      <c r="BK411" s="232">
        <f>ROUND(I411*H411,2)</f>
        <v>0</v>
      </c>
      <c r="BL411" s="17" t="s">
        <v>154</v>
      </c>
      <c r="BM411" s="231" t="s">
        <v>587</v>
      </c>
    </row>
    <row r="412" s="2" customFormat="1" ht="24.15" customHeight="1">
      <c r="A412" s="38"/>
      <c r="B412" s="39"/>
      <c r="C412" s="256" t="s">
        <v>588</v>
      </c>
      <c r="D412" s="256" t="s">
        <v>245</v>
      </c>
      <c r="E412" s="257" t="s">
        <v>589</v>
      </c>
      <c r="F412" s="258" t="s">
        <v>590</v>
      </c>
      <c r="G412" s="259" t="s">
        <v>278</v>
      </c>
      <c r="H412" s="260">
        <v>1</v>
      </c>
      <c r="I412" s="261"/>
      <c r="J412" s="262">
        <f>ROUND(I412*H412,2)</f>
        <v>0</v>
      </c>
      <c r="K412" s="263"/>
      <c r="L412" s="264"/>
      <c r="M412" s="265" t="s">
        <v>1</v>
      </c>
      <c r="N412" s="266" t="s">
        <v>39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166</v>
      </c>
      <c r="AT412" s="231" t="s">
        <v>245</v>
      </c>
      <c r="AU412" s="231" t="s">
        <v>84</v>
      </c>
      <c r="AY412" s="17" t="s">
        <v>148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82</v>
      </c>
      <c r="BK412" s="232">
        <f>ROUND(I412*H412,2)</f>
        <v>0</v>
      </c>
      <c r="BL412" s="17" t="s">
        <v>154</v>
      </c>
      <c r="BM412" s="231" t="s">
        <v>591</v>
      </c>
    </row>
    <row r="413" s="2" customFormat="1" ht="24.15" customHeight="1">
      <c r="A413" s="38"/>
      <c r="B413" s="39"/>
      <c r="C413" s="256" t="s">
        <v>397</v>
      </c>
      <c r="D413" s="256" t="s">
        <v>245</v>
      </c>
      <c r="E413" s="257" t="s">
        <v>592</v>
      </c>
      <c r="F413" s="258" t="s">
        <v>593</v>
      </c>
      <c r="G413" s="259" t="s">
        <v>278</v>
      </c>
      <c r="H413" s="260">
        <v>1</v>
      </c>
      <c r="I413" s="261"/>
      <c r="J413" s="262">
        <f>ROUND(I413*H413,2)</f>
        <v>0</v>
      </c>
      <c r="K413" s="263"/>
      <c r="L413" s="264"/>
      <c r="M413" s="265" t="s">
        <v>1</v>
      </c>
      <c r="N413" s="266" t="s">
        <v>39</v>
      </c>
      <c r="O413" s="91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166</v>
      </c>
      <c r="AT413" s="231" t="s">
        <v>245</v>
      </c>
      <c r="AU413" s="231" t="s">
        <v>84</v>
      </c>
      <c r="AY413" s="17" t="s">
        <v>148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82</v>
      </c>
      <c r="BK413" s="232">
        <f>ROUND(I413*H413,2)</f>
        <v>0</v>
      </c>
      <c r="BL413" s="17" t="s">
        <v>154</v>
      </c>
      <c r="BM413" s="231" t="s">
        <v>594</v>
      </c>
    </row>
    <row r="414" s="2" customFormat="1" ht="16.5" customHeight="1">
      <c r="A414" s="38"/>
      <c r="B414" s="39"/>
      <c r="C414" s="256" t="s">
        <v>595</v>
      </c>
      <c r="D414" s="256" t="s">
        <v>245</v>
      </c>
      <c r="E414" s="257" t="s">
        <v>596</v>
      </c>
      <c r="F414" s="258" t="s">
        <v>597</v>
      </c>
      <c r="G414" s="259" t="s">
        <v>278</v>
      </c>
      <c r="H414" s="260">
        <v>1</v>
      </c>
      <c r="I414" s="261"/>
      <c r="J414" s="262">
        <f>ROUND(I414*H414,2)</f>
        <v>0</v>
      </c>
      <c r="K414" s="263"/>
      <c r="L414" s="264"/>
      <c r="M414" s="265" t="s">
        <v>1</v>
      </c>
      <c r="N414" s="266" t="s">
        <v>39</v>
      </c>
      <c r="O414" s="91"/>
      <c r="P414" s="229">
        <f>O414*H414</f>
        <v>0</v>
      </c>
      <c r="Q414" s="229">
        <v>0</v>
      </c>
      <c r="R414" s="229">
        <f>Q414*H414</f>
        <v>0</v>
      </c>
      <c r="S414" s="229">
        <v>0</v>
      </c>
      <c r="T414" s="230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1" t="s">
        <v>166</v>
      </c>
      <c r="AT414" s="231" t="s">
        <v>245</v>
      </c>
      <c r="AU414" s="231" t="s">
        <v>84</v>
      </c>
      <c r="AY414" s="17" t="s">
        <v>148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7" t="s">
        <v>82</v>
      </c>
      <c r="BK414" s="232">
        <f>ROUND(I414*H414,2)</f>
        <v>0</v>
      </c>
      <c r="BL414" s="17" t="s">
        <v>154</v>
      </c>
      <c r="BM414" s="231" t="s">
        <v>598</v>
      </c>
    </row>
    <row r="415" s="2" customFormat="1" ht="24.15" customHeight="1">
      <c r="A415" s="38"/>
      <c r="B415" s="39"/>
      <c r="C415" s="256" t="s">
        <v>401</v>
      </c>
      <c r="D415" s="256" t="s">
        <v>245</v>
      </c>
      <c r="E415" s="257" t="s">
        <v>599</v>
      </c>
      <c r="F415" s="258" t="s">
        <v>600</v>
      </c>
      <c r="G415" s="259" t="s">
        <v>278</v>
      </c>
      <c r="H415" s="260">
        <v>2</v>
      </c>
      <c r="I415" s="261"/>
      <c r="J415" s="262">
        <f>ROUND(I415*H415,2)</f>
        <v>0</v>
      </c>
      <c r="K415" s="263"/>
      <c r="L415" s="264"/>
      <c r="M415" s="265" t="s">
        <v>1</v>
      </c>
      <c r="N415" s="266" t="s">
        <v>39</v>
      </c>
      <c r="O415" s="91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166</v>
      </c>
      <c r="AT415" s="231" t="s">
        <v>245</v>
      </c>
      <c r="AU415" s="231" t="s">
        <v>84</v>
      </c>
      <c r="AY415" s="17" t="s">
        <v>148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82</v>
      </c>
      <c r="BK415" s="232">
        <f>ROUND(I415*H415,2)</f>
        <v>0</v>
      </c>
      <c r="BL415" s="17" t="s">
        <v>154</v>
      </c>
      <c r="BM415" s="231" t="s">
        <v>601</v>
      </c>
    </row>
    <row r="416" s="2" customFormat="1" ht="16.5" customHeight="1">
      <c r="A416" s="38"/>
      <c r="B416" s="39"/>
      <c r="C416" s="256" t="s">
        <v>602</v>
      </c>
      <c r="D416" s="256" t="s">
        <v>245</v>
      </c>
      <c r="E416" s="257" t="s">
        <v>603</v>
      </c>
      <c r="F416" s="258" t="s">
        <v>604</v>
      </c>
      <c r="G416" s="259" t="s">
        <v>278</v>
      </c>
      <c r="H416" s="260">
        <v>4</v>
      </c>
      <c r="I416" s="261"/>
      <c r="J416" s="262">
        <f>ROUND(I416*H416,2)</f>
        <v>0</v>
      </c>
      <c r="K416" s="263"/>
      <c r="L416" s="264"/>
      <c r="M416" s="265" t="s">
        <v>1</v>
      </c>
      <c r="N416" s="266" t="s">
        <v>39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166</v>
      </c>
      <c r="AT416" s="231" t="s">
        <v>245</v>
      </c>
      <c r="AU416" s="231" t="s">
        <v>84</v>
      </c>
      <c r="AY416" s="17" t="s">
        <v>148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82</v>
      </c>
      <c r="BK416" s="232">
        <f>ROUND(I416*H416,2)</f>
        <v>0</v>
      </c>
      <c r="BL416" s="17" t="s">
        <v>154</v>
      </c>
      <c r="BM416" s="231" t="s">
        <v>605</v>
      </c>
    </row>
    <row r="417" s="2" customFormat="1" ht="16.5" customHeight="1">
      <c r="A417" s="38"/>
      <c r="B417" s="39"/>
      <c r="C417" s="219" t="s">
        <v>406</v>
      </c>
      <c r="D417" s="219" t="s">
        <v>150</v>
      </c>
      <c r="E417" s="220" t="s">
        <v>606</v>
      </c>
      <c r="F417" s="221" t="s">
        <v>607</v>
      </c>
      <c r="G417" s="222" t="s">
        <v>278</v>
      </c>
      <c r="H417" s="223">
        <v>1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39</v>
      </c>
      <c r="O417" s="91"/>
      <c r="P417" s="229">
        <f>O417*H417</f>
        <v>0</v>
      </c>
      <c r="Q417" s="229">
        <v>0.072870000000000004</v>
      </c>
      <c r="R417" s="229">
        <f>Q417*H417</f>
        <v>0.072870000000000004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154</v>
      </c>
      <c r="AT417" s="231" t="s">
        <v>150</v>
      </c>
      <c r="AU417" s="231" t="s">
        <v>84</v>
      </c>
      <c r="AY417" s="17" t="s">
        <v>148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82</v>
      </c>
      <c r="BK417" s="232">
        <f>ROUND(I417*H417,2)</f>
        <v>0</v>
      </c>
      <c r="BL417" s="17" t="s">
        <v>154</v>
      </c>
      <c r="BM417" s="231" t="s">
        <v>608</v>
      </c>
    </row>
    <row r="418" s="2" customFormat="1" ht="24.15" customHeight="1">
      <c r="A418" s="38"/>
      <c r="B418" s="39"/>
      <c r="C418" s="256" t="s">
        <v>609</v>
      </c>
      <c r="D418" s="256" t="s">
        <v>245</v>
      </c>
      <c r="E418" s="257" t="s">
        <v>610</v>
      </c>
      <c r="F418" s="258" t="s">
        <v>611</v>
      </c>
      <c r="G418" s="259" t="s">
        <v>278</v>
      </c>
      <c r="H418" s="260">
        <v>1</v>
      </c>
      <c r="I418" s="261"/>
      <c r="J418" s="262">
        <f>ROUND(I418*H418,2)</f>
        <v>0</v>
      </c>
      <c r="K418" s="263"/>
      <c r="L418" s="264"/>
      <c r="M418" s="265" t="s">
        <v>1</v>
      </c>
      <c r="N418" s="266" t="s">
        <v>39</v>
      </c>
      <c r="O418" s="91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1" t="s">
        <v>166</v>
      </c>
      <c r="AT418" s="231" t="s">
        <v>245</v>
      </c>
      <c r="AU418" s="231" t="s">
        <v>84</v>
      </c>
      <c r="AY418" s="17" t="s">
        <v>148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82</v>
      </c>
      <c r="BK418" s="232">
        <f>ROUND(I418*H418,2)</f>
        <v>0</v>
      </c>
      <c r="BL418" s="17" t="s">
        <v>154</v>
      </c>
      <c r="BM418" s="231" t="s">
        <v>612</v>
      </c>
    </row>
    <row r="419" s="2" customFormat="1" ht="37.8" customHeight="1">
      <c r="A419" s="38"/>
      <c r="B419" s="39"/>
      <c r="C419" s="219" t="s">
        <v>409</v>
      </c>
      <c r="D419" s="219" t="s">
        <v>150</v>
      </c>
      <c r="E419" s="220" t="s">
        <v>613</v>
      </c>
      <c r="F419" s="221" t="s">
        <v>614</v>
      </c>
      <c r="G419" s="222" t="s">
        <v>211</v>
      </c>
      <c r="H419" s="223">
        <v>3.6000000000000001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39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154</v>
      </c>
      <c r="AT419" s="231" t="s">
        <v>150</v>
      </c>
      <c r="AU419" s="231" t="s">
        <v>84</v>
      </c>
      <c r="AY419" s="17" t="s">
        <v>148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82</v>
      </c>
      <c r="BK419" s="232">
        <f>ROUND(I419*H419,2)</f>
        <v>0</v>
      </c>
      <c r="BL419" s="17" t="s">
        <v>154</v>
      </c>
      <c r="BM419" s="231" t="s">
        <v>615</v>
      </c>
    </row>
    <row r="420" s="13" customFormat="1">
      <c r="A420" s="13"/>
      <c r="B420" s="233"/>
      <c r="C420" s="234"/>
      <c r="D420" s="235" t="s">
        <v>155</v>
      </c>
      <c r="E420" s="236" t="s">
        <v>1</v>
      </c>
      <c r="F420" s="237" t="s">
        <v>616</v>
      </c>
      <c r="G420" s="234"/>
      <c r="H420" s="238">
        <v>3.6000000000000001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155</v>
      </c>
      <c r="AU420" s="244" t="s">
        <v>84</v>
      </c>
      <c r="AV420" s="13" t="s">
        <v>84</v>
      </c>
      <c r="AW420" s="13" t="s">
        <v>32</v>
      </c>
      <c r="AX420" s="13" t="s">
        <v>74</v>
      </c>
      <c r="AY420" s="244" t="s">
        <v>148</v>
      </c>
    </row>
    <row r="421" s="14" customFormat="1">
      <c r="A421" s="14"/>
      <c r="B421" s="245"/>
      <c r="C421" s="246"/>
      <c r="D421" s="235" t="s">
        <v>155</v>
      </c>
      <c r="E421" s="247" t="s">
        <v>1</v>
      </c>
      <c r="F421" s="248" t="s">
        <v>157</v>
      </c>
      <c r="G421" s="246"/>
      <c r="H421" s="249">
        <v>3.6000000000000001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155</v>
      </c>
      <c r="AU421" s="255" t="s">
        <v>84</v>
      </c>
      <c r="AV421" s="14" t="s">
        <v>154</v>
      </c>
      <c r="AW421" s="14" t="s">
        <v>32</v>
      </c>
      <c r="AX421" s="14" t="s">
        <v>82</v>
      </c>
      <c r="AY421" s="255" t="s">
        <v>148</v>
      </c>
    </row>
    <row r="422" s="2" customFormat="1" ht="24.15" customHeight="1">
      <c r="A422" s="38"/>
      <c r="B422" s="39"/>
      <c r="C422" s="219" t="s">
        <v>617</v>
      </c>
      <c r="D422" s="219" t="s">
        <v>150</v>
      </c>
      <c r="E422" s="220" t="s">
        <v>618</v>
      </c>
      <c r="F422" s="221" t="s">
        <v>619</v>
      </c>
      <c r="G422" s="222" t="s">
        <v>202</v>
      </c>
      <c r="H422" s="223">
        <v>4.5</v>
      </c>
      <c r="I422" s="224"/>
      <c r="J422" s="225">
        <f>ROUND(I422*H422,2)</f>
        <v>0</v>
      </c>
      <c r="K422" s="226"/>
      <c r="L422" s="44"/>
      <c r="M422" s="227" t="s">
        <v>1</v>
      </c>
      <c r="N422" s="228" t="s">
        <v>39</v>
      </c>
      <c r="O422" s="91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1" t="s">
        <v>154</v>
      </c>
      <c r="AT422" s="231" t="s">
        <v>150</v>
      </c>
      <c r="AU422" s="231" t="s">
        <v>84</v>
      </c>
      <c r="AY422" s="17" t="s">
        <v>148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7" t="s">
        <v>82</v>
      </c>
      <c r="BK422" s="232">
        <f>ROUND(I422*H422,2)</f>
        <v>0</v>
      </c>
      <c r="BL422" s="17" t="s">
        <v>154</v>
      </c>
      <c r="BM422" s="231" t="s">
        <v>620</v>
      </c>
    </row>
    <row r="423" s="12" customFormat="1" ht="22.8" customHeight="1">
      <c r="A423" s="12"/>
      <c r="B423" s="203"/>
      <c r="C423" s="204"/>
      <c r="D423" s="205" t="s">
        <v>73</v>
      </c>
      <c r="E423" s="217" t="s">
        <v>621</v>
      </c>
      <c r="F423" s="217" t="s">
        <v>622</v>
      </c>
      <c r="G423" s="204"/>
      <c r="H423" s="204"/>
      <c r="I423" s="207"/>
      <c r="J423" s="218">
        <f>BK423</f>
        <v>0</v>
      </c>
      <c r="K423" s="204"/>
      <c r="L423" s="209"/>
      <c r="M423" s="210"/>
      <c r="N423" s="211"/>
      <c r="O423" s="211"/>
      <c r="P423" s="212">
        <f>SUM(P424:P430)</f>
        <v>0</v>
      </c>
      <c r="Q423" s="211"/>
      <c r="R423" s="212">
        <f>SUM(R424:R430)</f>
        <v>0</v>
      </c>
      <c r="S423" s="211"/>
      <c r="T423" s="213">
        <f>SUM(T424:T430)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4" t="s">
        <v>82</v>
      </c>
      <c r="AT423" s="215" t="s">
        <v>73</v>
      </c>
      <c r="AU423" s="215" t="s">
        <v>82</v>
      </c>
      <c r="AY423" s="214" t="s">
        <v>148</v>
      </c>
      <c r="BK423" s="216">
        <f>SUM(BK424:BK430)</f>
        <v>0</v>
      </c>
    </row>
    <row r="424" s="2" customFormat="1" ht="21.75" customHeight="1">
      <c r="A424" s="38"/>
      <c r="B424" s="39"/>
      <c r="C424" s="219" t="s">
        <v>413</v>
      </c>
      <c r="D424" s="219" t="s">
        <v>150</v>
      </c>
      <c r="E424" s="220" t="s">
        <v>623</v>
      </c>
      <c r="F424" s="221" t="s">
        <v>624</v>
      </c>
      <c r="G424" s="222" t="s">
        <v>233</v>
      </c>
      <c r="H424" s="223">
        <v>1793.4549999999999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39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154</v>
      </c>
      <c r="AT424" s="231" t="s">
        <v>150</v>
      </c>
      <c r="AU424" s="231" t="s">
        <v>84</v>
      </c>
      <c r="AY424" s="17" t="s">
        <v>148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82</v>
      </c>
      <c r="BK424" s="232">
        <f>ROUND(I424*H424,2)</f>
        <v>0</v>
      </c>
      <c r="BL424" s="17" t="s">
        <v>154</v>
      </c>
      <c r="BM424" s="231" t="s">
        <v>625</v>
      </c>
    </row>
    <row r="425" s="2" customFormat="1" ht="24.15" customHeight="1">
      <c r="A425" s="38"/>
      <c r="B425" s="39"/>
      <c r="C425" s="219" t="s">
        <v>626</v>
      </c>
      <c r="D425" s="219" t="s">
        <v>150</v>
      </c>
      <c r="E425" s="220" t="s">
        <v>627</v>
      </c>
      <c r="F425" s="221" t="s">
        <v>628</v>
      </c>
      <c r="G425" s="222" t="s">
        <v>233</v>
      </c>
      <c r="H425" s="223">
        <v>52010.195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39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154</v>
      </c>
      <c r="AT425" s="231" t="s">
        <v>150</v>
      </c>
      <c r="AU425" s="231" t="s">
        <v>84</v>
      </c>
      <c r="AY425" s="17" t="s">
        <v>148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82</v>
      </c>
      <c r="BK425" s="232">
        <f>ROUND(I425*H425,2)</f>
        <v>0</v>
      </c>
      <c r="BL425" s="17" t="s">
        <v>154</v>
      </c>
      <c r="BM425" s="231" t="s">
        <v>629</v>
      </c>
    </row>
    <row r="426" s="13" customFormat="1">
      <c r="A426" s="13"/>
      <c r="B426" s="233"/>
      <c r="C426" s="234"/>
      <c r="D426" s="235" t="s">
        <v>155</v>
      </c>
      <c r="E426" s="236" t="s">
        <v>1</v>
      </c>
      <c r="F426" s="237" t="s">
        <v>630</v>
      </c>
      <c r="G426" s="234"/>
      <c r="H426" s="238">
        <v>52010.195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155</v>
      </c>
      <c r="AU426" s="244" t="s">
        <v>84</v>
      </c>
      <c r="AV426" s="13" t="s">
        <v>84</v>
      </c>
      <c r="AW426" s="13" t="s">
        <v>32</v>
      </c>
      <c r="AX426" s="13" t="s">
        <v>74</v>
      </c>
      <c r="AY426" s="244" t="s">
        <v>148</v>
      </c>
    </row>
    <row r="427" s="14" customFormat="1">
      <c r="A427" s="14"/>
      <c r="B427" s="245"/>
      <c r="C427" s="246"/>
      <c r="D427" s="235" t="s">
        <v>155</v>
      </c>
      <c r="E427" s="247" t="s">
        <v>1</v>
      </c>
      <c r="F427" s="248" t="s">
        <v>157</v>
      </c>
      <c r="G427" s="246"/>
      <c r="H427" s="249">
        <v>52010.195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155</v>
      </c>
      <c r="AU427" s="255" t="s">
        <v>84</v>
      </c>
      <c r="AV427" s="14" t="s">
        <v>154</v>
      </c>
      <c r="AW427" s="14" t="s">
        <v>32</v>
      </c>
      <c r="AX427" s="14" t="s">
        <v>82</v>
      </c>
      <c r="AY427" s="255" t="s">
        <v>148</v>
      </c>
    </row>
    <row r="428" s="2" customFormat="1" ht="37.8" customHeight="1">
      <c r="A428" s="38"/>
      <c r="B428" s="39"/>
      <c r="C428" s="219" t="s">
        <v>416</v>
      </c>
      <c r="D428" s="219" t="s">
        <v>150</v>
      </c>
      <c r="E428" s="220" t="s">
        <v>631</v>
      </c>
      <c r="F428" s="221" t="s">
        <v>632</v>
      </c>
      <c r="G428" s="222" t="s">
        <v>233</v>
      </c>
      <c r="H428" s="223">
        <v>265.98000000000002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39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154</v>
      </c>
      <c r="AT428" s="231" t="s">
        <v>150</v>
      </c>
      <c r="AU428" s="231" t="s">
        <v>84</v>
      </c>
      <c r="AY428" s="17" t="s">
        <v>148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82</v>
      </c>
      <c r="BK428" s="232">
        <f>ROUND(I428*H428,2)</f>
        <v>0</v>
      </c>
      <c r="BL428" s="17" t="s">
        <v>154</v>
      </c>
      <c r="BM428" s="231" t="s">
        <v>633</v>
      </c>
    </row>
    <row r="429" s="2" customFormat="1" ht="44.25" customHeight="1">
      <c r="A429" s="38"/>
      <c r="B429" s="39"/>
      <c r="C429" s="219" t="s">
        <v>634</v>
      </c>
      <c r="D429" s="219" t="s">
        <v>150</v>
      </c>
      <c r="E429" s="220" t="s">
        <v>635</v>
      </c>
      <c r="F429" s="221" t="s">
        <v>636</v>
      </c>
      <c r="G429" s="222" t="s">
        <v>233</v>
      </c>
      <c r="H429" s="223">
        <v>1189.365</v>
      </c>
      <c r="I429" s="224"/>
      <c r="J429" s="225">
        <f>ROUND(I429*H429,2)</f>
        <v>0</v>
      </c>
      <c r="K429" s="226"/>
      <c r="L429" s="44"/>
      <c r="M429" s="227" t="s">
        <v>1</v>
      </c>
      <c r="N429" s="228" t="s">
        <v>39</v>
      </c>
      <c r="O429" s="91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31" t="s">
        <v>154</v>
      </c>
      <c r="AT429" s="231" t="s">
        <v>150</v>
      </c>
      <c r="AU429" s="231" t="s">
        <v>84</v>
      </c>
      <c r="AY429" s="17" t="s">
        <v>148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7" t="s">
        <v>82</v>
      </c>
      <c r="BK429" s="232">
        <f>ROUND(I429*H429,2)</f>
        <v>0</v>
      </c>
      <c r="BL429" s="17" t="s">
        <v>154</v>
      </c>
      <c r="BM429" s="231" t="s">
        <v>637</v>
      </c>
    </row>
    <row r="430" s="2" customFormat="1" ht="44.25" customHeight="1">
      <c r="A430" s="38"/>
      <c r="B430" s="39"/>
      <c r="C430" s="219" t="s">
        <v>420</v>
      </c>
      <c r="D430" s="219" t="s">
        <v>150</v>
      </c>
      <c r="E430" s="220" t="s">
        <v>638</v>
      </c>
      <c r="F430" s="221" t="s">
        <v>639</v>
      </c>
      <c r="G430" s="222" t="s">
        <v>233</v>
      </c>
      <c r="H430" s="223">
        <v>338.11000000000001</v>
      </c>
      <c r="I430" s="224"/>
      <c r="J430" s="225">
        <f>ROUND(I430*H430,2)</f>
        <v>0</v>
      </c>
      <c r="K430" s="226"/>
      <c r="L430" s="44"/>
      <c r="M430" s="227" t="s">
        <v>1</v>
      </c>
      <c r="N430" s="228" t="s">
        <v>39</v>
      </c>
      <c r="O430" s="91"/>
      <c r="P430" s="229">
        <f>O430*H430</f>
        <v>0</v>
      </c>
      <c r="Q430" s="229">
        <v>0</v>
      </c>
      <c r="R430" s="229">
        <f>Q430*H430</f>
        <v>0</v>
      </c>
      <c r="S430" s="229">
        <v>0</v>
      </c>
      <c r="T430" s="23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1" t="s">
        <v>154</v>
      </c>
      <c r="AT430" s="231" t="s">
        <v>150</v>
      </c>
      <c r="AU430" s="231" t="s">
        <v>84</v>
      </c>
      <c r="AY430" s="17" t="s">
        <v>148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7" t="s">
        <v>82</v>
      </c>
      <c r="BK430" s="232">
        <f>ROUND(I430*H430,2)</f>
        <v>0</v>
      </c>
      <c r="BL430" s="17" t="s">
        <v>154</v>
      </c>
      <c r="BM430" s="231" t="s">
        <v>640</v>
      </c>
    </row>
    <row r="431" s="12" customFormat="1" ht="22.8" customHeight="1">
      <c r="A431" s="12"/>
      <c r="B431" s="203"/>
      <c r="C431" s="204"/>
      <c r="D431" s="205" t="s">
        <v>73</v>
      </c>
      <c r="E431" s="217" t="s">
        <v>641</v>
      </c>
      <c r="F431" s="217" t="s">
        <v>642</v>
      </c>
      <c r="G431" s="204"/>
      <c r="H431" s="204"/>
      <c r="I431" s="207"/>
      <c r="J431" s="218">
        <f>BK431</f>
        <v>0</v>
      </c>
      <c r="K431" s="204"/>
      <c r="L431" s="209"/>
      <c r="M431" s="210"/>
      <c r="N431" s="211"/>
      <c r="O431" s="211"/>
      <c r="P431" s="212">
        <f>P432</f>
        <v>0</v>
      </c>
      <c r="Q431" s="211"/>
      <c r="R431" s="212">
        <f>R432</f>
        <v>0</v>
      </c>
      <c r="S431" s="211"/>
      <c r="T431" s="213">
        <f>T432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4" t="s">
        <v>82</v>
      </c>
      <c r="AT431" s="215" t="s">
        <v>73</v>
      </c>
      <c r="AU431" s="215" t="s">
        <v>82</v>
      </c>
      <c r="AY431" s="214" t="s">
        <v>148</v>
      </c>
      <c r="BK431" s="216">
        <f>BK432</f>
        <v>0</v>
      </c>
    </row>
    <row r="432" s="2" customFormat="1" ht="33" customHeight="1">
      <c r="A432" s="38"/>
      <c r="B432" s="39"/>
      <c r="C432" s="219" t="s">
        <v>643</v>
      </c>
      <c r="D432" s="219" t="s">
        <v>150</v>
      </c>
      <c r="E432" s="220" t="s">
        <v>644</v>
      </c>
      <c r="F432" s="221" t="s">
        <v>645</v>
      </c>
      <c r="G432" s="222" t="s">
        <v>233</v>
      </c>
      <c r="H432" s="223">
        <v>2206.6950000000002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39</v>
      </c>
      <c r="O432" s="91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154</v>
      </c>
      <c r="AT432" s="231" t="s">
        <v>150</v>
      </c>
      <c r="AU432" s="231" t="s">
        <v>84</v>
      </c>
      <c r="AY432" s="17" t="s">
        <v>148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82</v>
      </c>
      <c r="BK432" s="232">
        <f>ROUND(I432*H432,2)</f>
        <v>0</v>
      </c>
      <c r="BL432" s="17" t="s">
        <v>154</v>
      </c>
      <c r="BM432" s="231" t="s">
        <v>646</v>
      </c>
    </row>
    <row r="433" s="12" customFormat="1" ht="25.92" customHeight="1">
      <c r="A433" s="12"/>
      <c r="B433" s="203"/>
      <c r="C433" s="204"/>
      <c r="D433" s="205" t="s">
        <v>73</v>
      </c>
      <c r="E433" s="206" t="s">
        <v>647</v>
      </c>
      <c r="F433" s="206" t="s">
        <v>648</v>
      </c>
      <c r="G433" s="204"/>
      <c r="H433" s="204"/>
      <c r="I433" s="207"/>
      <c r="J433" s="208">
        <f>BK433</f>
        <v>0</v>
      </c>
      <c r="K433" s="204"/>
      <c r="L433" s="209"/>
      <c r="M433" s="210"/>
      <c r="N433" s="211"/>
      <c r="O433" s="211"/>
      <c r="P433" s="212">
        <f>P434+P454+P456</f>
        <v>0</v>
      </c>
      <c r="Q433" s="211"/>
      <c r="R433" s="212">
        <f>R434+R454+R456</f>
        <v>0.01431</v>
      </c>
      <c r="S433" s="211"/>
      <c r="T433" s="213">
        <f>T434+T454+T456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4" t="s">
        <v>84</v>
      </c>
      <c r="AT433" s="215" t="s">
        <v>73</v>
      </c>
      <c r="AU433" s="215" t="s">
        <v>74</v>
      </c>
      <c r="AY433" s="214" t="s">
        <v>148</v>
      </c>
      <c r="BK433" s="216">
        <f>BK434+BK454+BK456</f>
        <v>0</v>
      </c>
    </row>
    <row r="434" s="12" customFormat="1" ht="22.8" customHeight="1">
      <c r="A434" s="12"/>
      <c r="B434" s="203"/>
      <c r="C434" s="204"/>
      <c r="D434" s="205" t="s">
        <v>73</v>
      </c>
      <c r="E434" s="217" t="s">
        <v>649</v>
      </c>
      <c r="F434" s="217" t="s">
        <v>650</v>
      </c>
      <c r="G434" s="204"/>
      <c r="H434" s="204"/>
      <c r="I434" s="207"/>
      <c r="J434" s="218">
        <f>BK434</f>
        <v>0</v>
      </c>
      <c r="K434" s="204"/>
      <c r="L434" s="209"/>
      <c r="M434" s="210"/>
      <c r="N434" s="211"/>
      <c r="O434" s="211"/>
      <c r="P434" s="212">
        <f>SUM(P435:P453)</f>
        <v>0</v>
      </c>
      <c r="Q434" s="211"/>
      <c r="R434" s="212">
        <f>SUM(R435:R453)</f>
        <v>0.01431</v>
      </c>
      <c r="S434" s="211"/>
      <c r="T434" s="213">
        <f>SUM(T435:T453)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14" t="s">
        <v>84</v>
      </c>
      <c r="AT434" s="215" t="s">
        <v>73</v>
      </c>
      <c r="AU434" s="215" t="s">
        <v>82</v>
      </c>
      <c r="AY434" s="214" t="s">
        <v>148</v>
      </c>
      <c r="BK434" s="216">
        <f>SUM(BK435:BK453)</f>
        <v>0</v>
      </c>
    </row>
    <row r="435" s="2" customFormat="1" ht="24.15" customHeight="1">
      <c r="A435" s="38"/>
      <c r="B435" s="39"/>
      <c r="C435" s="219" t="s">
        <v>423</v>
      </c>
      <c r="D435" s="219" t="s">
        <v>150</v>
      </c>
      <c r="E435" s="220" t="s">
        <v>651</v>
      </c>
      <c r="F435" s="221" t="s">
        <v>652</v>
      </c>
      <c r="G435" s="222" t="s">
        <v>153</v>
      </c>
      <c r="H435" s="223">
        <v>1549.5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39</v>
      </c>
      <c r="O435" s="91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193</v>
      </c>
      <c r="AT435" s="231" t="s">
        <v>150</v>
      </c>
      <c r="AU435" s="231" t="s">
        <v>84</v>
      </c>
      <c r="AY435" s="17" t="s">
        <v>148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82</v>
      </c>
      <c r="BK435" s="232">
        <f>ROUND(I435*H435,2)</f>
        <v>0</v>
      </c>
      <c r="BL435" s="17" t="s">
        <v>193</v>
      </c>
      <c r="BM435" s="231" t="s">
        <v>653</v>
      </c>
    </row>
    <row r="436" s="13" customFormat="1">
      <c r="A436" s="13"/>
      <c r="B436" s="233"/>
      <c r="C436" s="234"/>
      <c r="D436" s="235" t="s">
        <v>155</v>
      </c>
      <c r="E436" s="236" t="s">
        <v>1</v>
      </c>
      <c r="F436" s="237" t="s">
        <v>315</v>
      </c>
      <c r="G436" s="234"/>
      <c r="H436" s="238">
        <v>890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155</v>
      </c>
      <c r="AU436" s="244" t="s">
        <v>84</v>
      </c>
      <c r="AV436" s="13" t="s">
        <v>84</v>
      </c>
      <c r="AW436" s="13" t="s">
        <v>32</v>
      </c>
      <c r="AX436" s="13" t="s">
        <v>74</v>
      </c>
      <c r="AY436" s="244" t="s">
        <v>148</v>
      </c>
    </row>
    <row r="437" s="13" customFormat="1">
      <c r="A437" s="13"/>
      <c r="B437" s="233"/>
      <c r="C437" s="234"/>
      <c r="D437" s="235" t="s">
        <v>155</v>
      </c>
      <c r="E437" s="236" t="s">
        <v>1</v>
      </c>
      <c r="F437" s="237" t="s">
        <v>316</v>
      </c>
      <c r="G437" s="234"/>
      <c r="H437" s="238">
        <v>138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155</v>
      </c>
      <c r="AU437" s="244" t="s">
        <v>84</v>
      </c>
      <c r="AV437" s="13" t="s">
        <v>84</v>
      </c>
      <c r="AW437" s="13" t="s">
        <v>32</v>
      </c>
      <c r="AX437" s="13" t="s">
        <v>74</v>
      </c>
      <c r="AY437" s="244" t="s">
        <v>148</v>
      </c>
    </row>
    <row r="438" s="13" customFormat="1">
      <c r="A438" s="13"/>
      <c r="B438" s="233"/>
      <c r="C438" s="234"/>
      <c r="D438" s="235" t="s">
        <v>155</v>
      </c>
      <c r="E438" s="236" t="s">
        <v>1</v>
      </c>
      <c r="F438" s="237" t="s">
        <v>317</v>
      </c>
      <c r="G438" s="234"/>
      <c r="H438" s="238">
        <v>399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155</v>
      </c>
      <c r="AU438" s="244" t="s">
        <v>84</v>
      </c>
      <c r="AV438" s="13" t="s">
        <v>84</v>
      </c>
      <c r="AW438" s="13" t="s">
        <v>32</v>
      </c>
      <c r="AX438" s="13" t="s">
        <v>74</v>
      </c>
      <c r="AY438" s="244" t="s">
        <v>148</v>
      </c>
    </row>
    <row r="439" s="13" customFormat="1">
      <c r="A439" s="13"/>
      <c r="B439" s="233"/>
      <c r="C439" s="234"/>
      <c r="D439" s="235" t="s">
        <v>155</v>
      </c>
      <c r="E439" s="236" t="s">
        <v>1</v>
      </c>
      <c r="F439" s="237" t="s">
        <v>318</v>
      </c>
      <c r="G439" s="234"/>
      <c r="H439" s="238">
        <v>109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155</v>
      </c>
      <c r="AU439" s="244" t="s">
        <v>84</v>
      </c>
      <c r="AV439" s="13" t="s">
        <v>84</v>
      </c>
      <c r="AW439" s="13" t="s">
        <v>32</v>
      </c>
      <c r="AX439" s="13" t="s">
        <v>74</v>
      </c>
      <c r="AY439" s="244" t="s">
        <v>148</v>
      </c>
    </row>
    <row r="440" s="13" customFormat="1">
      <c r="A440" s="13"/>
      <c r="B440" s="233"/>
      <c r="C440" s="234"/>
      <c r="D440" s="235" t="s">
        <v>155</v>
      </c>
      <c r="E440" s="236" t="s">
        <v>1</v>
      </c>
      <c r="F440" s="237" t="s">
        <v>319</v>
      </c>
      <c r="G440" s="234"/>
      <c r="H440" s="238">
        <v>10.5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155</v>
      </c>
      <c r="AU440" s="244" t="s">
        <v>84</v>
      </c>
      <c r="AV440" s="13" t="s">
        <v>84</v>
      </c>
      <c r="AW440" s="13" t="s">
        <v>32</v>
      </c>
      <c r="AX440" s="13" t="s">
        <v>74</v>
      </c>
      <c r="AY440" s="244" t="s">
        <v>148</v>
      </c>
    </row>
    <row r="441" s="13" customFormat="1">
      <c r="A441" s="13"/>
      <c r="B441" s="233"/>
      <c r="C441" s="234"/>
      <c r="D441" s="235" t="s">
        <v>155</v>
      </c>
      <c r="E441" s="236" t="s">
        <v>1</v>
      </c>
      <c r="F441" s="237" t="s">
        <v>320</v>
      </c>
      <c r="G441" s="234"/>
      <c r="H441" s="238">
        <v>3</v>
      </c>
      <c r="I441" s="239"/>
      <c r="J441" s="234"/>
      <c r="K441" s="234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155</v>
      </c>
      <c r="AU441" s="244" t="s">
        <v>84</v>
      </c>
      <c r="AV441" s="13" t="s">
        <v>84</v>
      </c>
      <c r="AW441" s="13" t="s">
        <v>32</v>
      </c>
      <c r="AX441" s="13" t="s">
        <v>74</v>
      </c>
      <c r="AY441" s="244" t="s">
        <v>148</v>
      </c>
    </row>
    <row r="442" s="14" customFormat="1">
      <c r="A442" s="14"/>
      <c r="B442" s="245"/>
      <c r="C442" s="246"/>
      <c r="D442" s="235" t="s">
        <v>155</v>
      </c>
      <c r="E442" s="247" t="s">
        <v>1</v>
      </c>
      <c r="F442" s="248" t="s">
        <v>157</v>
      </c>
      <c r="G442" s="246"/>
      <c r="H442" s="249">
        <v>1549.5</v>
      </c>
      <c r="I442" s="250"/>
      <c r="J442" s="246"/>
      <c r="K442" s="246"/>
      <c r="L442" s="251"/>
      <c r="M442" s="252"/>
      <c r="N442" s="253"/>
      <c r="O442" s="253"/>
      <c r="P442" s="253"/>
      <c r="Q442" s="253"/>
      <c r="R442" s="253"/>
      <c r="S442" s="253"/>
      <c r="T442" s="25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5" t="s">
        <v>155</v>
      </c>
      <c r="AU442" s="255" t="s">
        <v>84</v>
      </c>
      <c r="AV442" s="14" t="s">
        <v>154</v>
      </c>
      <c r="AW442" s="14" t="s">
        <v>32</v>
      </c>
      <c r="AX442" s="14" t="s">
        <v>82</v>
      </c>
      <c r="AY442" s="255" t="s">
        <v>148</v>
      </c>
    </row>
    <row r="443" s="2" customFormat="1" ht="16.5" customHeight="1">
      <c r="A443" s="38"/>
      <c r="B443" s="39"/>
      <c r="C443" s="256" t="s">
        <v>654</v>
      </c>
      <c r="D443" s="256" t="s">
        <v>245</v>
      </c>
      <c r="E443" s="257" t="s">
        <v>655</v>
      </c>
      <c r="F443" s="258" t="s">
        <v>656</v>
      </c>
      <c r="G443" s="259" t="s">
        <v>153</v>
      </c>
      <c r="H443" s="260">
        <v>1781.925</v>
      </c>
      <c r="I443" s="261"/>
      <c r="J443" s="262">
        <f>ROUND(I443*H443,2)</f>
        <v>0</v>
      </c>
      <c r="K443" s="263"/>
      <c r="L443" s="264"/>
      <c r="M443" s="265" t="s">
        <v>1</v>
      </c>
      <c r="N443" s="266" t="s">
        <v>39</v>
      </c>
      <c r="O443" s="91"/>
      <c r="P443" s="229">
        <f>O443*H443</f>
        <v>0</v>
      </c>
      <c r="Q443" s="229">
        <v>0</v>
      </c>
      <c r="R443" s="229">
        <f>Q443*H443</f>
        <v>0</v>
      </c>
      <c r="S443" s="229">
        <v>0</v>
      </c>
      <c r="T443" s="230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1" t="s">
        <v>234</v>
      </c>
      <c r="AT443" s="231" t="s">
        <v>245</v>
      </c>
      <c r="AU443" s="231" t="s">
        <v>84</v>
      </c>
      <c r="AY443" s="17" t="s">
        <v>148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7" t="s">
        <v>82</v>
      </c>
      <c r="BK443" s="232">
        <f>ROUND(I443*H443,2)</f>
        <v>0</v>
      </c>
      <c r="BL443" s="17" t="s">
        <v>193</v>
      </c>
      <c r="BM443" s="231" t="s">
        <v>657</v>
      </c>
    </row>
    <row r="444" s="13" customFormat="1">
      <c r="A444" s="13"/>
      <c r="B444" s="233"/>
      <c r="C444" s="234"/>
      <c r="D444" s="235" t="s">
        <v>155</v>
      </c>
      <c r="E444" s="236" t="s">
        <v>1</v>
      </c>
      <c r="F444" s="237" t="s">
        <v>658</v>
      </c>
      <c r="G444" s="234"/>
      <c r="H444" s="238">
        <v>1781.925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155</v>
      </c>
      <c r="AU444" s="244" t="s">
        <v>84</v>
      </c>
      <c r="AV444" s="13" t="s">
        <v>84</v>
      </c>
      <c r="AW444" s="13" t="s">
        <v>32</v>
      </c>
      <c r="AX444" s="13" t="s">
        <v>74</v>
      </c>
      <c r="AY444" s="244" t="s">
        <v>148</v>
      </c>
    </row>
    <row r="445" s="14" customFormat="1">
      <c r="A445" s="14"/>
      <c r="B445" s="245"/>
      <c r="C445" s="246"/>
      <c r="D445" s="235" t="s">
        <v>155</v>
      </c>
      <c r="E445" s="247" t="s">
        <v>1</v>
      </c>
      <c r="F445" s="248" t="s">
        <v>157</v>
      </c>
      <c r="G445" s="246"/>
      <c r="H445" s="249">
        <v>1781.925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155</v>
      </c>
      <c r="AU445" s="255" t="s">
        <v>84</v>
      </c>
      <c r="AV445" s="14" t="s">
        <v>154</v>
      </c>
      <c r="AW445" s="14" t="s">
        <v>32</v>
      </c>
      <c r="AX445" s="14" t="s">
        <v>82</v>
      </c>
      <c r="AY445" s="255" t="s">
        <v>148</v>
      </c>
    </row>
    <row r="446" s="2" customFormat="1" ht="24.15" customHeight="1">
      <c r="A446" s="38"/>
      <c r="B446" s="39"/>
      <c r="C446" s="219" t="s">
        <v>428</v>
      </c>
      <c r="D446" s="219" t="s">
        <v>150</v>
      </c>
      <c r="E446" s="220" t="s">
        <v>659</v>
      </c>
      <c r="F446" s="221" t="s">
        <v>660</v>
      </c>
      <c r="G446" s="222" t="s">
        <v>153</v>
      </c>
      <c r="H446" s="223">
        <v>13.5</v>
      </c>
      <c r="I446" s="224"/>
      <c r="J446" s="225">
        <f>ROUND(I446*H446,2)</f>
        <v>0</v>
      </c>
      <c r="K446" s="226"/>
      <c r="L446" s="44"/>
      <c r="M446" s="227" t="s">
        <v>1</v>
      </c>
      <c r="N446" s="228" t="s">
        <v>39</v>
      </c>
      <c r="O446" s="91"/>
      <c r="P446" s="229">
        <f>O446*H446</f>
        <v>0</v>
      </c>
      <c r="Q446" s="229">
        <v>0.00034499999999999998</v>
      </c>
      <c r="R446" s="229">
        <f>Q446*H446</f>
        <v>0.0046575000000000002</v>
      </c>
      <c r="S446" s="229">
        <v>0</v>
      </c>
      <c r="T446" s="230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1" t="s">
        <v>193</v>
      </c>
      <c r="AT446" s="231" t="s">
        <v>150</v>
      </c>
      <c r="AU446" s="231" t="s">
        <v>84</v>
      </c>
      <c r="AY446" s="17" t="s">
        <v>148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82</v>
      </c>
      <c r="BK446" s="232">
        <f>ROUND(I446*H446,2)</f>
        <v>0</v>
      </c>
      <c r="BL446" s="17" t="s">
        <v>193</v>
      </c>
      <c r="BM446" s="231" t="s">
        <v>661</v>
      </c>
    </row>
    <row r="447" s="13" customFormat="1">
      <c r="A447" s="13"/>
      <c r="B447" s="233"/>
      <c r="C447" s="234"/>
      <c r="D447" s="235" t="s">
        <v>155</v>
      </c>
      <c r="E447" s="236" t="s">
        <v>1</v>
      </c>
      <c r="F447" s="237" t="s">
        <v>662</v>
      </c>
      <c r="G447" s="234"/>
      <c r="H447" s="238">
        <v>13.5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155</v>
      </c>
      <c r="AU447" s="244" t="s">
        <v>84</v>
      </c>
      <c r="AV447" s="13" t="s">
        <v>84</v>
      </c>
      <c r="AW447" s="13" t="s">
        <v>32</v>
      </c>
      <c r="AX447" s="13" t="s">
        <v>74</v>
      </c>
      <c r="AY447" s="244" t="s">
        <v>148</v>
      </c>
    </row>
    <row r="448" s="14" customFormat="1">
      <c r="A448" s="14"/>
      <c r="B448" s="245"/>
      <c r="C448" s="246"/>
      <c r="D448" s="235" t="s">
        <v>155</v>
      </c>
      <c r="E448" s="247" t="s">
        <v>1</v>
      </c>
      <c r="F448" s="248" t="s">
        <v>157</v>
      </c>
      <c r="G448" s="246"/>
      <c r="H448" s="249">
        <v>13.5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155</v>
      </c>
      <c r="AU448" s="255" t="s">
        <v>84</v>
      </c>
      <c r="AV448" s="14" t="s">
        <v>154</v>
      </c>
      <c r="AW448" s="14" t="s">
        <v>32</v>
      </c>
      <c r="AX448" s="14" t="s">
        <v>82</v>
      </c>
      <c r="AY448" s="255" t="s">
        <v>148</v>
      </c>
    </row>
    <row r="449" s="2" customFormat="1" ht="24.15" customHeight="1">
      <c r="A449" s="38"/>
      <c r="B449" s="39"/>
      <c r="C449" s="219" t="s">
        <v>663</v>
      </c>
      <c r="D449" s="219" t="s">
        <v>150</v>
      </c>
      <c r="E449" s="220" t="s">
        <v>664</v>
      </c>
      <c r="F449" s="221" t="s">
        <v>665</v>
      </c>
      <c r="G449" s="222" t="s">
        <v>153</v>
      </c>
      <c r="H449" s="223">
        <v>13.5</v>
      </c>
      <c r="I449" s="224"/>
      <c r="J449" s="225">
        <f>ROUND(I449*H449,2)</f>
        <v>0</v>
      </c>
      <c r="K449" s="226"/>
      <c r="L449" s="44"/>
      <c r="M449" s="227" t="s">
        <v>1</v>
      </c>
      <c r="N449" s="228" t="s">
        <v>39</v>
      </c>
      <c r="O449" s="91"/>
      <c r="P449" s="229">
        <f>O449*H449</f>
        <v>0</v>
      </c>
      <c r="Q449" s="229">
        <v>0.00039500000000000001</v>
      </c>
      <c r="R449" s="229">
        <f>Q449*H449</f>
        <v>0.0053325000000000004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193</v>
      </c>
      <c r="AT449" s="231" t="s">
        <v>150</v>
      </c>
      <c r="AU449" s="231" t="s">
        <v>84</v>
      </c>
      <c r="AY449" s="17" t="s">
        <v>148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82</v>
      </c>
      <c r="BK449" s="232">
        <f>ROUND(I449*H449,2)</f>
        <v>0</v>
      </c>
      <c r="BL449" s="17" t="s">
        <v>193</v>
      </c>
      <c r="BM449" s="231" t="s">
        <v>666</v>
      </c>
    </row>
    <row r="450" s="13" customFormat="1">
      <c r="A450" s="13"/>
      <c r="B450" s="233"/>
      <c r="C450" s="234"/>
      <c r="D450" s="235" t="s">
        <v>155</v>
      </c>
      <c r="E450" s="236" t="s">
        <v>1</v>
      </c>
      <c r="F450" s="237" t="s">
        <v>662</v>
      </c>
      <c r="G450" s="234"/>
      <c r="H450" s="238">
        <v>13.5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155</v>
      </c>
      <c r="AU450" s="244" t="s">
        <v>84</v>
      </c>
      <c r="AV450" s="13" t="s">
        <v>84</v>
      </c>
      <c r="AW450" s="13" t="s">
        <v>32</v>
      </c>
      <c r="AX450" s="13" t="s">
        <v>74</v>
      </c>
      <c r="AY450" s="244" t="s">
        <v>148</v>
      </c>
    </row>
    <row r="451" s="14" customFormat="1">
      <c r="A451" s="14"/>
      <c r="B451" s="245"/>
      <c r="C451" s="246"/>
      <c r="D451" s="235" t="s">
        <v>155</v>
      </c>
      <c r="E451" s="247" t="s">
        <v>1</v>
      </c>
      <c r="F451" s="248" t="s">
        <v>157</v>
      </c>
      <c r="G451" s="246"/>
      <c r="H451" s="249">
        <v>13.5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5" t="s">
        <v>155</v>
      </c>
      <c r="AU451" s="255" t="s">
        <v>84</v>
      </c>
      <c r="AV451" s="14" t="s">
        <v>154</v>
      </c>
      <c r="AW451" s="14" t="s">
        <v>32</v>
      </c>
      <c r="AX451" s="14" t="s">
        <v>82</v>
      </c>
      <c r="AY451" s="255" t="s">
        <v>148</v>
      </c>
    </row>
    <row r="452" s="2" customFormat="1" ht="24.15" customHeight="1">
      <c r="A452" s="38"/>
      <c r="B452" s="39"/>
      <c r="C452" s="219" t="s">
        <v>433</v>
      </c>
      <c r="D452" s="219" t="s">
        <v>150</v>
      </c>
      <c r="E452" s="220" t="s">
        <v>667</v>
      </c>
      <c r="F452" s="221" t="s">
        <v>668</v>
      </c>
      <c r="G452" s="222" t="s">
        <v>202</v>
      </c>
      <c r="H452" s="223">
        <v>27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39</v>
      </c>
      <c r="O452" s="91"/>
      <c r="P452" s="229">
        <f>O452*H452</f>
        <v>0</v>
      </c>
      <c r="Q452" s="229">
        <v>0.00016000000000000001</v>
      </c>
      <c r="R452" s="229">
        <f>Q452*H452</f>
        <v>0.0043200000000000001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193</v>
      </c>
      <c r="AT452" s="231" t="s">
        <v>150</v>
      </c>
      <c r="AU452" s="231" t="s">
        <v>84</v>
      </c>
      <c r="AY452" s="17" t="s">
        <v>148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82</v>
      </c>
      <c r="BK452" s="232">
        <f>ROUND(I452*H452,2)</f>
        <v>0</v>
      </c>
      <c r="BL452" s="17" t="s">
        <v>193</v>
      </c>
      <c r="BM452" s="231" t="s">
        <v>669</v>
      </c>
    </row>
    <row r="453" s="2" customFormat="1" ht="24.15" customHeight="1">
      <c r="A453" s="38"/>
      <c r="B453" s="39"/>
      <c r="C453" s="219" t="s">
        <v>670</v>
      </c>
      <c r="D453" s="219" t="s">
        <v>150</v>
      </c>
      <c r="E453" s="220" t="s">
        <v>671</v>
      </c>
      <c r="F453" s="221" t="s">
        <v>672</v>
      </c>
      <c r="G453" s="222" t="s">
        <v>673</v>
      </c>
      <c r="H453" s="267"/>
      <c r="I453" s="224"/>
      <c r="J453" s="225">
        <f>ROUND(I453*H453,2)</f>
        <v>0</v>
      </c>
      <c r="K453" s="226"/>
      <c r="L453" s="44"/>
      <c r="M453" s="227" t="s">
        <v>1</v>
      </c>
      <c r="N453" s="228" t="s">
        <v>39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193</v>
      </c>
      <c r="AT453" s="231" t="s">
        <v>150</v>
      </c>
      <c r="AU453" s="231" t="s">
        <v>84</v>
      </c>
      <c r="AY453" s="17" t="s">
        <v>148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82</v>
      </c>
      <c r="BK453" s="232">
        <f>ROUND(I453*H453,2)</f>
        <v>0</v>
      </c>
      <c r="BL453" s="17" t="s">
        <v>193</v>
      </c>
      <c r="BM453" s="231" t="s">
        <v>674</v>
      </c>
    </row>
    <row r="454" s="12" customFormat="1" ht="22.8" customHeight="1">
      <c r="A454" s="12"/>
      <c r="B454" s="203"/>
      <c r="C454" s="204"/>
      <c r="D454" s="205" t="s">
        <v>73</v>
      </c>
      <c r="E454" s="217" t="s">
        <v>675</v>
      </c>
      <c r="F454" s="217" t="s">
        <v>676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P455</f>
        <v>0</v>
      </c>
      <c r="Q454" s="211"/>
      <c r="R454" s="212">
        <f>R455</f>
        <v>0</v>
      </c>
      <c r="S454" s="211"/>
      <c r="T454" s="213">
        <f>T455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4" t="s">
        <v>84</v>
      </c>
      <c r="AT454" s="215" t="s">
        <v>73</v>
      </c>
      <c r="AU454" s="215" t="s">
        <v>82</v>
      </c>
      <c r="AY454" s="214" t="s">
        <v>148</v>
      </c>
      <c r="BK454" s="216">
        <f>BK455</f>
        <v>0</v>
      </c>
    </row>
    <row r="455" s="2" customFormat="1" ht="16.5" customHeight="1">
      <c r="A455" s="38"/>
      <c r="B455" s="39"/>
      <c r="C455" s="219" t="s">
        <v>437</v>
      </c>
      <c r="D455" s="219" t="s">
        <v>150</v>
      </c>
      <c r="E455" s="220" t="s">
        <v>677</v>
      </c>
      <c r="F455" s="221" t="s">
        <v>678</v>
      </c>
      <c r="G455" s="222" t="s">
        <v>202</v>
      </c>
      <c r="H455" s="223">
        <v>83</v>
      </c>
      <c r="I455" s="224"/>
      <c r="J455" s="225">
        <f>ROUND(I455*H455,2)</f>
        <v>0</v>
      </c>
      <c r="K455" s="226"/>
      <c r="L455" s="44"/>
      <c r="M455" s="227" t="s">
        <v>1</v>
      </c>
      <c r="N455" s="228" t="s">
        <v>39</v>
      </c>
      <c r="O455" s="91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1" t="s">
        <v>193</v>
      </c>
      <c r="AT455" s="231" t="s">
        <v>150</v>
      </c>
      <c r="AU455" s="231" t="s">
        <v>84</v>
      </c>
      <c r="AY455" s="17" t="s">
        <v>148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7" t="s">
        <v>82</v>
      </c>
      <c r="BK455" s="232">
        <f>ROUND(I455*H455,2)</f>
        <v>0</v>
      </c>
      <c r="BL455" s="17" t="s">
        <v>193</v>
      </c>
      <c r="BM455" s="231" t="s">
        <v>679</v>
      </c>
    </row>
    <row r="456" s="12" customFormat="1" ht="22.8" customHeight="1">
      <c r="A456" s="12"/>
      <c r="B456" s="203"/>
      <c r="C456" s="204"/>
      <c r="D456" s="205" t="s">
        <v>73</v>
      </c>
      <c r="E456" s="217" t="s">
        <v>680</v>
      </c>
      <c r="F456" s="217" t="s">
        <v>681</v>
      </c>
      <c r="G456" s="204"/>
      <c r="H456" s="204"/>
      <c r="I456" s="207"/>
      <c r="J456" s="218">
        <f>BK456</f>
        <v>0</v>
      </c>
      <c r="K456" s="204"/>
      <c r="L456" s="209"/>
      <c r="M456" s="210"/>
      <c r="N456" s="211"/>
      <c r="O456" s="211"/>
      <c r="P456" s="212">
        <f>SUM(P457:P458)</f>
        <v>0</v>
      </c>
      <c r="Q456" s="211"/>
      <c r="R456" s="212">
        <f>SUM(R457:R458)</f>
        <v>0</v>
      </c>
      <c r="S456" s="211"/>
      <c r="T456" s="213">
        <f>SUM(T457:T458)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4" t="s">
        <v>84</v>
      </c>
      <c r="AT456" s="215" t="s">
        <v>73</v>
      </c>
      <c r="AU456" s="215" t="s">
        <v>82</v>
      </c>
      <c r="AY456" s="214" t="s">
        <v>148</v>
      </c>
      <c r="BK456" s="216">
        <f>SUM(BK457:BK458)</f>
        <v>0</v>
      </c>
    </row>
    <row r="457" s="2" customFormat="1" ht="16.5" customHeight="1">
      <c r="A457" s="38"/>
      <c r="B457" s="39"/>
      <c r="C457" s="219" t="s">
        <v>682</v>
      </c>
      <c r="D457" s="219" t="s">
        <v>150</v>
      </c>
      <c r="E457" s="220" t="s">
        <v>683</v>
      </c>
      <c r="F457" s="221" t="s">
        <v>684</v>
      </c>
      <c r="G457" s="222" t="s">
        <v>278</v>
      </c>
      <c r="H457" s="223">
        <v>1</v>
      </c>
      <c r="I457" s="224"/>
      <c r="J457" s="225">
        <f>ROUND(I457*H457,2)</f>
        <v>0</v>
      </c>
      <c r="K457" s="226"/>
      <c r="L457" s="44"/>
      <c r="M457" s="227" t="s">
        <v>1</v>
      </c>
      <c r="N457" s="228" t="s">
        <v>39</v>
      </c>
      <c r="O457" s="91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1" t="s">
        <v>193</v>
      </c>
      <c r="AT457" s="231" t="s">
        <v>150</v>
      </c>
      <c r="AU457" s="231" t="s">
        <v>84</v>
      </c>
      <c r="AY457" s="17" t="s">
        <v>148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7" t="s">
        <v>82</v>
      </c>
      <c r="BK457" s="232">
        <f>ROUND(I457*H457,2)</f>
        <v>0</v>
      </c>
      <c r="BL457" s="17" t="s">
        <v>193</v>
      </c>
      <c r="BM457" s="231" t="s">
        <v>685</v>
      </c>
    </row>
    <row r="458" s="2" customFormat="1" ht="16.5" customHeight="1">
      <c r="A458" s="38"/>
      <c r="B458" s="39"/>
      <c r="C458" s="219" t="s">
        <v>440</v>
      </c>
      <c r="D458" s="219" t="s">
        <v>150</v>
      </c>
      <c r="E458" s="220" t="s">
        <v>686</v>
      </c>
      <c r="F458" s="221" t="s">
        <v>687</v>
      </c>
      <c r="G458" s="222" t="s">
        <v>278</v>
      </c>
      <c r="H458" s="223">
        <v>4</v>
      </c>
      <c r="I458" s="224"/>
      <c r="J458" s="225">
        <f>ROUND(I458*H458,2)</f>
        <v>0</v>
      </c>
      <c r="K458" s="226"/>
      <c r="L458" s="44"/>
      <c r="M458" s="227" t="s">
        <v>1</v>
      </c>
      <c r="N458" s="228" t="s">
        <v>39</v>
      </c>
      <c r="O458" s="91"/>
      <c r="P458" s="229">
        <f>O458*H458</f>
        <v>0</v>
      </c>
      <c r="Q458" s="229">
        <v>0</v>
      </c>
      <c r="R458" s="229">
        <f>Q458*H458</f>
        <v>0</v>
      </c>
      <c r="S458" s="229">
        <v>0</v>
      </c>
      <c r="T458" s="230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31" t="s">
        <v>193</v>
      </c>
      <c r="AT458" s="231" t="s">
        <v>150</v>
      </c>
      <c r="AU458" s="231" t="s">
        <v>84</v>
      </c>
      <c r="AY458" s="17" t="s">
        <v>148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7" t="s">
        <v>82</v>
      </c>
      <c r="BK458" s="232">
        <f>ROUND(I458*H458,2)</f>
        <v>0</v>
      </c>
      <c r="BL458" s="17" t="s">
        <v>193</v>
      </c>
      <c r="BM458" s="231" t="s">
        <v>688</v>
      </c>
    </row>
    <row r="459" s="12" customFormat="1" ht="25.92" customHeight="1">
      <c r="A459" s="12"/>
      <c r="B459" s="203"/>
      <c r="C459" s="204"/>
      <c r="D459" s="205" t="s">
        <v>73</v>
      </c>
      <c r="E459" s="206" t="s">
        <v>689</v>
      </c>
      <c r="F459" s="206" t="s">
        <v>690</v>
      </c>
      <c r="G459" s="204"/>
      <c r="H459" s="204"/>
      <c r="I459" s="207"/>
      <c r="J459" s="208">
        <f>BK459</f>
        <v>0</v>
      </c>
      <c r="K459" s="204"/>
      <c r="L459" s="209"/>
      <c r="M459" s="210"/>
      <c r="N459" s="211"/>
      <c r="O459" s="211"/>
      <c r="P459" s="212">
        <f>SUM(P460:P473)</f>
        <v>0</v>
      </c>
      <c r="Q459" s="211"/>
      <c r="R459" s="212">
        <f>SUM(R460:R473)</f>
        <v>0</v>
      </c>
      <c r="S459" s="211"/>
      <c r="T459" s="213">
        <f>SUM(T460:T473)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4" t="s">
        <v>154</v>
      </c>
      <c r="AT459" s="215" t="s">
        <v>73</v>
      </c>
      <c r="AU459" s="215" t="s">
        <v>74</v>
      </c>
      <c r="AY459" s="214" t="s">
        <v>148</v>
      </c>
      <c r="BK459" s="216">
        <f>SUM(BK460:BK473)</f>
        <v>0</v>
      </c>
    </row>
    <row r="460" s="2" customFormat="1" ht="16.5" customHeight="1">
      <c r="A460" s="38"/>
      <c r="B460" s="39"/>
      <c r="C460" s="219" t="s">
        <v>691</v>
      </c>
      <c r="D460" s="219" t="s">
        <v>150</v>
      </c>
      <c r="E460" s="220" t="s">
        <v>692</v>
      </c>
      <c r="F460" s="221" t="s">
        <v>693</v>
      </c>
      <c r="G460" s="222" t="s">
        <v>278</v>
      </c>
      <c r="H460" s="223">
        <v>6</v>
      </c>
      <c r="I460" s="224"/>
      <c r="J460" s="225">
        <f>ROUND(I460*H460,2)</f>
        <v>0</v>
      </c>
      <c r="K460" s="226"/>
      <c r="L460" s="44"/>
      <c r="M460" s="227" t="s">
        <v>1</v>
      </c>
      <c r="N460" s="228" t="s">
        <v>39</v>
      </c>
      <c r="O460" s="91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1" t="s">
        <v>694</v>
      </c>
      <c r="AT460" s="231" t="s">
        <v>150</v>
      </c>
      <c r="AU460" s="231" t="s">
        <v>82</v>
      </c>
      <c r="AY460" s="17" t="s">
        <v>148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7" t="s">
        <v>82</v>
      </c>
      <c r="BK460" s="232">
        <f>ROUND(I460*H460,2)</f>
        <v>0</v>
      </c>
      <c r="BL460" s="17" t="s">
        <v>694</v>
      </c>
      <c r="BM460" s="231" t="s">
        <v>695</v>
      </c>
    </row>
    <row r="461" s="2" customFormat="1" ht="16.5" customHeight="1">
      <c r="A461" s="38"/>
      <c r="B461" s="39"/>
      <c r="C461" s="219" t="s">
        <v>444</v>
      </c>
      <c r="D461" s="219" t="s">
        <v>150</v>
      </c>
      <c r="E461" s="220" t="s">
        <v>696</v>
      </c>
      <c r="F461" s="221" t="s">
        <v>697</v>
      </c>
      <c r="G461" s="222" t="s">
        <v>698</v>
      </c>
      <c r="H461" s="223">
        <v>1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39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694</v>
      </c>
      <c r="AT461" s="231" t="s">
        <v>150</v>
      </c>
      <c r="AU461" s="231" t="s">
        <v>82</v>
      </c>
      <c r="AY461" s="17" t="s">
        <v>148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82</v>
      </c>
      <c r="BK461" s="232">
        <f>ROUND(I461*H461,2)</f>
        <v>0</v>
      </c>
      <c r="BL461" s="17" t="s">
        <v>694</v>
      </c>
      <c r="BM461" s="231" t="s">
        <v>699</v>
      </c>
    </row>
    <row r="462" s="2" customFormat="1" ht="24.15" customHeight="1">
      <c r="A462" s="38"/>
      <c r="B462" s="39"/>
      <c r="C462" s="219" t="s">
        <v>700</v>
      </c>
      <c r="D462" s="219" t="s">
        <v>150</v>
      </c>
      <c r="E462" s="220" t="s">
        <v>701</v>
      </c>
      <c r="F462" s="221" t="s">
        <v>702</v>
      </c>
      <c r="G462" s="222" t="s">
        <v>698</v>
      </c>
      <c r="H462" s="223">
        <v>1</v>
      </c>
      <c r="I462" s="224"/>
      <c r="J462" s="225">
        <f>ROUND(I462*H462,2)</f>
        <v>0</v>
      </c>
      <c r="K462" s="226"/>
      <c r="L462" s="44"/>
      <c r="M462" s="227" t="s">
        <v>1</v>
      </c>
      <c r="N462" s="228" t="s">
        <v>39</v>
      </c>
      <c r="O462" s="91"/>
      <c r="P462" s="229">
        <f>O462*H462</f>
        <v>0</v>
      </c>
      <c r="Q462" s="229">
        <v>0</v>
      </c>
      <c r="R462" s="229">
        <f>Q462*H462</f>
        <v>0</v>
      </c>
      <c r="S462" s="229">
        <v>0</v>
      </c>
      <c r="T462" s="230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1" t="s">
        <v>694</v>
      </c>
      <c r="AT462" s="231" t="s">
        <v>150</v>
      </c>
      <c r="AU462" s="231" t="s">
        <v>82</v>
      </c>
      <c r="AY462" s="17" t="s">
        <v>148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7" t="s">
        <v>82</v>
      </c>
      <c r="BK462" s="232">
        <f>ROUND(I462*H462,2)</f>
        <v>0</v>
      </c>
      <c r="BL462" s="17" t="s">
        <v>694</v>
      </c>
      <c r="BM462" s="231" t="s">
        <v>703</v>
      </c>
    </row>
    <row r="463" s="2" customFormat="1" ht="16.5" customHeight="1">
      <c r="A463" s="38"/>
      <c r="B463" s="39"/>
      <c r="C463" s="219" t="s">
        <v>103</v>
      </c>
      <c r="D463" s="219" t="s">
        <v>150</v>
      </c>
      <c r="E463" s="220" t="s">
        <v>704</v>
      </c>
      <c r="F463" s="221" t="s">
        <v>705</v>
      </c>
      <c r="G463" s="222" t="s">
        <v>698</v>
      </c>
      <c r="H463" s="223">
        <v>1</v>
      </c>
      <c r="I463" s="224"/>
      <c r="J463" s="225">
        <f>ROUND(I463*H463,2)</f>
        <v>0</v>
      </c>
      <c r="K463" s="226"/>
      <c r="L463" s="44"/>
      <c r="M463" s="227" t="s">
        <v>1</v>
      </c>
      <c r="N463" s="228" t="s">
        <v>39</v>
      </c>
      <c r="O463" s="91"/>
      <c r="P463" s="229">
        <f>O463*H463</f>
        <v>0</v>
      </c>
      <c r="Q463" s="229">
        <v>0</v>
      </c>
      <c r="R463" s="229">
        <f>Q463*H463</f>
        <v>0</v>
      </c>
      <c r="S463" s="229">
        <v>0</v>
      </c>
      <c r="T463" s="23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1" t="s">
        <v>694</v>
      </c>
      <c r="AT463" s="231" t="s">
        <v>150</v>
      </c>
      <c r="AU463" s="231" t="s">
        <v>82</v>
      </c>
      <c r="AY463" s="17" t="s">
        <v>148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17" t="s">
        <v>82</v>
      </c>
      <c r="BK463" s="232">
        <f>ROUND(I463*H463,2)</f>
        <v>0</v>
      </c>
      <c r="BL463" s="17" t="s">
        <v>694</v>
      </c>
      <c r="BM463" s="231" t="s">
        <v>706</v>
      </c>
    </row>
    <row r="464" s="2" customFormat="1" ht="21.75" customHeight="1">
      <c r="A464" s="38"/>
      <c r="B464" s="39"/>
      <c r="C464" s="219" t="s">
        <v>707</v>
      </c>
      <c r="D464" s="219" t="s">
        <v>150</v>
      </c>
      <c r="E464" s="220" t="s">
        <v>708</v>
      </c>
      <c r="F464" s="221" t="s">
        <v>709</v>
      </c>
      <c r="G464" s="222" t="s">
        <v>698</v>
      </c>
      <c r="H464" s="223">
        <v>1</v>
      </c>
      <c r="I464" s="224"/>
      <c r="J464" s="225">
        <f>ROUND(I464*H464,2)</f>
        <v>0</v>
      </c>
      <c r="K464" s="226"/>
      <c r="L464" s="44"/>
      <c r="M464" s="227" t="s">
        <v>1</v>
      </c>
      <c r="N464" s="228" t="s">
        <v>39</v>
      </c>
      <c r="O464" s="91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1" t="s">
        <v>694</v>
      </c>
      <c r="AT464" s="231" t="s">
        <v>150</v>
      </c>
      <c r="AU464" s="231" t="s">
        <v>82</v>
      </c>
      <c r="AY464" s="17" t="s">
        <v>148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7" t="s">
        <v>82</v>
      </c>
      <c r="BK464" s="232">
        <f>ROUND(I464*H464,2)</f>
        <v>0</v>
      </c>
      <c r="BL464" s="17" t="s">
        <v>694</v>
      </c>
      <c r="BM464" s="231" t="s">
        <v>710</v>
      </c>
    </row>
    <row r="465" s="2" customFormat="1" ht="24.15" customHeight="1">
      <c r="A465" s="38"/>
      <c r="B465" s="39"/>
      <c r="C465" s="219" t="s">
        <v>450</v>
      </c>
      <c r="D465" s="219" t="s">
        <v>150</v>
      </c>
      <c r="E465" s="220" t="s">
        <v>711</v>
      </c>
      <c r="F465" s="221" t="s">
        <v>712</v>
      </c>
      <c r="G465" s="222" t="s">
        <v>698</v>
      </c>
      <c r="H465" s="223">
        <v>1</v>
      </c>
      <c r="I465" s="224"/>
      <c r="J465" s="225">
        <f>ROUND(I465*H465,2)</f>
        <v>0</v>
      </c>
      <c r="K465" s="226"/>
      <c r="L465" s="44"/>
      <c r="M465" s="227" t="s">
        <v>1</v>
      </c>
      <c r="N465" s="228" t="s">
        <v>39</v>
      </c>
      <c r="O465" s="91"/>
      <c r="P465" s="229">
        <f>O465*H465</f>
        <v>0</v>
      </c>
      <c r="Q465" s="229">
        <v>0</v>
      </c>
      <c r="R465" s="229">
        <f>Q465*H465</f>
        <v>0</v>
      </c>
      <c r="S465" s="229">
        <v>0</v>
      </c>
      <c r="T465" s="23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1" t="s">
        <v>694</v>
      </c>
      <c r="AT465" s="231" t="s">
        <v>150</v>
      </c>
      <c r="AU465" s="231" t="s">
        <v>82</v>
      </c>
      <c r="AY465" s="17" t="s">
        <v>148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7" t="s">
        <v>82</v>
      </c>
      <c r="BK465" s="232">
        <f>ROUND(I465*H465,2)</f>
        <v>0</v>
      </c>
      <c r="BL465" s="17" t="s">
        <v>694</v>
      </c>
      <c r="BM465" s="231" t="s">
        <v>713</v>
      </c>
    </row>
    <row r="466" s="2" customFormat="1">
      <c r="A466" s="38"/>
      <c r="B466" s="39"/>
      <c r="C466" s="40"/>
      <c r="D466" s="235" t="s">
        <v>714</v>
      </c>
      <c r="E466" s="40"/>
      <c r="F466" s="268" t="s">
        <v>715</v>
      </c>
      <c r="G466" s="40"/>
      <c r="H466" s="40"/>
      <c r="I466" s="269"/>
      <c r="J466" s="40"/>
      <c r="K466" s="40"/>
      <c r="L466" s="44"/>
      <c r="M466" s="270"/>
      <c r="N466" s="271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714</v>
      </c>
      <c r="AU466" s="17" t="s">
        <v>82</v>
      </c>
    </row>
    <row r="467" s="2" customFormat="1" ht="24.15" customHeight="1">
      <c r="A467" s="38"/>
      <c r="B467" s="39"/>
      <c r="C467" s="219" t="s">
        <v>716</v>
      </c>
      <c r="D467" s="219" t="s">
        <v>150</v>
      </c>
      <c r="E467" s="220" t="s">
        <v>717</v>
      </c>
      <c r="F467" s="221" t="s">
        <v>718</v>
      </c>
      <c r="G467" s="222" t="s">
        <v>698</v>
      </c>
      <c r="H467" s="223">
        <v>1</v>
      </c>
      <c r="I467" s="224"/>
      <c r="J467" s="225">
        <f>ROUND(I467*H467,2)</f>
        <v>0</v>
      </c>
      <c r="K467" s="226"/>
      <c r="L467" s="44"/>
      <c r="M467" s="227" t="s">
        <v>1</v>
      </c>
      <c r="N467" s="228" t="s">
        <v>39</v>
      </c>
      <c r="O467" s="91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1" t="s">
        <v>694</v>
      </c>
      <c r="AT467" s="231" t="s">
        <v>150</v>
      </c>
      <c r="AU467" s="231" t="s">
        <v>82</v>
      </c>
      <c r="AY467" s="17" t="s">
        <v>148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7" t="s">
        <v>82</v>
      </c>
      <c r="BK467" s="232">
        <f>ROUND(I467*H467,2)</f>
        <v>0</v>
      </c>
      <c r="BL467" s="17" t="s">
        <v>694</v>
      </c>
      <c r="BM467" s="231" t="s">
        <v>719</v>
      </c>
    </row>
    <row r="468" s="2" customFormat="1">
      <c r="A468" s="38"/>
      <c r="B468" s="39"/>
      <c r="C468" s="40"/>
      <c r="D468" s="235" t="s">
        <v>714</v>
      </c>
      <c r="E468" s="40"/>
      <c r="F468" s="268" t="s">
        <v>715</v>
      </c>
      <c r="G468" s="40"/>
      <c r="H468" s="40"/>
      <c r="I468" s="269"/>
      <c r="J468" s="40"/>
      <c r="K468" s="40"/>
      <c r="L468" s="44"/>
      <c r="M468" s="270"/>
      <c r="N468" s="271"/>
      <c r="O468" s="91"/>
      <c r="P468" s="91"/>
      <c r="Q468" s="91"/>
      <c r="R468" s="91"/>
      <c r="S468" s="91"/>
      <c r="T468" s="92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714</v>
      </c>
      <c r="AU468" s="17" t="s">
        <v>82</v>
      </c>
    </row>
    <row r="469" s="2" customFormat="1" ht="24.15" customHeight="1">
      <c r="A469" s="38"/>
      <c r="B469" s="39"/>
      <c r="C469" s="219" t="s">
        <v>453</v>
      </c>
      <c r="D469" s="219" t="s">
        <v>150</v>
      </c>
      <c r="E469" s="220" t="s">
        <v>720</v>
      </c>
      <c r="F469" s="221" t="s">
        <v>721</v>
      </c>
      <c r="G469" s="222" t="s">
        <v>698</v>
      </c>
      <c r="H469" s="223">
        <v>1</v>
      </c>
      <c r="I469" s="224"/>
      <c r="J469" s="225">
        <f>ROUND(I469*H469,2)</f>
        <v>0</v>
      </c>
      <c r="K469" s="226"/>
      <c r="L469" s="44"/>
      <c r="M469" s="227" t="s">
        <v>1</v>
      </c>
      <c r="N469" s="228" t="s">
        <v>39</v>
      </c>
      <c r="O469" s="91"/>
      <c r="P469" s="229">
        <f>O469*H469</f>
        <v>0</v>
      </c>
      <c r="Q469" s="229">
        <v>0</v>
      </c>
      <c r="R469" s="229">
        <f>Q469*H469</f>
        <v>0</v>
      </c>
      <c r="S469" s="229">
        <v>0</v>
      </c>
      <c r="T469" s="23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1" t="s">
        <v>694</v>
      </c>
      <c r="AT469" s="231" t="s">
        <v>150</v>
      </c>
      <c r="AU469" s="231" t="s">
        <v>82</v>
      </c>
      <c r="AY469" s="17" t="s">
        <v>148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17" t="s">
        <v>82</v>
      </c>
      <c r="BK469" s="232">
        <f>ROUND(I469*H469,2)</f>
        <v>0</v>
      </c>
      <c r="BL469" s="17" t="s">
        <v>694</v>
      </c>
      <c r="BM469" s="231" t="s">
        <v>722</v>
      </c>
    </row>
    <row r="470" s="2" customFormat="1">
      <c r="A470" s="38"/>
      <c r="B470" s="39"/>
      <c r="C470" s="40"/>
      <c r="D470" s="235" t="s">
        <v>714</v>
      </c>
      <c r="E470" s="40"/>
      <c r="F470" s="268" t="s">
        <v>715</v>
      </c>
      <c r="G470" s="40"/>
      <c r="H470" s="40"/>
      <c r="I470" s="269"/>
      <c r="J470" s="40"/>
      <c r="K470" s="40"/>
      <c r="L470" s="44"/>
      <c r="M470" s="270"/>
      <c r="N470" s="271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714</v>
      </c>
      <c r="AU470" s="17" t="s">
        <v>82</v>
      </c>
    </row>
    <row r="471" s="2" customFormat="1" ht="16.5" customHeight="1">
      <c r="A471" s="38"/>
      <c r="B471" s="39"/>
      <c r="C471" s="219" t="s">
        <v>723</v>
      </c>
      <c r="D471" s="219" t="s">
        <v>150</v>
      </c>
      <c r="E471" s="220" t="s">
        <v>724</v>
      </c>
      <c r="F471" s="221" t="s">
        <v>725</v>
      </c>
      <c r="G471" s="222" t="s">
        <v>698</v>
      </c>
      <c r="H471" s="223">
        <v>1</v>
      </c>
      <c r="I471" s="224"/>
      <c r="J471" s="225">
        <f>ROUND(I471*H471,2)</f>
        <v>0</v>
      </c>
      <c r="K471" s="226"/>
      <c r="L471" s="44"/>
      <c r="M471" s="227" t="s">
        <v>1</v>
      </c>
      <c r="N471" s="228" t="s">
        <v>39</v>
      </c>
      <c r="O471" s="91"/>
      <c r="P471" s="229">
        <f>O471*H471</f>
        <v>0</v>
      </c>
      <c r="Q471" s="229">
        <v>0</v>
      </c>
      <c r="R471" s="229">
        <f>Q471*H471</f>
        <v>0</v>
      </c>
      <c r="S471" s="229">
        <v>0</v>
      </c>
      <c r="T471" s="230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31" t="s">
        <v>694</v>
      </c>
      <c r="AT471" s="231" t="s">
        <v>150</v>
      </c>
      <c r="AU471" s="231" t="s">
        <v>82</v>
      </c>
      <c r="AY471" s="17" t="s">
        <v>148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17" t="s">
        <v>82</v>
      </c>
      <c r="BK471" s="232">
        <f>ROUND(I471*H471,2)</f>
        <v>0</v>
      </c>
      <c r="BL471" s="17" t="s">
        <v>694</v>
      </c>
      <c r="BM471" s="231" t="s">
        <v>726</v>
      </c>
    </row>
    <row r="472" s="2" customFormat="1">
      <c r="A472" s="38"/>
      <c r="B472" s="39"/>
      <c r="C472" s="40"/>
      <c r="D472" s="235" t="s">
        <v>714</v>
      </c>
      <c r="E472" s="40"/>
      <c r="F472" s="268" t="s">
        <v>715</v>
      </c>
      <c r="G472" s="40"/>
      <c r="H472" s="40"/>
      <c r="I472" s="269"/>
      <c r="J472" s="40"/>
      <c r="K472" s="40"/>
      <c r="L472" s="44"/>
      <c r="M472" s="270"/>
      <c r="N472" s="271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714</v>
      </c>
      <c r="AU472" s="17" t="s">
        <v>82</v>
      </c>
    </row>
    <row r="473" s="2" customFormat="1" ht="16.5" customHeight="1">
      <c r="A473" s="38"/>
      <c r="B473" s="39"/>
      <c r="C473" s="219" t="s">
        <v>457</v>
      </c>
      <c r="D473" s="219" t="s">
        <v>150</v>
      </c>
      <c r="E473" s="220" t="s">
        <v>727</v>
      </c>
      <c r="F473" s="221" t="s">
        <v>728</v>
      </c>
      <c r="G473" s="222" t="s">
        <v>278</v>
      </c>
      <c r="H473" s="223">
        <v>1</v>
      </c>
      <c r="I473" s="224"/>
      <c r="J473" s="225">
        <f>ROUND(I473*H473,2)</f>
        <v>0</v>
      </c>
      <c r="K473" s="226"/>
      <c r="L473" s="44"/>
      <c r="M473" s="272" t="s">
        <v>1</v>
      </c>
      <c r="N473" s="273" t="s">
        <v>39</v>
      </c>
      <c r="O473" s="274"/>
      <c r="P473" s="275">
        <f>O473*H473</f>
        <v>0</v>
      </c>
      <c r="Q473" s="275">
        <v>0</v>
      </c>
      <c r="R473" s="275">
        <f>Q473*H473</f>
        <v>0</v>
      </c>
      <c r="S473" s="275">
        <v>0</v>
      </c>
      <c r="T473" s="276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1" t="s">
        <v>694</v>
      </c>
      <c r="AT473" s="231" t="s">
        <v>150</v>
      </c>
      <c r="AU473" s="231" t="s">
        <v>82</v>
      </c>
      <c r="AY473" s="17" t="s">
        <v>148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7" t="s">
        <v>82</v>
      </c>
      <c r="BK473" s="232">
        <f>ROUND(I473*H473,2)</f>
        <v>0</v>
      </c>
      <c r="BL473" s="17" t="s">
        <v>694</v>
      </c>
      <c r="BM473" s="231" t="s">
        <v>729</v>
      </c>
    </row>
    <row r="474" s="2" customFormat="1" ht="6.96" customHeight="1">
      <c r="A474" s="38"/>
      <c r="B474" s="66"/>
      <c r="C474" s="67"/>
      <c r="D474" s="67"/>
      <c r="E474" s="67"/>
      <c r="F474" s="67"/>
      <c r="G474" s="67"/>
      <c r="H474" s="67"/>
      <c r="I474" s="67"/>
      <c r="J474" s="67"/>
      <c r="K474" s="67"/>
      <c r="L474" s="44"/>
      <c r="M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</row>
  </sheetData>
  <sheetProtection sheet="1" autoFilter="0" formatColumns="0" formatRows="0" objects="1" scenarios="1" spinCount="100000" saltValue="jRpStL1FFrKYE4bW63brmGImy21fVqP7TuAvmRhYLBzL55hkTO7hM0tlT6ZghMpULSc9oDuBzs8J5JcUtBEiog==" hashValue="0dNPKNS3QF+hDSHKo1aUy0t/U0KH/nwj5BRvh27+K1e1zsmZ2cy5hX5fURg9JvitVMLcq2OHYpxkHvxoUtEuSQ==" algorithmName="SHA-512" password="CC35"/>
  <autoFilter ref="C128:K47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730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ROUND((SUM(BE129:BE413)),  2)</f>
        <v>0</v>
      </c>
      <c r="G33" s="38"/>
      <c r="H33" s="38"/>
      <c r="I33" s="155">
        <v>0.20999999999999999</v>
      </c>
      <c r="J33" s="154">
        <f>ROUND(((SUM(BE129:BE413))*I33),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ROUND((SUM(BF129:BF413)),  2)</f>
        <v>0</v>
      </c>
      <c r="G34" s="38"/>
      <c r="H34" s="38"/>
      <c r="I34" s="155">
        <v>0.14999999999999999</v>
      </c>
      <c r="J34" s="154">
        <f>ROUND(((SUM(BF129:BF413))*I34),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ROUND((SUM(BG129:BG413)),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ROUND((SUM(BH129:BH413)),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ROUND((SUM(BI129:BI413)),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20 - SO 102.1 - etapa VI.B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120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121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122</v>
      </c>
      <c r="E99" s="188"/>
      <c r="F99" s="188"/>
      <c r="G99" s="188"/>
      <c r="H99" s="188"/>
      <c r="I99" s="188"/>
      <c r="J99" s="189">
        <f>J221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123</v>
      </c>
      <c r="E100" s="188"/>
      <c r="F100" s="188"/>
      <c r="G100" s="188"/>
      <c r="H100" s="188"/>
      <c r="I100" s="188"/>
      <c r="J100" s="189">
        <f>J235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124</v>
      </c>
      <c r="E101" s="188"/>
      <c r="F101" s="188"/>
      <c r="G101" s="188"/>
      <c r="H101" s="188"/>
      <c r="I101" s="188"/>
      <c r="J101" s="189">
        <f>J320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125</v>
      </c>
      <c r="E102" s="188"/>
      <c r="F102" s="188"/>
      <c r="G102" s="188"/>
      <c r="H102" s="188"/>
      <c r="I102" s="188"/>
      <c r="J102" s="189">
        <f>J332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126</v>
      </c>
      <c r="E103" s="188"/>
      <c r="F103" s="188"/>
      <c r="G103" s="188"/>
      <c r="H103" s="188"/>
      <c r="I103" s="188"/>
      <c r="J103" s="189">
        <f>J378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127</v>
      </c>
      <c r="E104" s="188"/>
      <c r="F104" s="188"/>
      <c r="G104" s="188"/>
      <c r="H104" s="188"/>
      <c r="I104" s="188"/>
      <c r="J104" s="189">
        <f>J386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9"/>
      <c r="C105" s="180"/>
      <c r="D105" s="181" t="s">
        <v>128</v>
      </c>
      <c r="E105" s="182"/>
      <c r="F105" s="182"/>
      <c r="G105" s="182"/>
      <c r="H105" s="182"/>
      <c r="I105" s="182"/>
      <c r="J105" s="183">
        <f>J388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5"/>
      <c r="C106" s="186"/>
      <c r="D106" s="187" t="s">
        <v>129</v>
      </c>
      <c r="E106" s="188"/>
      <c r="F106" s="188"/>
      <c r="G106" s="188"/>
      <c r="H106" s="188"/>
      <c r="I106" s="188"/>
      <c r="J106" s="189">
        <f>J389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130</v>
      </c>
      <c r="E107" s="188"/>
      <c r="F107" s="188"/>
      <c r="G107" s="188"/>
      <c r="H107" s="188"/>
      <c r="I107" s="188"/>
      <c r="J107" s="189">
        <f>J401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5"/>
      <c r="C108" s="186"/>
      <c r="D108" s="187" t="s">
        <v>131</v>
      </c>
      <c r="E108" s="188"/>
      <c r="F108" s="188"/>
      <c r="G108" s="188"/>
      <c r="H108" s="188"/>
      <c r="I108" s="188"/>
      <c r="J108" s="189">
        <f>J405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79"/>
      <c r="C109" s="180"/>
      <c r="D109" s="181" t="s">
        <v>132</v>
      </c>
      <c r="E109" s="182"/>
      <c r="F109" s="182"/>
      <c r="G109" s="182"/>
      <c r="H109" s="182"/>
      <c r="I109" s="182"/>
      <c r="J109" s="183">
        <f>J408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133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26.25" customHeight="1">
      <c r="A119" s="38"/>
      <c r="B119" s="39"/>
      <c r="C119" s="40"/>
      <c r="D119" s="40"/>
      <c r="E119" s="174" t="str">
        <f>E7</f>
        <v>Rekonstrukce sídliště Spáleniště - VI.etapa - fáze II. - opravený rozpočet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113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20 - SO 102.1 - etapa VI.B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14. 11. 2022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Cheb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31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91"/>
      <c r="B128" s="192"/>
      <c r="C128" s="193" t="s">
        <v>134</v>
      </c>
      <c r="D128" s="194" t="s">
        <v>59</v>
      </c>
      <c r="E128" s="194" t="s">
        <v>55</v>
      </c>
      <c r="F128" s="194" t="s">
        <v>56</v>
      </c>
      <c r="G128" s="194" t="s">
        <v>135</v>
      </c>
      <c r="H128" s="194" t="s">
        <v>136</v>
      </c>
      <c r="I128" s="194" t="s">
        <v>137</v>
      </c>
      <c r="J128" s="195" t="s">
        <v>117</v>
      </c>
      <c r="K128" s="196" t="s">
        <v>138</v>
      </c>
      <c r="L128" s="197"/>
      <c r="M128" s="100" t="s">
        <v>1</v>
      </c>
      <c r="N128" s="101" t="s">
        <v>38</v>
      </c>
      <c r="O128" s="101" t="s">
        <v>139</v>
      </c>
      <c r="P128" s="101" t="s">
        <v>140</v>
      </c>
      <c r="Q128" s="101" t="s">
        <v>141</v>
      </c>
      <c r="R128" s="101" t="s">
        <v>142</v>
      </c>
      <c r="S128" s="101" t="s">
        <v>143</v>
      </c>
      <c r="T128" s="102" t="s">
        <v>144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="2" customFormat="1" ht="22.8" customHeight="1">
      <c r="A129" s="38"/>
      <c r="B129" s="39"/>
      <c r="C129" s="107" t="s">
        <v>145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P130+P388+P408</f>
        <v>0</v>
      </c>
      <c r="Q129" s="104"/>
      <c r="R129" s="200">
        <f>R130+R388+R408</f>
        <v>776.45516427399991</v>
      </c>
      <c r="S129" s="104"/>
      <c r="T129" s="201">
        <f>T130+T388+T408</f>
        <v>465.75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119</v>
      </c>
      <c r="BK129" s="202">
        <f>BK130+BK388+BK408</f>
        <v>0</v>
      </c>
    </row>
    <row r="130" s="12" customFormat="1" ht="25.92" customHeight="1">
      <c r="A130" s="12"/>
      <c r="B130" s="203"/>
      <c r="C130" s="204"/>
      <c r="D130" s="205" t="s">
        <v>73</v>
      </c>
      <c r="E130" s="206" t="s">
        <v>146</v>
      </c>
      <c r="F130" s="206" t="s">
        <v>147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P131+P221+P235+P320+P332+P378+P386</f>
        <v>0</v>
      </c>
      <c r="Q130" s="211"/>
      <c r="R130" s="212">
        <f>R131+R221+R235+R320+R332+R378+R386</f>
        <v>776.45516427399991</v>
      </c>
      <c r="S130" s="211"/>
      <c r="T130" s="213">
        <f>T131+T221+T235+T320+T332+T378+T386</f>
        <v>465.75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82</v>
      </c>
      <c r="AT130" s="215" t="s">
        <v>73</v>
      </c>
      <c r="AU130" s="215" t="s">
        <v>74</v>
      </c>
      <c r="AY130" s="214" t="s">
        <v>148</v>
      </c>
      <c r="BK130" s="216">
        <f>BK131+BK221+BK235+BK320+BK332+BK378+BK386</f>
        <v>0</v>
      </c>
    </row>
    <row r="131" s="12" customFormat="1" ht="22.8" customHeight="1">
      <c r="A131" s="12"/>
      <c r="B131" s="203"/>
      <c r="C131" s="204"/>
      <c r="D131" s="205" t="s">
        <v>73</v>
      </c>
      <c r="E131" s="217" t="s">
        <v>82</v>
      </c>
      <c r="F131" s="217" t="s">
        <v>149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SUM(P132:P220)</f>
        <v>0</v>
      </c>
      <c r="Q131" s="211"/>
      <c r="R131" s="212">
        <f>SUM(R132:R220)</f>
        <v>0.23422595399999999</v>
      </c>
      <c r="S131" s="211"/>
      <c r="T131" s="213">
        <f>SUM(T132:T220)</f>
        <v>465.75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82</v>
      </c>
      <c r="AT131" s="215" t="s">
        <v>73</v>
      </c>
      <c r="AU131" s="215" t="s">
        <v>82</v>
      </c>
      <c r="AY131" s="214" t="s">
        <v>148</v>
      </c>
      <c r="BK131" s="216">
        <f>SUM(BK132:BK220)</f>
        <v>0</v>
      </c>
    </row>
    <row r="132" s="2" customFormat="1" ht="24.15" customHeight="1">
      <c r="A132" s="38"/>
      <c r="B132" s="39"/>
      <c r="C132" s="219" t="s">
        <v>82</v>
      </c>
      <c r="D132" s="219" t="s">
        <v>150</v>
      </c>
      <c r="E132" s="220" t="s">
        <v>151</v>
      </c>
      <c r="F132" s="221" t="s">
        <v>152</v>
      </c>
      <c r="G132" s="222" t="s">
        <v>153</v>
      </c>
      <c r="H132" s="223">
        <v>0.35999999999999999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154</v>
      </c>
      <c r="AT132" s="231" t="s">
        <v>150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154</v>
      </c>
      <c r="BM132" s="231" t="s">
        <v>154</v>
      </c>
    </row>
    <row r="133" s="13" customFormat="1">
      <c r="A133" s="13"/>
      <c r="B133" s="233"/>
      <c r="C133" s="234"/>
      <c r="D133" s="235" t="s">
        <v>155</v>
      </c>
      <c r="E133" s="236" t="s">
        <v>1</v>
      </c>
      <c r="F133" s="237" t="s">
        <v>731</v>
      </c>
      <c r="G133" s="234"/>
      <c r="H133" s="238">
        <v>0.35999999999999999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155</v>
      </c>
      <c r="AU133" s="244" t="s">
        <v>84</v>
      </c>
      <c r="AV133" s="13" t="s">
        <v>84</v>
      </c>
      <c r="AW133" s="13" t="s">
        <v>32</v>
      </c>
      <c r="AX133" s="13" t="s">
        <v>74</v>
      </c>
      <c r="AY133" s="244" t="s">
        <v>148</v>
      </c>
    </row>
    <row r="134" s="14" customFormat="1">
      <c r="A134" s="14"/>
      <c r="B134" s="245"/>
      <c r="C134" s="246"/>
      <c r="D134" s="235" t="s">
        <v>155</v>
      </c>
      <c r="E134" s="247" t="s">
        <v>1</v>
      </c>
      <c r="F134" s="248" t="s">
        <v>157</v>
      </c>
      <c r="G134" s="246"/>
      <c r="H134" s="249">
        <v>0.35999999999999999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155</v>
      </c>
      <c r="AU134" s="255" t="s">
        <v>84</v>
      </c>
      <c r="AV134" s="14" t="s">
        <v>154</v>
      </c>
      <c r="AW134" s="14" t="s">
        <v>32</v>
      </c>
      <c r="AX134" s="14" t="s">
        <v>82</v>
      </c>
      <c r="AY134" s="255" t="s">
        <v>148</v>
      </c>
    </row>
    <row r="135" s="2" customFormat="1" ht="24.15" customHeight="1">
      <c r="A135" s="38"/>
      <c r="B135" s="39"/>
      <c r="C135" s="219" t="s">
        <v>84</v>
      </c>
      <c r="D135" s="219" t="s">
        <v>150</v>
      </c>
      <c r="E135" s="220" t="s">
        <v>170</v>
      </c>
      <c r="F135" s="221" t="s">
        <v>171</v>
      </c>
      <c r="G135" s="222" t="s">
        <v>153</v>
      </c>
      <c r="H135" s="223">
        <v>718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154</v>
      </c>
      <c r="AT135" s="231" t="s">
        <v>150</v>
      </c>
      <c r="AU135" s="231" t="s">
        <v>84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154</v>
      </c>
      <c r="BM135" s="231" t="s">
        <v>160</v>
      </c>
    </row>
    <row r="136" s="13" customFormat="1">
      <c r="A136" s="13"/>
      <c r="B136" s="233"/>
      <c r="C136" s="234"/>
      <c r="D136" s="235" t="s">
        <v>155</v>
      </c>
      <c r="E136" s="236" t="s">
        <v>1</v>
      </c>
      <c r="F136" s="237" t="s">
        <v>732</v>
      </c>
      <c r="G136" s="234"/>
      <c r="H136" s="238">
        <v>718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155</v>
      </c>
      <c r="AU136" s="244" t="s">
        <v>84</v>
      </c>
      <c r="AV136" s="13" t="s">
        <v>84</v>
      </c>
      <c r="AW136" s="13" t="s">
        <v>32</v>
      </c>
      <c r="AX136" s="13" t="s">
        <v>74</v>
      </c>
      <c r="AY136" s="244" t="s">
        <v>148</v>
      </c>
    </row>
    <row r="137" s="14" customFormat="1">
      <c r="A137" s="14"/>
      <c r="B137" s="245"/>
      <c r="C137" s="246"/>
      <c r="D137" s="235" t="s">
        <v>155</v>
      </c>
      <c r="E137" s="247" t="s">
        <v>1</v>
      </c>
      <c r="F137" s="248" t="s">
        <v>157</v>
      </c>
      <c r="G137" s="246"/>
      <c r="H137" s="249">
        <v>718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155</v>
      </c>
      <c r="AU137" s="255" t="s">
        <v>84</v>
      </c>
      <c r="AV137" s="14" t="s">
        <v>154</v>
      </c>
      <c r="AW137" s="14" t="s">
        <v>32</v>
      </c>
      <c r="AX137" s="14" t="s">
        <v>82</v>
      </c>
      <c r="AY137" s="255" t="s">
        <v>148</v>
      </c>
    </row>
    <row r="138" s="2" customFormat="1" ht="24.15" customHeight="1">
      <c r="A138" s="38"/>
      <c r="B138" s="39"/>
      <c r="C138" s="219" t="s">
        <v>163</v>
      </c>
      <c r="D138" s="219" t="s">
        <v>150</v>
      </c>
      <c r="E138" s="220" t="s">
        <v>174</v>
      </c>
      <c r="F138" s="221" t="s">
        <v>175</v>
      </c>
      <c r="G138" s="222" t="s">
        <v>153</v>
      </c>
      <c r="H138" s="223">
        <v>915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39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154</v>
      </c>
      <c r="AT138" s="231" t="s">
        <v>150</v>
      </c>
      <c r="AU138" s="231" t="s">
        <v>84</v>
      </c>
      <c r="AY138" s="17" t="s">
        <v>148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154</v>
      </c>
      <c r="BM138" s="231" t="s">
        <v>166</v>
      </c>
    </row>
    <row r="139" s="13" customFormat="1">
      <c r="A139" s="13"/>
      <c r="B139" s="233"/>
      <c r="C139" s="234"/>
      <c r="D139" s="235" t="s">
        <v>155</v>
      </c>
      <c r="E139" s="236" t="s">
        <v>1</v>
      </c>
      <c r="F139" s="237" t="s">
        <v>733</v>
      </c>
      <c r="G139" s="234"/>
      <c r="H139" s="238">
        <v>678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155</v>
      </c>
      <c r="AU139" s="244" t="s">
        <v>84</v>
      </c>
      <c r="AV139" s="13" t="s">
        <v>84</v>
      </c>
      <c r="AW139" s="13" t="s">
        <v>32</v>
      </c>
      <c r="AX139" s="13" t="s">
        <v>74</v>
      </c>
      <c r="AY139" s="244" t="s">
        <v>148</v>
      </c>
    </row>
    <row r="140" s="13" customFormat="1">
      <c r="A140" s="13"/>
      <c r="B140" s="233"/>
      <c r="C140" s="234"/>
      <c r="D140" s="235" t="s">
        <v>155</v>
      </c>
      <c r="E140" s="236" t="s">
        <v>1</v>
      </c>
      <c r="F140" s="237" t="s">
        <v>734</v>
      </c>
      <c r="G140" s="234"/>
      <c r="H140" s="238">
        <v>181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155</v>
      </c>
      <c r="AU140" s="244" t="s">
        <v>84</v>
      </c>
      <c r="AV140" s="13" t="s">
        <v>84</v>
      </c>
      <c r="AW140" s="13" t="s">
        <v>32</v>
      </c>
      <c r="AX140" s="13" t="s">
        <v>74</v>
      </c>
      <c r="AY140" s="244" t="s">
        <v>148</v>
      </c>
    </row>
    <row r="141" s="13" customFormat="1">
      <c r="A141" s="13"/>
      <c r="B141" s="233"/>
      <c r="C141" s="234"/>
      <c r="D141" s="235" t="s">
        <v>155</v>
      </c>
      <c r="E141" s="236" t="s">
        <v>1</v>
      </c>
      <c r="F141" s="237" t="s">
        <v>735</v>
      </c>
      <c r="G141" s="234"/>
      <c r="H141" s="238">
        <v>32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155</v>
      </c>
      <c r="AU141" s="244" t="s">
        <v>84</v>
      </c>
      <c r="AV141" s="13" t="s">
        <v>84</v>
      </c>
      <c r="AW141" s="13" t="s">
        <v>32</v>
      </c>
      <c r="AX141" s="13" t="s">
        <v>74</v>
      </c>
      <c r="AY141" s="244" t="s">
        <v>148</v>
      </c>
    </row>
    <row r="142" s="13" customFormat="1">
      <c r="A142" s="13"/>
      <c r="B142" s="233"/>
      <c r="C142" s="234"/>
      <c r="D142" s="235" t="s">
        <v>155</v>
      </c>
      <c r="E142" s="236" t="s">
        <v>1</v>
      </c>
      <c r="F142" s="237" t="s">
        <v>736</v>
      </c>
      <c r="G142" s="234"/>
      <c r="H142" s="238">
        <v>24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155</v>
      </c>
      <c r="AU142" s="244" t="s">
        <v>84</v>
      </c>
      <c r="AV142" s="13" t="s">
        <v>84</v>
      </c>
      <c r="AW142" s="13" t="s">
        <v>32</v>
      </c>
      <c r="AX142" s="13" t="s">
        <v>74</v>
      </c>
      <c r="AY142" s="244" t="s">
        <v>148</v>
      </c>
    </row>
    <row r="143" s="14" customFormat="1">
      <c r="A143" s="14"/>
      <c r="B143" s="245"/>
      <c r="C143" s="246"/>
      <c r="D143" s="235" t="s">
        <v>155</v>
      </c>
      <c r="E143" s="247" t="s">
        <v>1</v>
      </c>
      <c r="F143" s="248" t="s">
        <v>157</v>
      </c>
      <c r="G143" s="246"/>
      <c r="H143" s="249">
        <v>915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155</v>
      </c>
      <c r="AU143" s="255" t="s">
        <v>84</v>
      </c>
      <c r="AV143" s="14" t="s">
        <v>154</v>
      </c>
      <c r="AW143" s="14" t="s">
        <v>32</v>
      </c>
      <c r="AX143" s="14" t="s">
        <v>82</v>
      </c>
      <c r="AY143" s="255" t="s">
        <v>148</v>
      </c>
    </row>
    <row r="144" s="2" customFormat="1" ht="24.15" customHeight="1">
      <c r="A144" s="38"/>
      <c r="B144" s="39"/>
      <c r="C144" s="219" t="s">
        <v>154</v>
      </c>
      <c r="D144" s="219" t="s">
        <v>150</v>
      </c>
      <c r="E144" s="220" t="s">
        <v>181</v>
      </c>
      <c r="F144" s="221" t="s">
        <v>182</v>
      </c>
      <c r="G144" s="222" t="s">
        <v>153</v>
      </c>
      <c r="H144" s="223">
        <v>2056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39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154</v>
      </c>
      <c r="AT144" s="231" t="s">
        <v>150</v>
      </c>
      <c r="AU144" s="231" t="s">
        <v>84</v>
      </c>
      <c r="AY144" s="17" t="s">
        <v>148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154</v>
      </c>
      <c r="BM144" s="231" t="s">
        <v>79</v>
      </c>
    </row>
    <row r="145" s="13" customFormat="1">
      <c r="A145" s="13"/>
      <c r="B145" s="233"/>
      <c r="C145" s="234"/>
      <c r="D145" s="235" t="s">
        <v>155</v>
      </c>
      <c r="E145" s="236" t="s">
        <v>1</v>
      </c>
      <c r="F145" s="237" t="s">
        <v>737</v>
      </c>
      <c r="G145" s="234"/>
      <c r="H145" s="238">
        <v>1371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155</v>
      </c>
      <c r="AU145" s="244" t="s">
        <v>84</v>
      </c>
      <c r="AV145" s="13" t="s">
        <v>84</v>
      </c>
      <c r="AW145" s="13" t="s">
        <v>32</v>
      </c>
      <c r="AX145" s="13" t="s">
        <v>74</v>
      </c>
      <c r="AY145" s="244" t="s">
        <v>148</v>
      </c>
    </row>
    <row r="146" s="13" customFormat="1">
      <c r="A146" s="13"/>
      <c r="B146" s="233"/>
      <c r="C146" s="234"/>
      <c r="D146" s="235" t="s">
        <v>155</v>
      </c>
      <c r="E146" s="236" t="s">
        <v>1</v>
      </c>
      <c r="F146" s="237" t="s">
        <v>738</v>
      </c>
      <c r="G146" s="234"/>
      <c r="H146" s="238">
        <v>612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155</v>
      </c>
      <c r="AU146" s="244" t="s">
        <v>84</v>
      </c>
      <c r="AV146" s="13" t="s">
        <v>84</v>
      </c>
      <c r="AW146" s="13" t="s">
        <v>32</v>
      </c>
      <c r="AX146" s="13" t="s">
        <v>74</v>
      </c>
      <c r="AY146" s="244" t="s">
        <v>148</v>
      </c>
    </row>
    <row r="147" s="13" customFormat="1">
      <c r="A147" s="13"/>
      <c r="B147" s="233"/>
      <c r="C147" s="234"/>
      <c r="D147" s="235" t="s">
        <v>155</v>
      </c>
      <c r="E147" s="236" t="s">
        <v>1</v>
      </c>
      <c r="F147" s="237" t="s">
        <v>739</v>
      </c>
      <c r="G147" s="234"/>
      <c r="H147" s="238">
        <v>12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155</v>
      </c>
      <c r="AU147" s="244" t="s">
        <v>84</v>
      </c>
      <c r="AV147" s="13" t="s">
        <v>84</v>
      </c>
      <c r="AW147" s="13" t="s">
        <v>32</v>
      </c>
      <c r="AX147" s="13" t="s">
        <v>74</v>
      </c>
      <c r="AY147" s="244" t="s">
        <v>148</v>
      </c>
    </row>
    <row r="148" s="13" customFormat="1">
      <c r="A148" s="13"/>
      <c r="B148" s="233"/>
      <c r="C148" s="234"/>
      <c r="D148" s="235" t="s">
        <v>155</v>
      </c>
      <c r="E148" s="236" t="s">
        <v>1</v>
      </c>
      <c r="F148" s="237" t="s">
        <v>740</v>
      </c>
      <c r="G148" s="234"/>
      <c r="H148" s="238">
        <v>55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155</v>
      </c>
      <c r="AU148" s="244" t="s">
        <v>84</v>
      </c>
      <c r="AV148" s="13" t="s">
        <v>84</v>
      </c>
      <c r="AW148" s="13" t="s">
        <v>32</v>
      </c>
      <c r="AX148" s="13" t="s">
        <v>74</v>
      </c>
      <c r="AY148" s="244" t="s">
        <v>148</v>
      </c>
    </row>
    <row r="149" s="13" customFormat="1">
      <c r="A149" s="13"/>
      <c r="B149" s="233"/>
      <c r="C149" s="234"/>
      <c r="D149" s="235" t="s">
        <v>155</v>
      </c>
      <c r="E149" s="236" t="s">
        <v>1</v>
      </c>
      <c r="F149" s="237" t="s">
        <v>741</v>
      </c>
      <c r="G149" s="234"/>
      <c r="H149" s="238">
        <v>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155</v>
      </c>
      <c r="AU149" s="244" t="s">
        <v>84</v>
      </c>
      <c r="AV149" s="13" t="s">
        <v>84</v>
      </c>
      <c r="AW149" s="13" t="s">
        <v>32</v>
      </c>
      <c r="AX149" s="13" t="s">
        <v>74</v>
      </c>
      <c r="AY149" s="244" t="s">
        <v>148</v>
      </c>
    </row>
    <row r="150" s="14" customFormat="1">
      <c r="A150" s="14"/>
      <c r="B150" s="245"/>
      <c r="C150" s="246"/>
      <c r="D150" s="235" t="s">
        <v>155</v>
      </c>
      <c r="E150" s="247" t="s">
        <v>1</v>
      </c>
      <c r="F150" s="248" t="s">
        <v>157</v>
      </c>
      <c r="G150" s="246"/>
      <c r="H150" s="249">
        <v>2056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155</v>
      </c>
      <c r="AU150" s="255" t="s">
        <v>84</v>
      </c>
      <c r="AV150" s="14" t="s">
        <v>154</v>
      </c>
      <c r="AW150" s="14" t="s">
        <v>32</v>
      </c>
      <c r="AX150" s="14" t="s">
        <v>82</v>
      </c>
      <c r="AY150" s="255" t="s">
        <v>148</v>
      </c>
    </row>
    <row r="151" s="2" customFormat="1" ht="24.15" customHeight="1">
      <c r="A151" s="38"/>
      <c r="B151" s="39"/>
      <c r="C151" s="219" t="s">
        <v>173</v>
      </c>
      <c r="D151" s="219" t="s">
        <v>150</v>
      </c>
      <c r="E151" s="220" t="s">
        <v>191</v>
      </c>
      <c r="F151" s="221" t="s">
        <v>192</v>
      </c>
      <c r="G151" s="222" t="s">
        <v>153</v>
      </c>
      <c r="H151" s="223">
        <v>28.800000000000001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39</v>
      </c>
      <c r="O151" s="91"/>
      <c r="P151" s="229">
        <f>O151*H151</f>
        <v>0</v>
      </c>
      <c r="Q151" s="229">
        <v>4.0580000000000001E-05</v>
      </c>
      <c r="R151" s="229">
        <f>Q151*H151</f>
        <v>0.001168704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154</v>
      </c>
      <c r="AT151" s="231" t="s">
        <v>150</v>
      </c>
      <c r="AU151" s="231" t="s">
        <v>84</v>
      </c>
      <c r="AY151" s="17" t="s">
        <v>148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154</v>
      </c>
      <c r="BM151" s="231" t="s">
        <v>176</v>
      </c>
    </row>
    <row r="152" s="13" customFormat="1">
      <c r="A152" s="13"/>
      <c r="B152" s="233"/>
      <c r="C152" s="234"/>
      <c r="D152" s="235" t="s">
        <v>155</v>
      </c>
      <c r="E152" s="236" t="s">
        <v>1</v>
      </c>
      <c r="F152" s="237" t="s">
        <v>742</v>
      </c>
      <c r="G152" s="234"/>
      <c r="H152" s="238">
        <v>28.800000000000001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155</v>
      </c>
      <c r="AU152" s="244" t="s">
        <v>84</v>
      </c>
      <c r="AV152" s="13" t="s">
        <v>84</v>
      </c>
      <c r="AW152" s="13" t="s">
        <v>32</v>
      </c>
      <c r="AX152" s="13" t="s">
        <v>74</v>
      </c>
      <c r="AY152" s="244" t="s">
        <v>148</v>
      </c>
    </row>
    <row r="153" s="14" customFormat="1">
      <c r="A153" s="14"/>
      <c r="B153" s="245"/>
      <c r="C153" s="246"/>
      <c r="D153" s="235" t="s">
        <v>155</v>
      </c>
      <c r="E153" s="247" t="s">
        <v>1</v>
      </c>
      <c r="F153" s="248" t="s">
        <v>157</v>
      </c>
      <c r="G153" s="246"/>
      <c r="H153" s="249">
        <v>28.800000000000001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155</v>
      </c>
      <c r="AU153" s="255" t="s">
        <v>84</v>
      </c>
      <c r="AV153" s="14" t="s">
        <v>154</v>
      </c>
      <c r="AW153" s="14" t="s">
        <v>32</v>
      </c>
      <c r="AX153" s="14" t="s">
        <v>82</v>
      </c>
      <c r="AY153" s="255" t="s">
        <v>148</v>
      </c>
    </row>
    <row r="154" s="2" customFormat="1" ht="33" customHeight="1">
      <c r="A154" s="38"/>
      <c r="B154" s="39"/>
      <c r="C154" s="219" t="s">
        <v>160</v>
      </c>
      <c r="D154" s="219" t="s">
        <v>150</v>
      </c>
      <c r="E154" s="220" t="s">
        <v>195</v>
      </c>
      <c r="F154" s="221" t="s">
        <v>196</v>
      </c>
      <c r="G154" s="222" t="s">
        <v>153</v>
      </c>
      <c r="H154" s="223">
        <v>2025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39</v>
      </c>
      <c r="O154" s="91"/>
      <c r="P154" s="229">
        <f>O154*H154</f>
        <v>0</v>
      </c>
      <c r="Q154" s="229">
        <v>0.00011509</v>
      </c>
      <c r="R154" s="229">
        <f>Q154*H154</f>
        <v>0.23305724999999999</v>
      </c>
      <c r="S154" s="229">
        <v>0.23000000000000001</v>
      </c>
      <c r="T154" s="230">
        <f>S154*H154</f>
        <v>465.75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154</v>
      </c>
      <c r="AT154" s="231" t="s">
        <v>150</v>
      </c>
      <c r="AU154" s="231" t="s">
        <v>84</v>
      </c>
      <c r="AY154" s="17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154</v>
      </c>
      <c r="BM154" s="231" t="s">
        <v>743</v>
      </c>
    </row>
    <row r="155" s="13" customFormat="1">
      <c r="A155" s="13"/>
      <c r="B155" s="233"/>
      <c r="C155" s="234"/>
      <c r="D155" s="235" t="s">
        <v>155</v>
      </c>
      <c r="E155" s="236" t="s">
        <v>1</v>
      </c>
      <c r="F155" s="237" t="s">
        <v>744</v>
      </c>
      <c r="G155" s="234"/>
      <c r="H155" s="238">
        <v>2025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155</v>
      </c>
      <c r="AU155" s="244" t="s">
        <v>84</v>
      </c>
      <c r="AV155" s="13" t="s">
        <v>84</v>
      </c>
      <c r="AW155" s="13" t="s">
        <v>32</v>
      </c>
      <c r="AX155" s="13" t="s">
        <v>74</v>
      </c>
      <c r="AY155" s="244" t="s">
        <v>148</v>
      </c>
    </row>
    <row r="156" s="14" customFormat="1">
      <c r="A156" s="14"/>
      <c r="B156" s="245"/>
      <c r="C156" s="246"/>
      <c r="D156" s="235" t="s">
        <v>155</v>
      </c>
      <c r="E156" s="247" t="s">
        <v>1</v>
      </c>
      <c r="F156" s="248" t="s">
        <v>157</v>
      </c>
      <c r="G156" s="246"/>
      <c r="H156" s="249">
        <v>2025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155</v>
      </c>
      <c r="AU156" s="255" t="s">
        <v>84</v>
      </c>
      <c r="AV156" s="14" t="s">
        <v>154</v>
      </c>
      <c r="AW156" s="14" t="s">
        <v>32</v>
      </c>
      <c r="AX156" s="14" t="s">
        <v>82</v>
      </c>
      <c r="AY156" s="255" t="s">
        <v>148</v>
      </c>
    </row>
    <row r="157" s="2" customFormat="1" ht="16.5" customHeight="1">
      <c r="A157" s="38"/>
      <c r="B157" s="39"/>
      <c r="C157" s="219" t="s">
        <v>190</v>
      </c>
      <c r="D157" s="219" t="s">
        <v>150</v>
      </c>
      <c r="E157" s="220" t="s">
        <v>200</v>
      </c>
      <c r="F157" s="221" t="s">
        <v>201</v>
      </c>
      <c r="G157" s="222" t="s">
        <v>202</v>
      </c>
      <c r="H157" s="223">
        <v>1011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154</v>
      </c>
      <c r="AT157" s="231" t="s">
        <v>150</v>
      </c>
      <c r="AU157" s="231" t="s">
        <v>84</v>
      </c>
      <c r="AY157" s="17" t="s">
        <v>148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154</v>
      </c>
      <c r="BM157" s="231" t="s">
        <v>193</v>
      </c>
    </row>
    <row r="158" s="13" customFormat="1">
      <c r="A158" s="13"/>
      <c r="B158" s="233"/>
      <c r="C158" s="234"/>
      <c r="D158" s="235" t="s">
        <v>155</v>
      </c>
      <c r="E158" s="236" t="s">
        <v>1</v>
      </c>
      <c r="F158" s="237" t="s">
        <v>745</v>
      </c>
      <c r="G158" s="234"/>
      <c r="H158" s="238">
        <v>504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155</v>
      </c>
      <c r="AU158" s="244" t="s">
        <v>84</v>
      </c>
      <c r="AV158" s="13" t="s">
        <v>84</v>
      </c>
      <c r="AW158" s="13" t="s">
        <v>32</v>
      </c>
      <c r="AX158" s="13" t="s">
        <v>74</v>
      </c>
      <c r="AY158" s="244" t="s">
        <v>148</v>
      </c>
    </row>
    <row r="159" s="13" customFormat="1">
      <c r="A159" s="13"/>
      <c r="B159" s="233"/>
      <c r="C159" s="234"/>
      <c r="D159" s="235" t="s">
        <v>155</v>
      </c>
      <c r="E159" s="236" t="s">
        <v>1</v>
      </c>
      <c r="F159" s="237" t="s">
        <v>746</v>
      </c>
      <c r="G159" s="234"/>
      <c r="H159" s="238">
        <v>507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155</v>
      </c>
      <c r="AU159" s="244" t="s">
        <v>84</v>
      </c>
      <c r="AV159" s="13" t="s">
        <v>84</v>
      </c>
      <c r="AW159" s="13" t="s">
        <v>32</v>
      </c>
      <c r="AX159" s="13" t="s">
        <v>74</v>
      </c>
      <c r="AY159" s="244" t="s">
        <v>148</v>
      </c>
    </row>
    <row r="160" s="14" customFormat="1">
      <c r="A160" s="14"/>
      <c r="B160" s="245"/>
      <c r="C160" s="246"/>
      <c r="D160" s="235" t="s">
        <v>155</v>
      </c>
      <c r="E160" s="247" t="s">
        <v>1</v>
      </c>
      <c r="F160" s="248" t="s">
        <v>157</v>
      </c>
      <c r="G160" s="246"/>
      <c r="H160" s="249">
        <v>1011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155</v>
      </c>
      <c r="AU160" s="255" t="s">
        <v>84</v>
      </c>
      <c r="AV160" s="14" t="s">
        <v>154</v>
      </c>
      <c r="AW160" s="14" t="s">
        <v>32</v>
      </c>
      <c r="AX160" s="14" t="s">
        <v>82</v>
      </c>
      <c r="AY160" s="255" t="s">
        <v>148</v>
      </c>
    </row>
    <row r="161" s="2" customFormat="1" ht="24.15" customHeight="1">
      <c r="A161" s="38"/>
      <c r="B161" s="39"/>
      <c r="C161" s="219" t="s">
        <v>166</v>
      </c>
      <c r="D161" s="219" t="s">
        <v>150</v>
      </c>
      <c r="E161" s="220" t="s">
        <v>205</v>
      </c>
      <c r="F161" s="221" t="s">
        <v>206</v>
      </c>
      <c r="G161" s="222" t="s">
        <v>153</v>
      </c>
      <c r="H161" s="223">
        <v>826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39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154</v>
      </c>
      <c r="AT161" s="231" t="s">
        <v>150</v>
      </c>
      <c r="AU161" s="231" t="s">
        <v>84</v>
      </c>
      <c r="AY161" s="17" t="s">
        <v>148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82</v>
      </c>
      <c r="BK161" s="232">
        <f>ROUND(I161*H161,2)</f>
        <v>0</v>
      </c>
      <c r="BL161" s="17" t="s">
        <v>154</v>
      </c>
      <c r="BM161" s="231" t="s">
        <v>244</v>
      </c>
    </row>
    <row r="162" s="2" customFormat="1" ht="33" customHeight="1">
      <c r="A162" s="38"/>
      <c r="B162" s="39"/>
      <c r="C162" s="219" t="s">
        <v>199</v>
      </c>
      <c r="D162" s="219" t="s">
        <v>150</v>
      </c>
      <c r="E162" s="220" t="s">
        <v>209</v>
      </c>
      <c r="F162" s="221" t="s">
        <v>210</v>
      </c>
      <c r="G162" s="222" t="s">
        <v>211</v>
      </c>
      <c r="H162" s="223">
        <v>822.39999999999998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39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154</v>
      </c>
      <c r="AT162" s="231" t="s">
        <v>150</v>
      </c>
      <c r="AU162" s="231" t="s">
        <v>84</v>
      </c>
      <c r="AY162" s="17" t="s">
        <v>148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154</v>
      </c>
      <c r="BM162" s="231" t="s">
        <v>85</v>
      </c>
    </row>
    <row r="163" s="13" customFormat="1">
      <c r="A163" s="13"/>
      <c r="B163" s="233"/>
      <c r="C163" s="234"/>
      <c r="D163" s="235" t="s">
        <v>155</v>
      </c>
      <c r="E163" s="236" t="s">
        <v>1</v>
      </c>
      <c r="F163" s="237" t="s">
        <v>747</v>
      </c>
      <c r="G163" s="234"/>
      <c r="H163" s="238">
        <v>548.39999999999998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155</v>
      </c>
      <c r="AU163" s="244" t="s">
        <v>84</v>
      </c>
      <c r="AV163" s="13" t="s">
        <v>84</v>
      </c>
      <c r="AW163" s="13" t="s">
        <v>32</v>
      </c>
      <c r="AX163" s="13" t="s">
        <v>74</v>
      </c>
      <c r="AY163" s="244" t="s">
        <v>148</v>
      </c>
    </row>
    <row r="164" s="13" customFormat="1">
      <c r="A164" s="13"/>
      <c r="B164" s="233"/>
      <c r="C164" s="234"/>
      <c r="D164" s="235" t="s">
        <v>155</v>
      </c>
      <c r="E164" s="236" t="s">
        <v>1</v>
      </c>
      <c r="F164" s="237" t="s">
        <v>748</v>
      </c>
      <c r="G164" s="234"/>
      <c r="H164" s="238">
        <v>244.80000000000001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155</v>
      </c>
      <c r="AU164" s="244" t="s">
        <v>84</v>
      </c>
      <c r="AV164" s="13" t="s">
        <v>84</v>
      </c>
      <c r="AW164" s="13" t="s">
        <v>32</v>
      </c>
      <c r="AX164" s="13" t="s">
        <v>74</v>
      </c>
      <c r="AY164" s="244" t="s">
        <v>148</v>
      </c>
    </row>
    <row r="165" s="13" customFormat="1">
      <c r="A165" s="13"/>
      <c r="B165" s="233"/>
      <c r="C165" s="234"/>
      <c r="D165" s="235" t="s">
        <v>155</v>
      </c>
      <c r="E165" s="236" t="s">
        <v>1</v>
      </c>
      <c r="F165" s="237" t="s">
        <v>749</v>
      </c>
      <c r="G165" s="234"/>
      <c r="H165" s="238">
        <v>4.7999999999999998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155</v>
      </c>
      <c r="AU165" s="244" t="s">
        <v>84</v>
      </c>
      <c r="AV165" s="13" t="s">
        <v>84</v>
      </c>
      <c r="AW165" s="13" t="s">
        <v>32</v>
      </c>
      <c r="AX165" s="13" t="s">
        <v>74</v>
      </c>
      <c r="AY165" s="244" t="s">
        <v>148</v>
      </c>
    </row>
    <row r="166" s="13" customFormat="1">
      <c r="A166" s="13"/>
      <c r="B166" s="233"/>
      <c r="C166" s="234"/>
      <c r="D166" s="235" t="s">
        <v>155</v>
      </c>
      <c r="E166" s="236" t="s">
        <v>1</v>
      </c>
      <c r="F166" s="237" t="s">
        <v>750</v>
      </c>
      <c r="G166" s="234"/>
      <c r="H166" s="238">
        <v>22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155</v>
      </c>
      <c r="AU166" s="244" t="s">
        <v>84</v>
      </c>
      <c r="AV166" s="13" t="s">
        <v>84</v>
      </c>
      <c r="AW166" s="13" t="s">
        <v>32</v>
      </c>
      <c r="AX166" s="13" t="s">
        <v>74</v>
      </c>
      <c r="AY166" s="244" t="s">
        <v>148</v>
      </c>
    </row>
    <row r="167" s="13" customFormat="1">
      <c r="A167" s="13"/>
      <c r="B167" s="233"/>
      <c r="C167" s="234"/>
      <c r="D167" s="235" t="s">
        <v>155</v>
      </c>
      <c r="E167" s="236" t="s">
        <v>1</v>
      </c>
      <c r="F167" s="237" t="s">
        <v>751</v>
      </c>
      <c r="G167" s="234"/>
      <c r="H167" s="238">
        <v>2.3999999999999999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155</v>
      </c>
      <c r="AU167" s="244" t="s">
        <v>84</v>
      </c>
      <c r="AV167" s="13" t="s">
        <v>84</v>
      </c>
      <c r="AW167" s="13" t="s">
        <v>32</v>
      </c>
      <c r="AX167" s="13" t="s">
        <v>74</v>
      </c>
      <c r="AY167" s="244" t="s">
        <v>148</v>
      </c>
    </row>
    <row r="168" s="14" customFormat="1">
      <c r="A168" s="14"/>
      <c r="B168" s="245"/>
      <c r="C168" s="246"/>
      <c r="D168" s="235" t="s">
        <v>155</v>
      </c>
      <c r="E168" s="247" t="s">
        <v>1</v>
      </c>
      <c r="F168" s="248" t="s">
        <v>157</v>
      </c>
      <c r="G168" s="246"/>
      <c r="H168" s="249">
        <v>822.39999999999998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155</v>
      </c>
      <c r="AU168" s="255" t="s">
        <v>84</v>
      </c>
      <c r="AV168" s="14" t="s">
        <v>154</v>
      </c>
      <c r="AW168" s="14" t="s">
        <v>32</v>
      </c>
      <c r="AX168" s="14" t="s">
        <v>82</v>
      </c>
      <c r="AY168" s="255" t="s">
        <v>148</v>
      </c>
    </row>
    <row r="169" s="2" customFormat="1" ht="24.15" customHeight="1">
      <c r="A169" s="38"/>
      <c r="B169" s="39"/>
      <c r="C169" s="219" t="s">
        <v>79</v>
      </c>
      <c r="D169" s="219" t="s">
        <v>150</v>
      </c>
      <c r="E169" s="220" t="s">
        <v>219</v>
      </c>
      <c r="F169" s="221" t="s">
        <v>220</v>
      </c>
      <c r="G169" s="222" t="s">
        <v>211</v>
      </c>
      <c r="H169" s="223">
        <v>36.863999999999997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39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154</v>
      </c>
      <c r="AT169" s="231" t="s">
        <v>150</v>
      </c>
      <c r="AU169" s="231" t="s">
        <v>84</v>
      </c>
      <c r="AY169" s="17" t="s">
        <v>148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82</v>
      </c>
      <c r="BK169" s="232">
        <f>ROUND(I169*H169,2)</f>
        <v>0</v>
      </c>
      <c r="BL169" s="17" t="s">
        <v>154</v>
      </c>
      <c r="BM169" s="231" t="s">
        <v>207</v>
      </c>
    </row>
    <row r="170" s="13" customFormat="1">
      <c r="A170" s="13"/>
      <c r="B170" s="233"/>
      <c r="C170" s="234"/>
      <c r="D170" s="235" t="s">
        <v>155</v>
      </c>
      <c r="E170" s="236" t="s">
        <v>1</v>
      </c>
      <c r="F170" s="237" t="s">
        <v>222</v>
      </c>
      <c r="G170" s="234"/>
      <c r="H170" s="238">
        <v>36.863999999999997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155</v>
      </c>
      <c r="AU170" s="244" t="s">
        <v>84</v>
      </c>
      <c r="AV170" s="13" t="s">
        <v>84</v>
      </c>
      <c r="AW170" s="13" t="s">
        <v>32</v>
      </c>
      <c r="AX170" s="13" t="s">
        <v>74</v>
      </c>
      <c r="AY170" s="244" t="s">
        <v>148</v>
      </c>
    </row>
    <row r="171" s="14" customFormat="1">
      <c r="A171" s="14"/>
      <c r="B171" s="245"/>
      <c r="C171" s="246"/>
      <c r="D171" s="235" t="s">
        <v>155</v>
      </c>
      <c r="E171" s="247" t="s">
        <v>1</v>
      </c>
      <c r="F171" s="248" t="s">
        <v>157</v>
      </c>
      <c r="G171" s="246"/>
      <c r="H171" s="249">
        <v>36.863999999999997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155</v>
      </c>
      <c r="AU171" s="255" t="s">
        <v>84</v>
      </c>
      <c r="AV171" s="14" t="s">
        <v>154</v>
      </c>
      <c r="AW171" s="14" t="s">
        <v>32</v>
      </c>
      <c r="AX171" s="14" t="s">
        <v>82</v>
      </c>
      <c r="AY171" s="255" t="s">
        <v>148</v>
      </c>
    </row>
    <row r="172" s="2" customFormat="1" ht="33" customHeight="1">
      <c r="A172" s="38"/>
      <c r="B172" s="39"/>
      <c r="C172" s="219" t="s">
        <v>208</v>
      </c>
      <c r="D172" s="219" t="s">
        <v>150</v>
      </c>
      <c r="E172" s="220" t="s">
        <v>224</v>
      </c>
      <c r="F172" s="221" t="s">
        <v>225</v>
      </c>
      <c r="G172" s="222" t="s">
        <v>211</v>
      </c>
      <c r="H172" s="223">
        <v>60.200000000000003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154</v>
      </c>
      <c r="AT172" s="231" t="s">
        <v>150</v>
      </c>
      <c r="AU172" s="231" t="s">
        <v>84</v>
      </c>
      <c r="AY172" s="17" t="s">
        <v>148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154</v>
      </c>
      <c r="BM172" s="231" t="s">
        <v>212</v>
      </c>
    </row>
    <row r="173" s="13" customFormat="1">
      <c r="A173" s="13"/>
      <c r="B173" s="233"/>
      <c r="C173" s="234"/>
      <c r="D173" s="235" t="s">
        <v>155</v>
      </c>
      <c r="E173" s="236" t="s">
        <v>1</v>
      </c>
      <c r="F173" s="237" t="s">
        <v>752</v>
      </c>
      <c r="G173" s="234"/>
      <c r="H173" s="238">
        <v>60.200000000000003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155</v>
      </c>
      <c r="AU173" s="244" t="s">
        <v>84</v>
      </c>
      <c r="AV173" s="13" t="s">
        <v>84</v>
      </c>
      <c r="AW173" s="13" t="s">
        <v>32</v>
      </c>
      <c r="AX173" s="13" t="s">
        <v>74</v>
      </c>
      <c r="AY173" s="244" t="s">
        <v>148</v>
      </c>
    </row>
    <row r="174" s="14" customFormat="1">
      <c r="A174" s="14"/>
      <c r="B174" s="245"/>
      <c r="C174" s="246"/>
      <c r="D174" s="235" t="s">
        <v>155</v>
      </c>
      <c r="E174" s="247" t="s">
        <v>1</v>
      </c>
      <c r="F174" s="248" t="s">
        <v>157</v>
      </c>
      <c r="G174" s="246"/>
      <c r="H174" s="249">
        <v>60.200000000000003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155</v>
      </c>
      <c r="AU174" s="255" t="s">
        <v>84</v>
      </c>
      <c r="AV174" s="14" t="s">
        <v>154</v>
      </c>
      <c r="AW174" s="14" t="s">
        <v>32</v>
      </c>
      <c r="AX174" s="14" t="s">
        <v>82</v>
      </c>
      <c r="AY174" s="255" t="s">
        <v>148</v>
      </c>
    </row>
    <row r="175" s="2" customFormat="1" ht="37.8" customHeight="1">
      <c r="A175" s="38"/>
      <c r="B175" s="39"/>
      <c r="C175" s="219" t="s">
        <v>176</v>
      </c>
      <c r="D175" s="219" t="s">
        <v>150</v>
      </c>
      <c r="E175" s="220" t="s">
        <v>228</v>
      </c>
      <c r="F175" s="221" t="s">
        <v>229</v>
      </c>
      <c r="G175" s="222" t="s">
        <v>211</v>
      </c>
      <c r="H175" s="223">
        <v>919.46400000000006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39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154</v>
      </c>
      <c r="AT175" s="231" t="s">
        <v>150</v>
      </c>
      <c r="AU175" s="231" t="s">
        <v>84</v>
      </c>
      <c r="AY175" s="17" t="s">
        <v>148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82</v>
      </c>
      <c r="BK175" s="232">
        <f>ROUND(I175*H175,2)</f>
        <v>0</v>
      </c>
      <c r="BL175" s="17" t="s">
        <v>154</v>
      </c>
      <c r="BM175" s="231" t="s">
        <v>221</v>
      </c>
    </row>
    <row r="176" s="13" customFormat="1">
      <c r="A176" s="13"/>
      <c r="B176" s="233"/>
      <c r="C176" s="234"/>
      <c r="D176" s="235" t="s">
        <v>155</v>
      </c>
      <c r="E176" s="236" t="s">
        <v>1</v>
      </c>
      <c r="F176" s="237" t="s">
        <v>753</v>
      </c>
      <c r="G176" s="234"/>
      <c r="H176" s="238">
        <v>919.46400000000006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155</v>
      </c>
      <c r="AU176" s="244" t="s">
        <v>84</v>
      </c>
      <c r="AV176" s="13" t="s">
        <v>84</v>
      </c>
      <c r="AW176" s="13" t="s">
        <v>32</v>
      </c>
      <c r="AX176" s="13" t="s">
        <v>74</v>
      </c>
      <c r="AY176" s="244" t="s">
        <v>148</v>
      </c>
    </row>
    <row r="177" s="14" customFormat="1">
      <c r="A177" s="14"/>
      <c r="B177" s="245"/>
      <c r="C177" s="246"/>
      <c r="D177" s="235" t="s">
        <v>155</v>
      </c>
      <c r="E177" s="247" t="s">
        <v>1</v>
      </c>
      <c r="F177" s="248" t="s">
        <v>157</v>
      </c>
      <c r="G177" s="246"/>
      <c r="H177" s="249">
        <v>919.46400000000006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155</v>
      </c>
      <c r="AU177" s="255" t="s">
        <v>84</v>
      </c>
      <c r="AV177" s="14" t="s">
        <v>154</v>
      </c>
      <c r="AW177" s="14" t="s">
        <v>32</v>
      </c>
      <c r="AX177" s="14" t="s">
        <v>82</v>
      </c>
      <c r="AY177" s="255" t="s">
        <v>148</v>
      </c>
    </row>
    <row r="178" s="2" customFormat="1" ht="33" customHeight="1">
      <c r="A178" s="38"/>
      <c r="B178" s="39"/>
      <c r="C178" s="219" t="s">
        <v>223</v>
      </c>
      <c r="D178" s="219" t="s">
        <v>150</v>
      </c>
      <c r="E178" s="220" t="s">
        <v>231</v>
      </c>
      <c r="F178" s="221" t="s">
        <v>232</v>
      </c>
      <c r="G178" s="222" t="s">
        <v>233</v>
      </c>
      <c r="H178" s="223">
        <v>1838.9280000000001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39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154</v>
      </c>
      <c r="AT178" s="231" t="s">
        <v>150</v>
      </c>
      <c r="AU178" s="231" t="s">
        <v>84</v>
      </c>
      <c r="AY178" s="17" t="s">
        <v>148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82</v>
      </c>
      <c r="BK178" s="232">
        <f>ROUND(I178*H178,2)</f>
        <v>0</v>
      </c>
      <c r="BL178" s="17" t="s">
        <v>154</v>
      </c>
      <c r="BM178" s="231" t="s">
        <v>226</v>
      </c>
    </row>
    <row r="179" s="13" customFormat="1">
      <c r="A179" s="13"/>
      <c r="B179" s="233"/>
      <c r="C179" s="234"/>
      <c r="D179" s="235" t="s">
        <v>155</v>
      </c>
      <c r="E179" s="236" t="s">
        <v>1</v>
      </c>
      <c r="F179" s="237" t="s">
        <v>754</v>
      </c>
      <c r="G179" s="234"/>
      <c r="H179" s="238">
        <v>1838.9280000000001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155</v>
      </c>
      <c r="AU179" s="244" t="s">
        <v>84</v>
      </c>
      <c r="AV179" s="13" t="s">
        <v>84</v>
      </c>
      <c r="AW179" s="13" t="s">
        <v>32</v>
      </c>
      <c r="AX179" s="13" t="s">
        <v>74</v>
      </c>
      <c r="AY179" s="244" t="s">
        <v>148</v>
      </c>
    </row>
    <row r="180" s="14" customFormat="1">
      <c r="A180" s="14"/>
      <c r="B180" s="245"/>
      <c r="C180" s="246"/>
      <c r="D180" s="235" t="s">
        <v>155</v>
      </c>
      <c r="E180" s="247" t="s">
        <v>1</v>
      </c>
      <c r="F180" s="248" t="s">
        <v>157</v>
      </c>
      <c r="G180" s="246"/>
      <c r="H180" s="249">
        <v>1838.9280000000001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155</v>
      </c>
      <c r="AU180" s="255" t="s">
        <v>84</v>
      </c>
      <c r="AV180" s="14" t="s">
        <v>154</v>
      </c>
      <c r="AW180" s="14" t="s">
        <v>32</v>
      </c>
      <c r="AX180" s="14" t="s">
        <v>82</v>
      </c>
      <c r="AY180" s="255" t="s">
        <v>148</v>
      </c>
    </row>
    <row r="181" s="2" customFormat="1" ht="16.5" customHeight="1">
      <c r="A181" s="38"/>
      <c r="B181" s="39"/>
      <c r="C181" s="219" t="s">
        <v>183</v>
      </c>
      <c r="D181" s="219" t="s">
        <v>150</v>
      </c>
      <c r="E181" s="220" t="s">
        <v>236</v>
      </c>
      <c r="F181" s="221" t="s">
        <v>237</v>
      </c>
      <c r="G181" s="222" t="s">
        <v>211</v>
      </c>
      <c r="H181" s="223">
        <v>919.46400000000006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39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154</v>
      </c>
      <c r="AT181" s="231" t="s">
        <v>150</v>
      </c>
      <c r="AU181" s="231" t="s">
        <v>84</v>
      </c>
      <c r="AY181" s="17" t="s">
        <v>148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82</v>
      </c>
      <c r="BK181" s="232">
        <f>ROUND(I181*H181,2)</f>
        <v>0</v>
      </c>
      <c r="BL181" s="17" t="s">
        <v>154</v>
      </c>
      <c r="BM181" s="231" t="s">
        <v>88</v>
      </c>
    </row>
    <row r="182" s="2" customFormat="1" ht="24.15" customHeight="1">
      <c r="A182" s="38"/>
      <c r="B182" s="39"/>
      <c r="C182" s="219" t="s">
        <v>8</v>
      </c>
      <c r="D182" s="219" t="s">
        <v>150</v>
      </c>
      <c r="E182" s="220" t="s">
        <v>240</v>
      </c>
      <c r="F182" s="221" t="s">
        <v>241</v>
      </c>
      <c r="G182" s="222" t="s">
        <v>211</v>
      </c>
      <c r="H182" s="223">
        <v>22.643999999999998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39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154</v>
      </c>
      <c r="AT182" s="231" t="s">
        <v>150</v>
      </c>
      <c r="AU182" s="231" t="s">
        <v>84</v>
      </c>
      <c r="AY182" s="17" t="s">
        <v>148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154</v>
      </c>
      <c r="BM182" s="231" t="s">
        <v>234</v>
      </c>
    </row>
    <row r="183" s="13" customFormat="1">
      <c r="A183" s="13"/>
      <c r="B183" s="233"/>
      <c r="C183" s="234"/>
      <c r="D183" s="235" t="s">
        <v>155</v>
      </c>
      <c r="E183" s="236" t="s">
        <v>1</v>
      </c>
      <c r="F183" s="237" t="s">
        <v>222</v>
      </c>
      <c r="G183" s="234"/>
      <c r="H183" s="238">
        <v>36.863999999999997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155</v>
      </c>
      <c r="AU183" s="244" t="s">
        <v>84</v>
      </c>
      <c r="AV183" s="13" t="s">
        <v>84</v>
      </c>
      <c r="AW183" s="13" t="s">
        <v>32</v>
      </c>
      <c r="AX183" s="13" t="s">
        <v>74</v>
      </c>
      <c r="AY183" s="244" t="s">
        <v>148</v>
      </c>
    </row>
    <row r="184" s="13" customFormat="1">
      <c r="A184" s="13"/>
      <c r="B184" s="233"/>
      <c r="C184" s="234"/>
      <c r="D184" s="235" t="s">
        <v>155</v>
      </c>
      <c r="E184" s="236" t="s">
        <v>1</v>
      </c>
      <c r="F184" s="237" t="s">
        <v>243</v>
      </c>
      <c r="G184" s="234"/>
      <c r="H184" s="238">
        <v>-14.220000000000001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155</v>
      </c>
      <c r="AU184" s="244" t="s">
        <v>84</v>
      </c>
      <c r="AV184" s="13" t="s">
        <v>84</v>
      </c>
      <c r="AW184" s="13" t="s">
        <v>32</v>
      </c>
      <c r="AX184" s="13" t="s">
        <v>74</v>
      </c>
      <c r="AY184" s="244" t="s">
        <v>148</v>
      </c>
    </row>
    <row r="185" s="14" customFormat="1">
      <c r="A185" s="14"/>
      <c r="B185" s="245"/>
      <c r="C185" s="246"/>
      <c r="D185" s="235" t="s">
        <v>155</v>
      </c>
      <c r="E185" s="247" t="s">
        <v>1</v>
      </c>
      <c r="F185" s="248" t="s">
        <v>157</v>
      </c>
      <c r="G185" s="246"/>
      <c r="H185" s="249">
        <v>22.643999999999998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155</v>
      </c>
      <c r="AU185" s="255" t="s">
        <v>84</v>
      </c>
      <c r="AV185" s="14" t="s">
        <v>154</v>
      </c>
      <c r="AW185" s="14" t="s">
        <v>32</v>
      </c>
      <c r="AX185" s="14" t="s">
        <v>82</v>
      </c>
      <c r="AY185" s="255" t="s">
        <v>148</v>
      </c>
    </row>
    <row r="186" s="2" customFormat="1" ht="16.5" customHeight="1">
      <c r="A186" s="38"/>
      <c r="B186" s="39"/>
      <c r="C186" s="256" t="s">
        <v>193</v>
      </c>
      <c r="D186" s="256" t="s">
        <v>245</v>
      </c>
      <c r="E186" s="257" t="s">
        <v>246</v>
      </c>
      <c r="F186" s="258" t="s">
        <v>247</v>
      </c>
      <c r="G186" s="259" t="s">
        <v>233</v>
      </c>
      <c r="H186" s="260">
        <v>45.287999999999997</v>
      </c>
      <c r="I186" s="261"/>
      <c r="J186" s="262">
        <f>ROUND(I186*H186,2)</f>
        <v>0</v>
      </c>
      <c r="K186" s="263"/>
      <c r="L186" s="264"/>
      <c r="M186" s="265" t="s">
        <v>1</v>
      </c>
      <c r="N186" s="266" t="s">
        <v>39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166</v>
      </c>
      <c r="AT186" s="231" t="s">
        <v>245</v>
      </c>
      <c r="AU186" s="231" t="s">
        <v>84</v>
      </c>
      <c r="AY186" s="17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154</v>
      </c>
      <c r="BM186" s="231" t="s">
        <v>238</v>
      </c>
    </row>
    <row r="187" s="13" customFormat="1">
      <c r="A187" s="13"/>
      <c r="B187" s="233"/>
      <c r="C187" s="234"/>
      <c r="D187" s="235" t="s">
        <v>155</v>
      </c>
      <c r="E187" s="236" t="s">
        <v>1</v>
      </c>
      <c r="F187" s="237" t="s">
        <v>249</v>
      </c>
      <c r="G187" s="234"/>
      <c r="H187" s="238">
        <v>45.287999999999997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155</v>
      </c>
      <c r="AU187" s="244" t="s">
        <v>84</v>
      </c>
      <c r="AV187" s="13" t="s">
        <v>84</v>
      </c>
      <c r="AW187" s="13" t="s">
        <v>32</v>
      </c>
      <c r="AX187" s="13" t="s">
        <v>74</v>
      </c>
      <c r="AY187" s="244" t="s">
        <v>148</v>
      </c>
    </row>
    <row r="188" s="14" customFormat="1">
      <c r="A188" s="14"/>
      <c r="B188" s="245"/>
      <c r="C188" s="246"/>
      <c r="D188" s="235" t="s">
        <v>155</v>
      </c>
      <c r="E188" s="247" t="s">
        <v>1</v>
      </c>
      <c r="F188" s="248" t="s">
        <v>157</v>
      </c>
      <c r="G188" s="246"/>
      <c r="H188" s="249">
        <v>45.287999999999997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155</v>
      </c>
      <c r="AU188" s="255" t="s">
        <v>84</v>
      </c>
      <c r="AV188" s="14" t="s">
        <v>154</v>
      </c>
      <c r="AW188" s="14" t="s">
        <v>32</v>
      </c>
      <c r="AX188" s="14" t="s">
        <v>82</v>
      </c>
      <c r="AY188" s="255" t="s">
        <v>148</v>
      </c>
    </row>
    <row r="189" s="2" customFormat="1" ht="24.15" customHeight="1">
      <c r="A189" s="38"/>
      <c r="B189" s="39"/>
      <c r="C189" s="219" t="s">
        <v>239</v>
      </c>
      <c r="D189" s="219" t="s">
        <v>150</v>
      </c>
      <c r="E189" s="220" t="s">
        <v>251</v>
      </c>
      <c r="F189" s="221" t="s">
        <v>252</v>
      </c>
      <c r="G189" s="222" t="s">
        <v>153</v>
      </c>
      <c r="H189" s="223">
        <v>509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154</v>
      </c>
      <c r="AT189" s="231" t="s">
        <v>150</v>
      </c>
      <c r="AU189" s="231" t="s">
        <v>84</v>
      </c>
      <c r="AY189" s="17" t="s">
        <v>148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154</v>
      </c>
      <c r="BM189" s="231" t="s">
        <v>242</v>
      </c>
    </row>
    <row r="190" s="13" customFormat="1">
      <c r="A190" s="13"/>
      <c r="B190" s="233"/>
      <c r="C190" s="234"/>
      <c r="D190" s="235" t="s">
        <v>155</v>
      </c>
      <c r="E190" s="236" t="s">
        <v>1</v>
      </c>
      <c r="F190" s="237" t="s">
        <v>755</v>
      </c>
      <c r="G190" s="234"/>
      <c r="H190" s="238">
        <v>509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155</v>
      </c>
      <c r="AU190" s="244" t="s">
        <v>84</v>
      </c>
      <c r="AV190" s="13" t="s">
        <v>84</v>
      </c>
      <c r="AW190" s="13" t="s">
        <v>32</v>
      </c>
      <c r="AX190" s="13" t="s">
        <v>74</v>
      </c>
      <c r="AY190" s="244" t="s">
        <v>148</v>
      </c>
    </row>
    <row r="191" s="14" customFormat="1">
      <c r="A191" s="14"/>
      <c r="B191" s="245"/>
      <c r="C191" s="246"/>
      <c r="D191" s="235" t="s">
        <v>155</v>
      </c>
      <c r="E191" s="247" t="s">
        <v>1</v>
      </c>
      <c r="F191" s="248" t="s">
        <v>157</v>
      </c>
      <c r="G191" s="246"/>
      <c r="H191" s="249">
        <v>509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155</v>
      </c>
      <c r="AU191" s="255" t="s">
        <v>84</v>
      </c>
      <c r="AV191" s="14" t="s">
        <v>154</v>
      </c>
      <c r="AW191" s="14" t="s">
        <v>32</v>
      </c>
      <c r="AX191" s="14" t="s">
        <v>82</v>
      </c>
      <c r="AY191" s="255" t="s">
        <v>148</v>
      </c>
    </row>
    <row r="192" s="2" customFormat="1" ht="16.5" customHeight="1">
      <c r="A192" s="38"/>
      <c r="B192" s="39"/>
      <c r="C192" s="256" t="s">
        <v>244</v>
      </c>
      <c r="D192" s="256" t="s">
        <v>245</v>
      </c>
      <c r="E192" s="257" t="s">
        <v>255</v>
      </c>
      <c r="F192" s="258" t="s">
        <v>256</v>
      </c>
      <c r="G192" s="259" t="s">
        <v>211</v>
      </c>
      <c r="H192" s="260">
        <v>76.349999999999994</v>
      </c>
      <c r="I192" s="261"/>
      <c r="J192" s="262">
        <f>ROUND(I192*H192,2)</f>
        <v>0</v>
      </c>
      <c r="K192" s="263"/>
      <c r="L192" s="264"/>
      <c r="M192" s="265" t="s">
        <v>1</v>
      </c>
      <c r="N192" s="266" t="s">
        <v>39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166</v>
      </c>
      <c r="AT192" s="231" t="s">
        <v>245</v>
      </c>
      <c r="AU192" s="231" t="s">
        <v>84</v>
      </c>
      <c r="AY192" s="17" t="s">
        <v>148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82</v>
      </c>
      <c r="BK192" s="232">
        <f>ROUND(I192*H192,2)</f>
        <v>0</v>
      </c>
      <c r="BL192" s="17" t="s">
        <v>154</v>
      </c>
      <c r="BM192" s="231" t="s">
        <v>248</v>
      </c>
    </row>
    <row r="193" s="13" customFormat="1">
      <c r="A193" s="13"/>
      <c r="B193" s="233"/>
      <c r="C193" s="234"/>
      <c r="D193" s="235" t="s">
        <v>155</v>
      </c>
      <c r="E193" s="236" t="s">
        <v>1</v>
      </c>
      <c r="F193" s="237" t="s">
        <v>756</v>
      </c>
      <c r="G193" s="234"/>
      <c r="H193" s="238">
        <v>76.349999999999994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155</v>
      </c>
      <c r="AU193" s="244" t="s">
        <v>84</v>
      </c>
      <c r="AV193" s="13" t="s">
        <v>84</v>
      </c>
      <c r="AW193" s="13" t="s">
        <v>32</v>
      </c>
      <c r="AX193" s="13" t="s">
        <v>74</v>
      </c>
      <c r="AY193" s="244" t="s">
        <v>148</v>
      </c>
    </row>
    <row r="194" s="14" customFormat="1">
      <c r="A194" s="14"/>
      <c r="B194" s="245"/>
      <c r="C194" s="246"/>
      <c r="D194" s="235" t="s">
        <v>155</v>
      </c>
      <c r="E194" s="247" t="s">
        <v>1</v>
      </c>
      <c r="F194" s="248" t="s">
        <v>157</v>
      </c>
      <c r="G194" s="246"/>
      <c r="H194" s="249">
        <v>76.349999999999994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155</v>
      </c>
      <c r="AU194" s="255" t="s">
        <v>84</v>
      </c>
      <c r="AV194" s="14" t="s">
        <v>154</v>
      </c>
      <c r="AW194" s="14" t="s">
        <v>32</v>
      </c>
      <c r="AX194" s="14" t="s">
        <v>82</v>
      </c>
      <c r="AY194" s="255" t="s">
        <v>148</v>
      </c>
    </row>
    <row r="195" s="2" customFormat="1" ht="24.15" customHeight="1">
      <c r="A195" s="38"/>
      <c r="B195" s="39"/>
      <c r="C195" s="219" t="s">
        <v>250</v>
      </c>
      <c r="D195" s="219" t="s">
        <v>150</v>
      </c>
      <c r="E195" s="220" t="s">
        <v>259</v>
      </c>
      <c r="F195" s="221" t="s">
        <v>260</v>
      </c>
      <c r="G195" s="222" t="s">
        <v>153</v>
      </c>
      <c r="H195" s="223">
        <v>509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39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154</v>
      </c>
      <c r="AT195" s="231" t="s">
        <v>150</v>
      </c>
      <c r="AU195" s="231" t="s">
        <v>84</v>
      </c>
      <c r="AY195" s="17" t="s">
        <v>148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154</v>
      </c>
      <c r="BM195" s="231" t="s">
        <v>253</v>
      </c>
    </row>
    <row r="196" s="13" customFormat="1">
      <c r="A196" s="13"/>
      <c r="B196" s="233"/>
      <c r="C196" s="234"/>
      <c r="D196" s="235" t="s">
        <v>155</v>
      </c>
      <c r="E196" s="236" t="s">
        <v>1</v>
      </c>
      <c r="F196" s="237" t="s">
        <v>755</v>
      </c>
      <c r="G196" s="234"/>
      <c r="H196" s="238">
        <v>509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155</v>
      </c>
      <c r="AU196" s="244" t="s">
        <v>84</v>
      </c>
      <c r="AV196" s="13" t="s">
        <v>84</v>
      </c>
      <c r="AW196" s="13" t="s">
        <v>32</v>
      </c>
      <c r="AX196" s="13" t="s">
        <v>74</v>
      </c>
      <c r="AY196" s="244" t="s">
        <v>148</v>
      </c>
    </row>
    <row r="197" s="14" customFormat="1">
      <c r="A197" s="14"/>
      <c r="B197" s="245"/>
      <c r="C197" s="246"/>
      <c r="D197" s="235" t="s">
        <v>155</v>
      </c>
      <c r="E197" s="247" t="s">
        <v>1</v>
      </c>
      <c r="F197" s="248" t="s">
        <v>157</v>
      </c>
      <c r="G197" s="246"/>
      <c r="H197" s="249">
        <v>509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155</v>
      </c>
      <c r="AU197" s="255" t="s">
        <v>84</v>
      </c>
      <c r="AV197" s="14" t="s">
        <v>154</v>
      </c>
      <c r="AW197" s="14" t="s">
        <v>32</v>
      </c>
      <c r="AX197" s="14" t="s">
        <v>82</v>
      </c>
      <c r="AY197" s="255" t="s">
        <v>148</v>
      </c>
    </row>
    <row r="198" s="2" customFormat="1" ht="16.5" customHeight="1">
      <c r="A198" s="38"/>
      <c r="B198" s="39"/>
      <c r="C198" s="256" t="s">
        <v>85</v>
      </c>
      <c r="D198" s="256" t="s">
        <v>245</v>
      </c>
      <c r="E198" s="257" t="s">
        <v>262</v>
      </c>
      <c r="F198" s="258" t="s">
        <v>263</v>
      </c>
      <c r="G198" s="259" t="s">
        <v>264</v>
      </c>
      <c r="H198" s="260">
        <v>7.6349999999999998</v>
      </c>
      <c r="I198" s="261"/>
      <c r="J198" s="262">
        <f>ROUND(I198*H198,2)</f>
        <v>0</v>
      </c>
      <c r="K198" s="263"/>
      <c r="L198" s="264"/>
      <c r="M198" s="265" t="s">
        <v>1</v>
      </c>
      <c r="N198" s="266" t="s">
        <v>39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166</v>
      </c>
      <c r="AT198" s="231" t="s">
        <v>245</v>
      </c>
      <c r="AU198" s="231" t="s">
        <v>84</v>
      </c>
      <c r="AY198" s="17" t="s">
        <v>148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154</v>
      </c>
      <c r="BM198" s="231" t="s">
        <v>257</v>
      </c>
    </row>
    <row r="199" s="13" customFormat="1">
      <c r="A199" s="13"/>
      <c r="B199" s="233"/>
      <c r="C199" s="234"/>
      <c r="D199" s="235" t="s">
        <v>155</v>
      </c>
      <c r="E199" s="236" t="s">
        <v>1</v>
      </c>
      <c r="F199" s="237" t="s">
        <v>757</v>
      </c>
      <c r="G199" s="234"/>
      <c r="H199" s="238">
        <v>7.6349999999999998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155</v>
      </c>
      <c r="AU199" s="244" t="s">
        <v>84</v>
      </c>
      <c r="AV199" s="13" t="s">
        <v>84</v>
      </c>
      <c r="AW199" s="13" t="s">
        <v>32</v>
      </c>
      <c r="AX199" s="13" t="s">
        <v>74</v>
      </c>
      <c r="AY199" s="244" t="s">
        <v>148</v>
      </c>
    </row>
    <row r="200" s="14" customFormat="1">
      <c r="A200" s="14"/>
      <c r="B200" s="245"/>
      <c r="C200" s="246"/>
      <c r="D200" s="235" t="s">
        <v>155</v>
      </c>
      <c r="E200" s="247" t="s">
        <v>1</v>
      </c>
      <c r="F200" s="248" t="s">
        <v>157</v>
      </c>
      <c r="G200" s="246"/>
      <c r="H200" s="249">
        <v>7.6349999999999998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155</v>
      </c>
      <c r="AU200" s="255" t="s">
        <v>84</v>
      </c>
      <c r="AV200" s="14" t="s">
        <v>154</v>
      </c>
      <c r="AW200" s="14" t="s">
        <v>32</v>
      </c>
      <c r="AX200" s="14" t="s">
        <v>82</v>
      </c>
      <c r="AY200" s="255" t="s">
        <v>148</v>
      </c>
    </row>
    <row r="201" s="2" customFormat="1" ht="24.15" customHeight="1">
      <c r="A201" s="38"/>
      <c r="B201" s="39"/>
      <c r="C201" s="219" t="s">
        <v>7</v>
      </c>
      <c r="D201" s="219" t="s">
        <v>150</v>
      </c>
      <c r="E201" s="220" t="s">
        <v>268</v>
      </c>
      <c r="F201" s="221" t="s">
        <v>269</v>
      </c>
      <c r="G201" s="222" t="s">
        <v>153</v>
      </c>
      <c r="H201" s="223">
        <v>509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39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154</v>
      </c>
      <c r="AT201" s="231" t="s">
        <v>150</v>
      </c>
      <c r="AU201" s="231" t="s">
        <v>84</v>
      </c>
      <c r="AY201" s="17" t="s">
        <v>148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82</v>
      </c>
      <c r="BK201" s="232">
        <f>ROUND(I201*H201,2)</f>
        <v>0</v>
      </c>
      <c r="BL201" s="17" t="s">
        <v>154</v>
      </c>
      <c r="BM201" s="231" t="s">
        <v>261</v>
      </c>
    </row>
    <row r="202" s="13" customFormat="1">
      <c r="A202" s="13"/>
      <c r="B202" s="233"/>
      <c r="C202" s="234"/>
      <c r="D202" s="235" t="s">
        <v>155</v>
      </c>
      <c r="E202" s="236" t="s">
        <v>1</v>
      </c>
      <c r="F202" s="237" t="s">
        <v>755</v>
      </c>
      <c r="G202" s="234"/>
      <c r="H202" s="238">
        <v>509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155</v>
      </c>
      <c r="AU202" s="244" t="s">
        <v>84</v>
      </c>
      <c r="AV202" s="13" t="s">
        <v>84</v>
      </c>
      <c r="AW202" s="13" t="s">
        <v>32</v>
      </c>
      <c r="AX202" s="13" t="s">
        <v>74</v>
      </c>
      <c r="AY202" s="244" t="s">
        <v>148</v>
      </c>
    </row>
    <row r="203" s="14" customFormat="1">
      <c r="A203" s="14"/>
      <c r="B203" s="245"/>
      <c r="C203" s="246"/>
      <c r="D203" s="235" t="s">
        <v>155</v>
      </c>
      <c r="E203" s="247" t="s">
        <v>1</v>
      </c>
      <c r="F203" s="248" t="s">
        <v>157</v>
      </c>
      <c r="G203" s="246"/>
      <c r="H203" s="249">
        <v>509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155</v>
      </c>
      <c r="AU203" s="255" t="s">
        <v>84</v>
      </c>
      <c r="AV203" s="14" t="s">
        <v>154</v>
      </c>
      <c r="AW203" s="14" t="s">
        <v>32</v>
      </c>
      <c r="AX203" s="14" t="s">
        <v>82</v>
      </c>
      <c r="AY203" s="255" t="s">
        <v>148</v>
      </c>
    </row>
    <row r="204" s="2" customFormat="1" ht="24.15" customHeight="1">
      <c r="A204" s="38"/>
      <c r="B204" s="39"/>
      <c r="C204" s="219" t="s">
        <v>207</v>
      </c>
      <c r="D204" s="219" t="s">
        <v>150</v>
      </c>
      <c r="E204" s="220" t="s">
        <v>271</v>
      </c>
      <c r="F204" s="221" t="s">
        <v>272</v>
      </c>
      <c r="G204" s="222" t="s">
        <v>153</v>
      </c>
      <c r="H204" s="223">
        <v>2971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39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154</v>
      </c>
      <c r="AT204" s="231" t="s">
        <v>150</v>
      </c>
      <c r="AU204" s="231" t="s">
        <v>84</v>
      </c>
      <c r="AY204" s="17" t="s">
        <v>148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82</v>
      </c>
      <c r="BK204" s="232">
        <f>ROUND(I204*H204,2)</f>
        <v>0</v>
      </c>
      <c r="BL204" s="17" t="s">
        <v>154</v>
      </c>
      <c r="BM204" s="231" t="s">
        <v>265</v>
      </c>
    </row>
    <row r="205" s="13" customFormat="1">
      <c r="A205" s="13"/>
      <c r="B205" s="233"/>
      <c r="C205" s="234"/>
      <c r="D205" s="235" t="s">
        <v>155</v>
      </c>
      <c r="E205" s="236" t="s">
        <v>1</v>
      </c>
      <c r="F205" s="237" t="s">
        <v>737</v>
      </c>
      <c r="G205" s="234"/>
      <c r="H205" s="238">
        <v>1371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155</v>
      </c>
      <c r="AU205" s="244" t="s">
        <v>84</v>
      </c>
      <c r="AV205" s="13" t="s">
        <v>84</v>
      </c>
      <c r="AW205" s="13" t="s">
        <v>32</v>
      </c>
      <c r="AX205" s="13" t="s">
        <v>74</v>
      </c>
      <c r="AY205" s="244" t="s">
        <v>148</v>
      </c>
    </row>
    <row r="206" s="13" customFormat="1">
      <c r="A206" s="13"/>
      <c r="B206" s="233"/>
      <c r="C206" s="234"/>
      <c r="D206" s="235" t="s">
        <v>155</v>
      </c>
      <c r="E206" s="236" t="s">
        <v>1</v>
      </c>
      <c r="F206" s="237" t="s">
        <v>738</v>
      </c>
      <c r="G206" s="234"/>
      <c r="H206" s="238">
        <v>612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155</v>
      </c>
      <c r="AU206" s="244" t="s">
        <v>84</v>
      </c>
      <c r="AV206" s="13" t="s">
        <v>84</v>
      </c>
      <c r="AW206" s="13" t="s">
        <v>32</v>
      </c>
      <c r="AX206" s="13" t="s">
        <v>74</v>
      </c>
      <c r="AY206" s="244" t="s">
        <v>148</v>
      </c>
    </row>
    <row r="207" s="13" customFormat="1">
      <c r="A207" s="13"/>
      <c r="B207" s="233"/>
      <c r="C207" s="234"/>
      <c r="D207" s="235" t="s">
        <v>155</v>
      </c>
      <c r="E207" s="236" t="s">
        <v>1</v>
      </c>
      <c r="F207" s="237" t="s">
        <v>739</v>
      </c>
      <c r="G207" s="234"/>
      <c r="H207" s="238">
        <v>12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155</v>
      </c>
      <c r="AU207" s="244" t="s">
        <v>84</v>
      </c>
      <c r="AV207" s="13" t="s">
        <v>84</v>
      </c>
      <c r="AW207" s="13" t="s">
        <v>32</v>
      </c>
      <c r="AX207" s="13" t="s">
        <v>74</v>
      </c>
      <c r="AY207" s="244" t="s">
        <v>148</v>
      </c>
    </row>
    <row r="208" s="13" customFormat="1">
      <c r="A208" s="13"/>
      <c r="B208" s="233"/>
      <c r="C208" s="234"/>
      <c r="D208" s="235" t="s">
        <v>155</v>
      </c>
      <c r="E208" s="236" t="s">
        <v>1</v>
      </c>
      <c r="F208" s="237" t="s">
        <v>740</v>
      </c>
      <c r="G208" s="234"/>
      <c r="H208" s="238">
        <v>55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155</v>
      </c>
      <c r="AU208" s="244" t="s">
        <v>84</v>
      </c>
      <c r="AV208" s="13" t="s">
        <v>84</v>
      </c>
      <c r="AW208" s="13" t="s">
        <v>32</v>
      </c>
      <c r="AX208" s="13" t="s">
        <v>74</v>
      </c>
      <c r="AY208" s="244" t="s">
        <v>148</v>
      </c>
    </row>
    <row r="209" s="13" customFormat="1">
      <c r="A209" s="13"/>
      <c r="B209" s="233"/>
      <c r="C209" s="234"/>
      <c r="D209" s="235" t="s">
        <v>155</v>
      </c>
      <c r="E209" s="236" t="s">
        <v>1</v>
      </c>
      <c r="F209" s="237" t="s">
        <v>733</v>
      </c>
      <c r="G209" s="234"/>
      <c r="H209" s="238">
        <v>678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155</v>
      </c>
      <c r="AU209" s="244" t="s">
        <v>84</v>
      </c>
      <c r="AV209" s="13" t="s">
        <v>84</v>
      </c>
      <c r="AW209" s="13" t="s">
        <v>32</v>
      </c>
      <c r="AX209" s="13" t="s">
        <v>74</v>
      </c>
      <c r="AY209" s="244" t="s">
        <v>148</v>
      </c>
    </row>
    <row r="210" s="13" customFormat="1">
      <c r="A210" s="13"/>
      <c r="B210" s="233"/>
      <c r="C210" s="234"/>
      <c r="D210" s="235" t="s">
        <v>155</v>
      </c>
      <c r="E210" s="236" t="s">
        <v>1</v>
      </c>
      <c r="F210" s="237" t="s">
        <v>734</v>
      </c>
      <c r="G210" s="234"/>
      <c r="H210" s="238">
        <v>181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155</v>
      </c>
      <c r="AU210" s="244" t="s">
        <v>84</v>
      </c>
      <c r="AV210" s="13" t="s">
        <v>84</v>
      </c>
      <c r="AW210" s="13" t="s">
        <v>32</v>
      </c>
      <c r="AX210" s="13" t="s">
        <v>74</v>
      </c>
      <c r="AY210" s="244" t="s">
        <v>148</v>
      </c>
    </row>
    <row r="211" s="13" customFormat="1">
      <c r="A211" s="13"/>
      <c r="B211" s="233"/>
      <c r="C211" s="234"/>
      <c r="D211" s="235" t="s">
        <v>155</v>
      </c>
      <c r="E211" s="236" t="s">
        <v>1</v>
      </c>
      <c r="F211" s="237" t="s">
        <v>735</v>
      </c>
      <c r="G211" s="234"/>
      <c r="H211" s="238">
        <v>32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155</v>
      </c>
      <c r="AU211" s="244" t="s">
        <v>84</v>
      </c>
      <c r="AV211" s="13" t="s">
        <v>84</v>
      </c>
      <c r="AW211" s="13" t="s">
        <v>32</v>
      </c>
      <c r="AX211" s="13" t="s">
        <v>74</v>
      </c>
      <c r="AY211" s="244" t="s">
        <v>148</v>
      </c>
    </row>
    <row r="212" s="13" customFormat="1">
      <c r="A212" s="13"/>
      <c r="B212" s="233"/>
      <c r="C212" s="234"/>
      <c r="D212" s="235" t="s">
        <v>155</v>
      </c>
      <c r="E212" s="236" t="s">
        <v>1</v>
      </c>
      <c r="F212" s="237" t="s">
        <v>741</v>
      </c>
      <c r="G212" s="234"/>
      <c r="H212" s="238">
        <v>6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155</v>
      </c>
      <c r="AU212" s="244" t="s">
        <v>84</v>
      </c>
      <c r="AV212" s="13" t="s">
        <v>84</v>
      </c>
      <c r="AW212" s="13" t="s">
        <v>32</v>
      </c>
      <c r="AX212" s="13" t="s">
        <v>74</v>
      </c>
      <c r="AY212" s="244" t="s">
        <v>148</v>
      </c>
    </row>
    <row r="213" s="13" customFormat="1">
      <c r="A213" s="13"/>
      <c r="B213" s="233"/>
      <c r="C213" s="234"/>
      <c r="D213" s="235" t="s">
        <v>155</v>
      </c>
      <c r="E213" s="236" t="s">
        <v>1</v>
      </c>
      <c r="F213" s="237" t="s">
        <v>736</v>
      </c>
      <c r="G213" s="234"/>
      <c r="H213" s="238">
        <v>24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155</v>
      </c>
      <c r="AU213" s="244" t="s">
        <v>84</v>
      </c>
      <c r="AV213" s="13" t="s">
        <v>84</v>
      </c>
      <c r="AW213" s="13" t="s">
        <v>32</v>
      </c>
      <c r="AX213" s="13" t="s">
        <v>74</v>
      </c>
      <c r="AY213" s="244" t="s">
        <v>148</v>
      </c>
    </row>
    <row r="214" s="14" customFormat="1">
      <c r="A214" s="14"/>
      <c r="B214" s="245"/>
      <c r="C214" s="246"/>
      <c r="D214" s="235" t="s">
        <v>155</v>
      </c>
      <c r="E214" s="247" t="s">
        <v>1</v>
      </c>
      <c r="F214" s="248" t="s">
        <v>157</v>
      </c>
      <c r="G214" s="246"/>
      <c r="H214" s="249">
        <v>2971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155</v>
      </c>
      <c r="AU214" s="255" t="s">
        <v>84</v>
      </c>
      <c r="AV214" s="14" t="s">
        <v>154</v>
      </c>
      <c r="AW214" s="14" t="s">
        <v>32</v>
      </c>
      <c r="AX214" s="14" t="s">
        <v>82</v>
      </c>
      <c r="AY214" s="255" t="s">
        <v>148</v>
      </c>
    </row>
    <row r="215" s="2" customFormat="1" ht="33" customHeight="1">
      <c r="A215" s="38"/>
      <c r="B215" s="39"/>
      <c r="C215" s="219" t="s">
        <v>267</v>
      </c>
      <c r="D215" s="219" t="s">
        <v>150</v>
      </c>
      <c r="E215" s="220" t="s">
        <v>276</v>
      </c>
      <c r="F215" s="221" t="s">
        <v>277</v>
      </c>
      <c r="G215" s="222" t="s">
        <v>278</v>
      </c>
      <c r="H215" s="223">
        <v>9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39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154</v>
      </c>
      <c r="AT215" s="231" t="s">
        <v>150</v>
      </c>
      <c r="AU215" s="231" t="s">
        <v>84</v>
      </c>
      <c r="AY215" s="17" t="s">
        <v>148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82</v>
      </c>
      <c r="BK215" s="232">
        <f>ROUND(I215*H215,2)</f>
        <v>0</v>
      </c>
      <c r="BL215" s="17" t="s">
        <v>154</v>
      </c>
      <c r="BM215" s="231" t="s">
        <v>270</v>
      </c>
    </row>
    <row r="216" s="2" customFormat="1" ht="16.5" customHeight="1">
      <c r="A216" s="38"/>
      <c r="B216" s="39"/>
      <c r="C216" s="256" t="s">
        <v>212</v>
      </c>
      <c r="D216" s="256" t="s">
        <v>245</v>
      </c>
      <c r="E216" s="257" t="s">
        <v>255</v>
      </c>
      <c r="F216" s="258" t="s">
        <v>256</v>
      </c>
      <c r="G216" s="259" t="s">
        <v>211</v>
      </c>
      <c r="H216" s="260">
        <v>0.56299999999999994</v>
      </c>
      <c r="I216" s="261"/>
      <c r="J216" s="262">
        <f>ROUND(I216*H216,2)</f>
        <v>0</v>
      </c>
      <c r="K216" s="263"/>
      <c r="L216" s="264"/>
      <c r="M216" s="265" t="s">
        <v>1</v>
      </c>
      <c r="N216" s="266" t="s">
        <v>39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166</v>
      </c>
      <c r="AT216" s="231" t="s">
        <v>245</v>
      </c>
      <c r="AU216" s="231" t="s">
        <v>84</v>
      </c>
      <c r="AY216" s="17" t="s">
        <v>148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82</v>
      </c>
      <c r="BK216" s="232">
        <f>ROUND(I216*H216,2)</f>
        <v>0</v>
      </c>
      <c r="BL216" s="17" t="s">
        <v>154</v>
      </c>
      <c r="BM216" s="231" t="s">
        <v>273</v>
      </c>
    </row>
    <row r="217" s="13" customFormat="1">
      <c r="A217" s="13"/>
      <c r="B217" s="233"/>
      <c r="C217" s="234"/>
      <c r="D217" s="235" t="s">
        <v>155</v>
      </c>
      <c r="E217" s="236" t="s">
        <v>1</v>
      </c>
      <c r="F217" s="237" t="s">
        <v>758</v>
      </c>
      <c r="G217" s="234"/>
      <c r="H217" s="238">
        <v>0.5625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155</v>
      </c>
      <c r="AU217" s="244" t="s">
        <v>84</v>
      </c>
      <c r="AV217" s="13" t="s">
        <v>84</v>
      </c>
      <c r="AW217" s="13" t="s">
        <v>32</v>
      </c>
      <c r="AX217" s="13" t="s">
        <v>74</v>
      </c>
      <c r="AY217" s="244" t="s">
        <v>148</v>
      </c>
    </row>
    <row r="218" s="14" customFormat="1">
      <c r="A218" s="14"/>
      <c r="B218" s="245"/>
      <c r="C218" s="246"/>
      <c r="D218" s="235" t="s">
        <v>155</v>
      </c>
      <c r="E218" s="247" t="s">
        <v>1</v>
      </c>
      <c r="F218" s="248" t="s">
        <v>157</v>
      </c>
      <c r="G218" s="246"/>
      <c r="H218" s="249">
        <v>0.5625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155</v>
      </c>
      <c r="AU218" s="255" t="s">
        <v>84</v>
      </c>
      <c r="AV218" s="14" t="s">
        <v>154</v>
      </c>
      <c r="AW218" s="14" t="s">
        <v>32</v>
      </c>
      <c r="AX218" s="14" t="s">
        <v>82</v>
      </c>
      <c r="AY218" s="255" t="s">
        <v>148</v>
      </c>
    </row>
    <row r="219" s="2" customFormat="1" ht="24.15" customHeight="1">
      <c r="A219" s="38"/>
      <c r="B219" s="39"/>
      <c r="C219" s="219" t="s">
        <v>275</v>
      </c>
      <c r="D219" s="219" t="s">
        <v>150</v>
      </c>
      <c r="E219" s="220" t="s">
        <v>283</v>
      </c>
      <c r="F219" s="221" t="s">
        <v>284</v>
      </c>
      <c r="G219" s="222" t="s">
        <v>278</v>
      </c>
      <c r="H219" s="223">
        <v>9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39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154</v>
      </c>
      <c r="AT219" s="231" t="s">
        <v>150</v>
      </c>
      <c r="AU219" s="231" t="s">
        <v>84</v>
      </c>
      <c r="AY219" s="17" t="s">
        <v>148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82</v>
      </c>
      <c r="BK219" s="232">
        <f>ROUND(I219*H219,2)</f>
        <v>0</v>
      </c>
      <c r="BL219" s="17" t="s">
        <v>154</v>
      </c>
      <c r="BM219" s="231" t="s">
        <v>279</v>
      </c>
    </row>
    <row r="220" s="2" customFormat="1" ht="16.5" customHeight="1">
      <c r="A220" s="38"/>
      <c r="B220" s="39"/>
      <c r="C220" s="256" t="s">
        <v>221</v>
      </c>
      <c r="D220" s="256" t="s">
        <v>245</v>
      </c>
      <c r="E220" s="257" t="s">
        <v>286</v>
      </c>
      <c r="F220" s="258" t="s">
        <v>287</v>
      </c>
      <c r="G220" s="259" t="s">
        <v>278</v>
      </c>
      <c r="H220" s="260">
        <v>9</v>
      </c>
      <c r="I220" s="261"/>
      <c r="J220" s="262">
        <f>ROUND(I220*H220,2)</f>
        <v>0</v>
      </c>
      <c r="K220" s="263"/>
      <c r="L220" s="264"/>
      <c r="M220" s="265" t="s">
        <v>1</v>
      </c>
      <c r="N220" s="266" t="s">
        <v>39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166</v>
      </c>
      <c r="AT220" s="231" t="s">
        <v>245</v>
      </c>
      <c r="AU220" s="231" t="s">
        <v>84</v>
      </c>
      <c r="AY220" s="17" t="s">
        <v>148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82</v>
      </c>
      <c r="BK220" s="232">
        <f>ROUND(I220*H220,2)</f>
        <v>0</v>
      </c>
      <c r="BL220" s="17" t="s">
        <v>154</v>
      </c>
      <c r="BM220" s="231" t="s">
        <v>280</v>
      </c>
    </row>
    <row r="221" s="12" customFormat="1" ht="22.8" customHeight="1">
      <c r="A221" s="12"/>
      <c r="B221" s="203"/>
      <c r="C221" s="204"/>
      <c r="D221" s="205" t="s">
        <v>73</v>
      </c>
      <c r="E221" s="217" t="s">
        <v>84</v>
      </c>
      <c r="F221" s="217" t="s">
        <v>289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SUM(P222:P234)</f>
        <v>0</v>
      </c>
      <c r="Q221" s="211"/>
      <c r="R221" s="212">
        <f>SUM(R222:R234)</f>
        <v>102.58869136000001</v>
      </c>
      <c r="S221" s="211"/>
      <c r="T221" s="213">
        <f>SUM(T222:T234)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82</v>
      </c>
      <c r="AT221" s="215" t="s">
        <v>73</v>
      </c>
      <c r="AU221" s="215" t="s">
        <v>82</v>
      </c>
      <c r="AY221" s="214" t="s">
        <v>148</v>
      </c>
      <c r="BK221" s="216">
        <f>SUM(BK222:BK234)</f>
        <v>0</v>
      </c>
    </row>
    <row r="222" s="2" customFormat="1" ht="33" customHeight="1">
      <c r="A222" s="38"/>
      <c r="B222" s="39"/>
      <c r="C222" s="219" t="s">
        <v>282</v>
      </c>
      <c r="D222" s="219" t="s">
        <v>150</v>
      </c>
      <c r="E222" s="220" t="s">
        <v>291</v>
      </c>
      <c r="F222" s="221" t="s">
        <v>292</v>
      </c>
      <c r="G222" s="222" t="s">
        <v>211</v>
      </c>
      <c r="H222" s="223">
        <v>51.600000000000001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39</v>
      </c>
      <c r="O222" s="91"/>
      <c r="P222" s="229">
        <f>O222*H222</f>
        <v>0</v>
      </c>
      <c r="Q222" s="229">
        <v>1.665</v>
      </c>
      <c r="R222" s="229">
        <f>Q222*H222</f>
        <v>85.914000000000001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154</v>
      </c>
      <c r="AT222" s="231" t="s">
        <v>150</v>
      </c>
      <c r="AU222" s="231" t="s">
        <v>84</v>
      </c>
      <c r="AY222" s="17" t="s">
        <v>148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82</v>
      </c>
      <c r="BK222" s="232">
        <f>ROUND(I222*H222,2)</f>
        <v>0</v>
      </c>
      <c r="BL222" s="17" t="s">
        <v>154</v>
      </c>
      <c r="BM222" s="231" t="s">
        <v>285</v>
      </c>
    </row>
    <row r="223" s="13" customFormat="1">
      <c r="A223" s="13"/>
      <c r="B223" s="233"/>
      <c r="C223" s="234"/>
      <c r="D223" s="235" t="s">
        <v>155</v>
      </c>
      <c r="E223" s="236" t="s">
        <v>1</v>
      </c>
      <c r="F223" s="237" t="s">
        <v>759</v>
      </c>
      <c r="G223" s="234"/>
      <c r="H223" s="238">
        <v>51.600000000000001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155</v>
      </c>
      <c r="AU223" s="244" t="s">
        <v>84</v>
      </c>
      <c r="AV223" s="13" t="s">
        <v>84</v>
      </c>
      <c r="AW223" s="13" t="s">
        <v>32</v>
      </c>
      <c r="AX223" s="13" t="s">
        <v>74</v>
      </c>
      <c r="AY223" s="244" t="s">
        <v>148</v>
      </c>
    </row>
    <row r="224" s="14" customFormat="1">
      <c r="A224" s="14"/>
      <c r="B224" s="245"/>
      <c r="C224" s="246"/>
      <c r="D224" s="235" t="s">
        <v>155</v>
      </c>
      <c r="E224" s="247" t="s">
        <v>1</v>
      </c>
      <c r="F224" s="248" t="s">
        <v>157</v>
      </c>
      <c r="G224" s="246"/>
      <c r="H224" s="249">
        <v>51.600000000000001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155</v>
      </c>
      <c r="AU224" s="255" t="s">
        <v>84</v>
      </c>
      <c r="AV224" s="14" t="s">
        <v>154</v>
      </c>
      <c r="AW224" s="14" t="s">
        <v>32</v>
      </c>
      <c r="AX224" s="14" t="s">
        <v>82</v>
      </c>
      <c r="AY224" s="255" t="s">
        <v>148</v>
      </c>
    </row>
    <row r="225" s="2" customFormat="1" ht="24.15" customHeight="1">
      <c r="A225" s="38"/>
      <c r="B225" s="39"/>
      <c r="C225" s="219" t="s">
        <v>226</v>
      </c>
      <c r="D225" s="219" t="s">
        <v>150</v>
      </c>
      <c r="E225" s="220" t="s">
        <v>295</v>
      </c>
      <c r="F225" s="221" t="s">
        <v>296</v>
      </c>
      <c r="G225" s="222" t="s">
        <v>153</v>
      </c>
      <c r="H225" s="223">
        <v>344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39</v>
      </c>
      <c r="O225" s="91"/>
      <c r="P225" s="229">
        <f>O225*H225</f>
        <v>0</v>
      </c>
      <c r="Q225" s="229">
        <v>0.00016694</v>
      </c>
      <c r="R225" s="229">
        <f>Q225*H225</f>
        <v>0.057427359999999997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154</v>
      </c>
      <c r="AT225" s="231" t="s">
        <v>150</v>
      </c>
      <c r="AU225" s="231" t="s">
        <v>84</v>
      </c>
      <c r="AY225" s="17" t="s">
        <v>148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82</v>
      </c>
      <c r="BK225" s="232">
        <f>ROUND(I225*H225,2)</f>
        <v>0</v>
      </c>
      <c r="BL225" s="17" t="s">
        <v>154</v>
      </c>
      <c r="BM225" s="231" t="s">
        <v>288</v>
      </c>
    </row>
    <row r="226" s="13" customFormat="1">
      <c r="A226" s="13"/>
      <c r="B226" s="233"/>
      <c r="C226" s="234"/>
      <c r="D226" s="235" t="s">
        <v>155</v>
      </c>
      <c r="E226" s="236" t="s">
        <v>1</v>
      </c>
      <c r="F226" s="237" t="s">
        <v>760</v>
      </c>
      <c r="G226" s="234"/>
      <c r="H226" s="238">
        <v>344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155</v>
      </c>
      <c r="AU226" s="244" t="s">
        <v>84</v>
      </c>
      <c r="AV226" s="13" t="s">
        <v>84</v>
      </c>
      <c r="AW226" s="13" t="s">
        <v>32</v>
      </c>
      <c r="AX226" s="13" t="s">
        <v>74</v>
      </c>
      <c r="AY226" s="244" t="s">
        <v>148</v>
      </c>
    </row>
    <row r="227" s="14" customFormat="1">
      <c r="A227" s="14"/>
      <c r="B227" s="245"/>
      <c r="C227" s="246"/>
      <c r="D227" s="235" t="s">
        <v>155</v>
      </c>
      <c r="E227" s="247" t="s">
        <v>1</v>
      </c>
      <c r="F227" s="248" t="s">
        <v>157</v>
      </c>
      <c r="G227" s="246"/>
      <c r="H227" s="249">
        <v>344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155</v>
      </c>
      <c r="AU227" s="255" t="s">
        <v>84</v>
      </c>
      <c r="AV227" s="14" t="s">
        <v>154</v>
      </c>
      <c r="AW227" s="14" t="s">
        <v>32</v>
      </c>
      <c r="AX227" s="14" t="s">
        <v>82</v>
      </c>
      <c r="AY227" s="255" t="s">
        <v>148</v>
      </c>
    </row>
    <row r="228" s="2" customFormat="1" ht="16.5" customHeight="1">
      <c r="A228" s="38"/>
      <c r="B228" s="39"/>
      <c r="C228" s="256" t="s">
        <v>290</v>
      </c>
      <c r="D228" s="256" t="s">
        <v>245</v>
      </c>
      <c r="E228" s="257" t="s">
        <v>300</v>
      </c>
      <c r="F228" s="258" t="s">
        <v>301</v>
      </c>
      <c r="G228" s="259" t="s">
        <v>153</v>
      </c>
      <c r="H228" s="260">
        <v>378.39999999999998</v>
      </c>
      <c r="I228" s="261"/>
      <c r="J228" s="262">
        <f>ROUND(I228*H228,2)</f>
        <v>0</v>
      </c>
      <c r="K228" s="263"/>
      <c r="L228" s="264"/>
      <c r="M228" s="265" t="s">
        <v>1</v>
      </c>
      <c r="N228" s="266" t="s">
        <v>39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166</v>
      </c>
      <c r="AT228" s="231" t="s">
        <v>245</v>
      </c>
      <c r="AU228" s="231" t="s">
        <v>84</v>
      </c>
      <c r="AY228" s="17" t="s">
        <v>148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154</v>
      </c>
      <c r="BM228" s="231" t="s">
        <v>293</v>
      </c>
    </row>
    <row r="229" s="13" customFormat="1">
      <c r="A229" s="13"/>
      <c r="B229" s="233"/>
      <c r="C229" s="234"/>
      <c r="D229" s="235" t="s">
        <v>155</v>
      </c>
      <c r="E229" s="236" t="s">
        <v>1</v>
      </c>
      <c r="F229" s="237" t="s">
        <v>761</v>
      </c>
      <c r="G229" s="234"/>
      <c r="H229" s="238">
        <v>378.39999999999998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155</v>
      </c>
      <c r="AU229" s="244" t="s">
        <v>84</v>
      </c>
      <c r="AV229" s="13" t="s">
        <v>84</v>
      </c>
      <c r="AW229" s="13" t="s">
        <v>32</v>
      </c>
      <c r="AX229" s="13" t="s">
        <v>74</v>
      </c>
      <c r="AY229" s="244" t="s">
        <v>148</v>
      </c>
    </row>
    <row r="230" s="14" customFormat="1">
      <c r="A230" s="14"/>
      <c r="B230" s="245"/>
      <c r="C230" s="246"/>
      <c r="D230" s="235" t="s">
        <v>155</v>
      </c>
      <c r="E230" s="247" t="s">
        <v>1</v>
      </c>
      <c r="F230" s="248" t="s">
        <v>157</v>
      </c>
      <c r="G230" s="246"/>
      <c r="H230" s="249">
        <v>378.39999999999998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155</v>
      </c>
      <c r="AU230" s="255" t="s">
        <v>84</v>
      </c>
      <c r="AV230" s="14" t="s">
        <v>154</v>
      </c>
      <c r="AW230" s="14" t="s">
        <v>32</v>
      </c>
      <c r="AX230" s="14" t="s">
        <v>82</v>
      </c>
      <c r="AY230" s="255" t="s">
        <v>148</v>
      </c>
    </row>
    <row r="231" s="2" customFormat="1" ht="16.5" customHeight="1">
      <c r="A231" s="38"/>
      <c r="B231" s="39"/>
      <c r="C231" s="219" t="s">
        <v>88</v>
      </c>
      <c r="D231" s="219" t="s">
        <v>150</v>
      </c>
      <c r="E231" s="220" t="s">
        <v>304</v>
      </c>
      <c r="F231" s="221" t="s">
        <v>305</v>
      </c>
      <c r="G231" s="222" t="s">
        <v>211</v>
      </c>
      <c r="H231" s="223">
        <v>8.5999999999999996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39</v>
      </c>
      <c r="O231" s="91"/>
      <c r="P231" s="229">
        <f>O231*H231</f>
        <v>0</v>
      </c>
      <c r="Q231" s="229">
        <v>1.9199999999999999</v>
      </c>
      <c r="R231" s="229">
        <f>Q231*H231</f>
        <v>16.512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154</v>
      </c>
      <c r="AT231" s="231" t="s">
        <v>150</v>
      </c>
      <c r="AU231" s="231" t="s">
        <v>84</v>
      </c>
      <c r="AY231" s="17" t="s">
        <v>148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82</v>
      </c>
      <c r="BK231" s="232">
        <f>ROUND(I231*H231,2)</f>
        <v>0</v>
      </c>
      <c r="BL231" s="17" t="s">
        <v>154</v>
      </c>
      <c r="BM231" s="231" t="s">
        <v>297</v>
      </c>
    </row>
    <row r="232" s="13" customFormat="1">
      <c r="A232" s="13"/>
      <c r="B232" s="233"/>
      <c r="C232" s="234"/>
      <c r="D232" s="235" t="s">
        <v>155</v>
      </c>
      <c r="E232" s="236" t="s">
        <v>1</v>
      </c>
      <c r="F232" s="237" t="s">
        <v>762</v>
      </c>
      <c r="G232" s="234"/>
      <c r="H232" s="238">
        <v>8.5999999999999996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155</v>
      </c>
      <c r="AU232" s="244" t="s">
        <v>84</v>
      </c>
      <c r="AV232" s="13" t="s">
        <v>84</v>
      </c>
      <c r="AW232" s="13" t="s">
        <v>32</v>
      </c>
      <c r="AX232" s="13" t="s">
        <v>74</v>
      </c>
      <c r="AY232" s="244" t="s">
        <v>148</v>
      </c>
    </row>
    <row r="233" s="14" customFormat="1">
      <c r="A233" s="14"/>
      <c r="B233" s="245"/>
      <c r="C233" s="246"/>
      <c r="D233" s="235" t="s">
        <v>155</v>
      </c>
      <c r="E233" s="247" t="s">
        <v>1</v>
      </c>
      <c r="F233" s="248" t="s">
        <v>157</v>
      </c>
      <c r="G233" s="246"/>
      <c r="H233" s="249">
        <v>8.5999999999999996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155</v>
      </c>
      <c r="AU233" s="255" t="s">
        <v>84</v>
      </c>
      <c r="AV233" s="14" t="s">
        <v>154</v>
      </c>
      <c r="AW233" s="14" t="s">
        <v>32</v>
      </c>
      <c r="AX233" s="14" t="s">
        <v>82</v>
      </c>
      <c r="AY233" s="255" t="s">
        <v>148</v>
      </c>
    </row>
    <row r="234" s="2" customFormat="1" ht="24.15" customHeight="1">
      <c r="A234" s="38"/>
      <c r="B234" s="39"/>
      <c r="C234" s="219" t="s">
        <v>299</v>
      </c>
      <c r="D234" s="219" t="s">
        <v>150</v>
      </c>
      <c r="E234" s="220" t="s">
        <v>309</v>
      </c>
      <c r="F234" s="221" t="s">
        <v>310</v>
      </c>
      <c r="G234" s="222" t="s">
        <v>202</v>
      </c>
      <c r="H234" s="223">
        <v>215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39</v>
      </c>
      <c r="O234" s="91"/>
      <c r="P234" s="229">
        <f>O234*H234</f>
        <v>0</v>
      </c>
      <c r="Q234" s="229">
        <v>0.00048959999999999997</v>
      </c>
      <c r="R234" s="229">
        <f>Q234*H234</f>
        <v>0.105264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154</v>
      </c>
      <c r="AT234" s="231" t="s">
        <v>150</v>
      </c>
      <c r="AU234" s="231" t="s">
        <v>84</v>
      </c>
      <c r="AY234" s="17" t="s">
        <v>148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154</v>
      </c>
      <c r="BM234" s="231" t="s">
        <v>302</v>
      </c>
    </row>
    <row r="235" s="12" customFormat="1" ht="22.8" customHeight="1">
      <c r="A235" s="12"/>
      <c r="B235" s="203"/>
      <c r="C235" s="204"/>
      <c r="D235" s="205" t="s">
        <v>73</v>
      </c>
      <c r="E235" s="217" t="s">
        <v>173</v>
      </c>
      <c r="F235" s="217" t="s">
        <v>312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SUM(P236:P319)</f>
        <v>0</v>
      </c>
      <c r="Q235" s="211"/>
      <c r="R235" s="212">
        <f>SUM(R236:R319)</f>
        <v>520.49769399999991</v>
      </c>
      <c r="S235" s="211"/>
      <c r="T235" s="213">
        <f>SUM(T236:T319)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82</v>
      </c>
      <c r="AT235" s="215" t="s">
        <v>73</v>
      </c>
      <c r="AU235" s="215" t="s">
        <v>82</v>
      </c>
      <c r="AY235" s="214" t="s">
        <v>148</v>
      </c>
      <c r="BK235" s="216">
        <f>SUM(BK236:BK319)</f>
        <v>0</v>
      </c>
    </row>
    <row r="236" s="2" customFormat="1" ht="21.75" customHeight="1">
      <c r="A236" s="38"/>
      <c r="B236" s="39"/>
      <c r="C236" s="219" t="s">
        <v>234</v>
      </c>
      <c r="D236" s="219" t="s">
        <v>150</v>
      </c>
      <c r="E236" s="220" t="s">
        <v>313</v>
      </c>
      <c r="F236" s="221" t="s">
        <v>314</v>
      </c>
      <c r="G236" s="222" t="s">
        <v>153</v>
      </c>
      <c r="H236" s="223">
        <v>2056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39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154</v>
      </c>
      <c r="AT236" s="231" t="s">
        <v>150</v>
      </c>
      <c r="AU236" s="231" t="s">
        <v>84</v>
      </c>
      <c r="AY236" s="17" t="s">
        <v>148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82</v>
      </c>
      <c r="BK236" s="232">
        <f>ROUND(I236*H236,2)</f>
        <v>0</v>
      </c>
      <c r="BL236" s="17" t="s">
        <v>154</v>
      </c>
      <c r="BM236" s="231" t="s">
        <v>306</v>
      </c>
    </row>
    <row r="237" s="13" customFormat="1">
      <c r="A237" s="13"/>
      <c r="B237" s="233"/>
      <c r="C237" s="234"/>
      <c r="D237" s="235" t="s">
        <v>155</v>
      </c>
      <c r="E237" s="236" t="s">
        <v>1</v>
      </c>
      <c r="F237" s="237" t="s">
        <v>763</v>
      </c>
      <c r="G237" s="234"/>
      <c r="H237" s="238">
        <v>1371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155</v>
      </c>
      <c r="AU237" s="244" t="s">
        <v>84</v>
      </c>
      <c r="AV237" s="13" t="s">
        <v>84</v>
      </c>
      <c r="AW237" s="13" t="s">
        <v>32</v>
      </c>
      <c r="AX237" s="13" t="s">
        <v>74</v>
      </c>
      <c r="AY237" s="244" t="s">
        <v>148</v>
      </c>
    </row>
    <row r="238" s="13" customFormat="1">
      <c r="A238" s="13"/>
      <c r="B238" s="233"/>
      <c r="C238" s="234"/>
      <c r="D238" s="235" t="s">
        <v>155</v>
      </c>
      <c r="E238" s="236" t="s">
        <v>1</v>
      </c>
      <c r="F238" s="237" t="s">
        <v>764</v>
      </c>
      <c r="G238" s="234"/>
      <c r="H238" s="238">
        <v>612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155</v>
      </c>
      <c r="AU238" s="244" t="s">
        <v>84</v>
      </c>
      <c r="AV238" s="13" t="s">
        <v>84</v>
      </c>
      <c r="AW238" s="13" t="s">
        <v>32</v>
      </c>
      <c r="AX238" s="13" t="s">
        <v>74</v>
      </c>
      <c r="AY238" s="244" t="s">
        <v>148</v>
      </c>
    </row>
    <row r="239" s="13" customFormat="1">
      <c r="A239" s="13"/>
      <c r="B239" s="233"/>
      <c r="C239" s="234"/>
      <c r="D239" s="235" t="s">
        <v>155</v>
      </c>
      <c r="E239" s="236" t="s">
        <v>1</v>
      </c>
      <c r="F239" s="237" t="s">
        <v>765</v>
      </c>
      <c r="G239" s="234"/>
      <c r="H239" s="238">
        <v>12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155</v>
      </c>
      <c r="AU239" s="244" t="s">
        <v>84</v>
      </c>
      <c r="AV239" s="13" t="s">
        <v>84</v>
      </c>
      <c r="AW239" s="13" t="s">
        <v>32</v>
      </c>
      <c r="AX239" s="13" t="s">
        <v>74</v>
      </c>
      <c r="AY239" s="244" t="s">
        <v>148</v>
      </c>
    </row>
    <row r="240" s="13" customFormat="1">
      <c r="A240" s="13"/>
      <c r="B240" s="233"/>
      <c r="C240" s="234"/>
      <c r="D240" s="235" t="s">
        <v>155</v>
      </c>
      <c r="E240" s="236" t="s">
        <v>1</v>
      </c>
      <c r="F240" s="237" t="s">
        <v>766</v>
      </c>
      <c r="G240" s="234"/>
      <c r="H240" s="238">
        <v>55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155</v>
      </c>
      <c r="AU240" s="244" t="s">
        <v>84</v>
      </c>
      <c r="AV240" s="13" t="s">
        <v>84</v>
      </c>
      <c r="AW240" s="13" t="s">
        <v>32</v>
      </c>
      <c r="AX240" s="13" t="s">
        <v>74</v>
      </c>
      <c r="AY240" s="244" t="s">
        <v>148</v>
      </c>
    </row>
    <row r="241" s="13" customFormat="1">
      <c r="A241" s="13"/>
      <c r="B241" s="233"/>
      <c r="C241" s="234"/>
      <c r="D241" s="235" t="s">
        <v>155</v>
      </c>
      <c r="E241" s="236" t="s">
        <v>1</v>
      </c>
      <c r="F241" s="237" t="s">
        <v>767</v>
      </c>
      <c r="G241" s="234"/>
      <c r="H241" s="238">
        <v>6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155</v>
      </c>
      <c r="AU241" s="244" t="s">
        <v>84</v>
      </c>
      <c r="AV241" s="13" t="s">
        <v>84</v>
      </c>
      <c r="AW241" s="13" t="s">
        <v>32</v>
      </c>
      <c r="AX241" s="13" t="s">
        <v>74</v>
      </c>
      <c r="AY241" s="244" t="s">
        <v>148</v>
      </c>
    </row>
    <row r="242" s="14" customFormat="1">
      <c r="A242" s="14"/>
      <c r="B242" s="245"/>
      <c r="C242" s="246"/>
      <c r="D242" s="235" t="s">
        <v>155</v>
      </c>
      <c r="E242" s="247" t="s">
        <v>1</v>
      </c>
      <c r="F242" s="248" t="s">
        <v>157</v>
      </c>
      <c r="G242" s="246"/>
      <c r="H242" s="249">
        <v>2056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155</v>
      </c>
      <c r="AU242" s="255" t="s">
        <v>84</v>
      </c>
      <c r="AV242" s="14" t="s">
        <v>154</v>
      </c>
      <c r="AW242" s="14" t="s">
        <v>32</v>
      </c>
      <c r="AX242" s="14" t="s">
        <v>82</v>
      </c>
      <c r="AY242" s="255" t="s">
        <v>148</v>
      </c>
    </row>
    <row r="243" s="2" customFormat="1" ht="24.15" customHeight="1">
      <c r="A243" s="38"/>
      <c r="B243" s="39"/>
      <c r="C243" s="219" t="s">
        <v>238</v>
      </c>
      <c r="D243" s="219" t="s">
        <v>150</v>
      </c>
      <c r="E243" s="220" t="s">
        <v>321</v>
      </c>
      <c r="F243" s="221" t="s">
        <v>322</v>
      </c>
      <c r="G243" s="222" t="s">
        <v>153</v>
      </c>
      <c r="H243" s="223">
        <v>32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39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154</v>
      </c>
      <c r="AT243" s="231" t="s">
        <v>150</v>
      </c>
      <c r="AU243" s="231" t="s">
        <v>84</v>
      </c>
      <c r="AY243" s="17" t="s">
        <v>148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82</v>
      </c>
      <c r="BK243" s="232">
        <f>ROUND(I243*H243,2)</f>
        <v>0</v>
      </c>
      <c r="BL243" s="17" t="s">
        <v>154</v>
      </c>
      <c r="BM243" s="231" t="s">
        <v>91</v>
      </c>
    </row>
    <row r="244" s="13" customFormat="1">
      <c r="A244" s="13"/>
      <c r="B244" s="233"/>
      <c r="C244" s="234"/>
      <c r="D244" s="235" t="s">
        <v>155</v>
      </c>
      <c r="E244" s="236" t="s">
        <v>1</v>
      </c>
      <c r="F244" s="237" t="s">
        <v>735</v>
      </c>
      <c r="G244" s="234"/>
      <c r="H244" s="238">
        <v>32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155</v>
      </c>
      <c r="AU244" s="244" t="s">
        <v>84</v>
      </c>
      <c r="AV244" s="13" t="s">
        <v>84</v>
      </c>
      <c r="AW244" s="13" t="s">
        <v>32</v>
      </c>
      <c r="AX244" s="13" t="s">
        <v>74</v>
      </c>
      <c r="AY244" s="244" t="s">
        <v>148</v>
      </c>
    </row>
    <row r="245" s="14" customFormat="1">
      <c r="A245" s="14"/>
      <c r="B245" s="245"/>
      <c r="C245" s="246"/>
      <c r="D245" s="235" t="s">
        <v>155</v>
      </c>
      <c r="E245" s="247" t="s">
        <v>1</v>
      </c>
      <c r="F245" s="248" t="s">
        <v>157</v>
      </c>
      <c r="G245" s="246"/>
      <c r="H245" s="249">
        <v>32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155</v>
      </c>
      <c r="AU245" s="255" t="s">
        <v>84</v>
      </c>
      <c r="AV245" s="14" t="s">
        <v>154</v>
      </c>
      <c r="AW245" s="14" t="s">
        <v>32</v>
      </c>
      <c r="AX245" s="14" t="s">
        <v>82</v>
      </c>
      <c r="AY245" s="255" t="s">
        <v>148</v>
      </c>
    </row>
    <row r="246" s="2" customFormat="1" ht="24.15" customHeight="1">
      <c r="A246" s="38"/>
      <c r="B246" s="39"/>
      <c r="C246" s="219" t="s">
        <v>409</v>
      </c>
      <c r="D246" s="219" t="s">
        <v>150</v>
      </c>
      <c r="E246" s="220" t="s">
        <v>325</v>
      </c>
      <c r="F246" s="221" t="s">
        <v>326</v>
      </c>
      <c r="G246" s="222" t="s">
        <v>153</v>
      </c>
      <c r="H246" s="223">
        <v>4112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39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154</v>
      </c>
      <c r="AT246" s="231" t="s">
        <v>150</v>
      </c>
      <c r="AU246" s="231" t="s">
        <v>84</v>
      </c>
      <c r="AY246" s="17" t="s">
        <v>148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82</v>
      </c>
      <c r="BK246" s="232">
        <f>ROUND(I246*H246,2)</f>
        <v>0</v>
      </c>
      <c r="BL246" s="17" t="s">
        <v>154</v>
      </c>
      <c r="BM246" s="231" t="s">
        <v>768</v>
      </c>
    </row>
    <row r="247" s="13" customFormat="1">
      <c r="A247" s="13"/>
      <c r="B247" s="233"/>
      <c r="C247" s="234"/>
      <c r="D247" s="235" t="s">
        <v>155</v>
      </c>
      <c r="E247" s="236" t="s">
        <v>1</v>
      </c>
      <c r="F247" s="237" t="s">
        <v>769</v>
      </c>
      <c r="G247" s="234"/>
      <c r="H247" s="238">
        <v>2742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155</v>
      </c>
      <c r="AU247" s="244" t="s">
        <v>84</v>
      </c>
      <c r="AV247" s="13" t="s">
        <v>84</v>
      </c>
      <c r="AW247" s="13" t="s">
        <v>32</v>
      </c>
      <c r="AX247" s="13" t="s">
        <v>74</v>
      </c>
      <c r="AY247" s="244" t="s">
        <v>148</v>
      </c>
    </row>
    <row r="248" s="13" customFormat="1">
      <c r="A248" s="13"/>
      <c r="B248" s="233"/>
      <c r="C248" s="234"/>
      <c r="D248" s="235" t="s">
        <v>155</v>
      </c>
      <c r="E248" s="236" t="s">
        <v>1</v>
      </c>
      <c r="F248" s="237" t="s">
        <v>770</v>
      </c>
      <c r="G248" s="234"/>
      <c r="H248" s="238">
        <v>1224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155</v>
      </c>
      <c r="AU248" s="244" t="s">
        <v>84</v>
      </c>
      <c r="AV248" s="13" t="s">
        <v>84</v>
      </c>
      <c r="AW248" s="13" t="s">
        <v>32</v>
      </c>
      <c r="AX248" s="13" t="s">
        <v>74</v>
      </c>
      <c r="AY248" s="244" t="s">
        <v>148</v>
      </c>
    </row>
    <row r="249" s="13" customFormat="1">
      <c r="A249" s="13"/>
      <c r="B249" s="233"/>
      <c r="C249" s="234"/>
      <c r="D249" s="235" t="s">
        <v>155</v>
      </c>
      <c r="E249" s="236" t="s">
        <v>1</v>
      </c>
      <c r="F249" s="237" t="s">
        <v>771</v>
      </c>
      <c r="G249" s="234"/>
      <c r="H249" s="238">
        <v>24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155</v>
      </c>
      <c r="AU249" s="244" t="s">
        <v>84</v>
      </c>
      <c r="AV249" s="13" t="s">
        <v>84</v>
      </c>
      <c r="AW249" s="13" t="s">
        <v>32</v>
      </c>
      <c r="AX249" s="13" t="s">
        <v>74</v>
      </c>
      <c r="AY249" s="244" t="s">
        <v>148</v>
      </c>
    </row>
    <row r="250" s="13" customFormat="1">
      <c r="A250" s="13"/>
      <c r="B250" s="233"/>
      <c r="C250" s="234"/>
      <c r="D250" s="235" t="s">
        <v>155</v>
      </c>
      <c r="E250" s="236" t="s">
        <v>1</v>
      </c>
      <c r="F250" s="237" t="s">
        <v>772</v>
      </c>
      <c r="G250" s="234"/>
      <c r="H250" s="238">
        <v>110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155</v>
      </c>
      <c r="AU250" s="244" t="s">
        <v>84</v>
      </c>
      <c r="AV250" s="13" t="s">
        <v>84</v>
      </c>
      <c r="AW250" s="13" t="s">
        <v>32</v>
      </c>
      <c r="AX250" s="13" t="s">
        <v>74</v>
      </c>
      <c r="AY250" s="244" t="s">
        <v>148</v>
      </c>
    </row>
    <row r="251" s="13" customFormat="1">
      <c r="A251" s="13"/>
      <c r="B251" s="233"/>
      <c r="C251" s="234"/>
      <c r="D251" s="235" t="s">
        <v>155</v>
      </c>
      <c r="E251" s="236" t="s">
        <v>1</v>
      </c>
      <c r="F251" s="237" t="s">
        <v>773</v>
      </c>
      <c r="G251" s="234"/>
      <c r="H251" s="238">
        <v>12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155</v>
      </c>
      <c r="AU251" s="244" t="s">
        <v>84</v>
      </c>
      <c r="AV251" s="13" t="s">
        <v>84</v>
      </c>
      <c r="AW251" s="13" t="s">
        <v>32</v>
      </c>
      <c r="AX251" s="13" t="s">
        <v>74</v>
      </c>
      <c r="AY251" s="244" t="s">
        <v>148</v>
      </c>
    </row>
    <row r="252" s="14" customFormat="1">
      <c r="A252" s="14"/>
      <c r="B252" s="245"/>
      <c r="C252" s="246"/>
      <c r="D252" s="235" t="s">
        <v>155</v>
      </c>
      <c r="E252" s="247" t="s">
        <v>1</v>
      </c>
      <c r="F252" s="248" t="s">
        <v>157</v>
      </c>
      <c r="G252" s="246"/>
      <c r="H252" s="249">
        <v>4112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155</v>
      </c>
      <c r="AU252" s="255" t="s">
        <v>84</v>
      </c>
      <c r="AV252" s="14" t="s">
        <v>154</v>
      </c>
      <c r="AW252" s="14" t="s">
        <v>32</v>
      </c>
      <c r="AX252" s="14" t="s">
        <v>82</v>
      </c>
      <c r="AY252" s="255" t="s">
        <v>148</v>
      </c>
    </row>
    <row r="253" s="2" customFormat="1" ht="16.5" customHeight="1">
      <c r="A253" s="38"/>
      <c r="B253" s="39"/>
      <c r="C253" s="219" t="s">
        <v>774</v>
      </c>
      <c r="D253" s="219" t="s">
        <v>150</v>
      </c>
      <c r="E253" s="220" t="s">
        <v>335</v>
      </c>
      <c r="F253" s="221" t="s">
        <v>336</v>
      </c>
      <c r="G253" s="222" t="s">
        <v>153</v>
      </c>
      <c r="H253" s="223">
        <v>4885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39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154</v>
      </c>
      <c r="AT253" s="231" t="s">
        <v>150</v>
      </c>
      <c r="AU253" s="231" t="s">
        <v>84</v>
      </c>
      <c r="AY253" s="17" t="s">
        <v>148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82</v>
      </c>
      <c r="BK253" s="232">
        <f>ROUND(I253*H253,2)</f>
        <v>0</v>
      </c>
      <c r="BL253" s="17" t="s">
        <v>154</v>
      </c>
      <c r="BM253" s="231" t="s">
        <v>472</v>
      </c>
    </row>
    <row r="254" s="13" customFormat="1">
      <c r="A254" s="13"/>
      <c r="B254" s="233"/>
      <c r="C254" s="234"/>
      <c r="D254" s="235" t="s">
        <v>155</v>
      </c>
      <c r="E254" s="236" t="s">
        <v>1</v>
      </c>
      <c r="F254" s="237" t="s">
        <v>775</v>
      </c>
      <c r="G254" s="234"/>
      <c r="H254" s="238">
        <v>1371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155</v>
      </c>
      <c r="AU254" s="244" t="s">
        <v>84</v>
      </c>
      <c r="AV254" s="13" t="s">
        <v>84</v>
      </c>
      <c r="AW254" s="13" t="s">
        <v>32</v>
      </c>
      <c r="AX254" s="13" t="s">
        <v>74</v>
      </c>
      <c r="AY254" s="244" t="s">
        <v>148</v>
      </c>
    </row>
    <row r="255" s="13" customFormat="1">
      <c r="A255" s="13"/>
      <c r="B255" s="233"/>
      <c r="C255" s="234"/>
      <c r="D255" s="235" t="s">
        <v>155</v>
      </c>
      <c r="E255" s="236" t="s">
        <v>1</v>
      </c>
      <c r="F255" s="237" t="s">
        <v>776</v>
      </c>
      <c r="G255" s="234"/>
      <c r="H255" s="238">
        <v>1371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155</v>
      </c>
      <c r="AU255" s="244" t="s">
        <v>84</v>
      </c>
      <c r="AV255" s="13" t="s">
        <v>84</v>
      </c>
      <c r="AW255" s="13" t="s">
        <v>32</v>
      </c>
      <c r="AX255" s="13" t="s">
        <v>74</v>
      </c>
      <c r="AY255" s="244" t="s">
        <v>148</v>
      </c>
    </row>
    <row r="256" s="13" customFormat="1">
      <c r="A256" s="13"/>
      <c r="B256" s="233"/>
      <c r="C256" s="234"/>
      <c r="D256" s="235" t="s">
        <v>155</v>
      </c>
      <c r="E256" s="236" t="s">
        <v>1</v>
      </c>
      <c r="F256" s="237" t="s">
        <v>777</v>
      </c>
      <c r="G256" s="234"/>
      <c r="H256" s="238">
        <v>612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155</v>
      </c>
      <c r="AU256" s="244" t="s">
        <v>84</v>
      </c>
      <c r="AV256" s="13" t="s">
        <v>84</v>
      </c>
      <c r="AW256" s="13" t="s">
        <v>32</v>
      </c>
      <c r="AX256" s="13" t="s">
        <v>74</v>
      </c>
      <c r="AY256" s="244" t="s">
        <v>148</v>
      </c>
    </row>
    <row r="257" s="13" customFormat="1">
      <c r="A257" s="13"/>
      <c r="B257" s="233"/>
      <c r="C257" s="234"/>
      <c r="D257" s="235" t="s">
        <v>155</v>
      </c>
      <c r="E257" s="236" t="s">
        <v>1</v>
      </c>
      <c r="F257" s="237" t="s">
        <v>778</v>
      </c>
      <c r="G257" s="234"/>
      <c r="H257" s="238">
        <v>12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155</v>
      </c>
      <c r="AU257" s="244" t="s">
        <v>84</v>
      </c>
      <c r="AV257" s="13" t="s">
        <v>84</v>
      </c>
      <c r="AW257" s="13" t="s">
        <v>32</v>
      </c>
      <c r="AX257" s="13" t="s">
        <v>74</v>
      </c>
      <c r="AY257" s="244" t="s">
        <v>148</v>
      </c>
    </row>
    <row r="258" s="13" customFormat="1">
      <c r="A258" s="13"/>
      <c r="B258" s="233"/>
      <c r="C258" s="234"/>
      <c r="D258" s="235" t="s">
        <v>155</v>
      </c>
      <c r="E258" s="236" t="s">
        <v>1</v>
      </c>
      <c r="F258" s="237" t="s">
        <v>779</v>
      </c>
      <c r="G258" s="234"/>
      <c r="H258" s="238">
        <v>6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155</v>
      </c>
      <c r="AU258" s="244" t="s">
        <v>84</v>
      </c>
      <c r="AV258" s="13" t="s">
        <v>84</v>
      </c>
      <c r="AW258" s="13" t="s">
        <v>32</v>
      </c>
      <c r="AX258" s="13" t="s">
        <v>74</v>
      </c>
      <c r="AY258" s="244" t="s">
        <v>148</v>
      </c>
    </row>
    <row r="259" s="13" customFormat="1">
      <c r="A259" s="13"/>
      <c r="B259" s="233"/>
      <c r="C259" s="234"/>
      <c r="D259" s="235" t="s">
        <v>155</v>
      </c>
      <c r="E259" s="236" t="s">
        <v>1</v>
      </c>
      <c r="F259" s="237" t="s">
        <v>780</v>
      </c>
      <c r="G259" s="234"/>
      <c r="H259" s="238">
        <v>612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155</v>
      </c>
      <c r="AU259" s="244" t="s">
        <v>84</v>
      </c>
      <c r="AV259" s="13" t="s">
        <v>84</v>
      </c>
      <c r="AW259" s="13" t="s">
        <v>32</v>
      </c>
      <c r="AX259" s="13" t="s">
        <v>74</v>
      </c>
      <c r="AY259" s="244" t="s">
        <v>148</v>
      </c>
    </row>
    <row r="260" s="13" customFormat="1">
      <c r="A260" s="13"/>
      <c r="B260" s="233"/>
      <c r="C260" s="234"/>
      <c r="D260" s="235" t="s">
        <v>155</v>
      </c>
      <c r="E260" s="236" t="s">
        <v>1</v>
      </c>
      <c r="F260" s="237" t="s">
        <v>781</v>
      </c>
      <c r="G260" s="234"/>
      <c r="H260" s="238">
        <v>12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155</v>
      </c>
      <c r="AU260" s="244" t="s">
        <v>84</v>
      </c>
      <c r="AV260" s="13" t="s">
        <v>84</v>
      </c>
      <c r="AW260" s="13" t="s">
        <v>32</v>
      </c>
      <c r="AX260" s="13" t="s">
        <v>74</v>
      </c>
      <c r="AY260" s="244" t="s">
        <v>148</v>
      </c>
    </row>
    <row r="261" s="13" customFormat="1">
      <c r="A261" s="13"/>
      <c r="B261" s="233"/>
      <c r="C261" s="234"/>
      <c r="D261" s="235" t="s">
        <v>155</v>
      </c>
      <c r="E261" s="236" t="s">
        <v>1</v>
      </c>
      <c r="F261" s="237" t="s">
        <v>782</v>
      </c>
      <c r="G261" s="234"/>
      <c r="H261" s="238">
        <v>6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155</v>
      </c>
      <c r="AU261" s="244" t="s">
        <v>84</v>
      </c>
      <c r="AV261" s="13" t="s">
        <v>84</v>
      </c>
      <c r="AW261" s="13" t="s">
        <v>32</v>
      </c>
      <c r="AX261" s="13" t="s">
        <v>74</v>
      </c>
      <c r="AY261" s="244" t="s">
        <v>148</v>
      </c>
    </row>
    <row r="262" s="13" customFormat="1">
      <c r="A262" s="13"/>
      <c r="B262" s="233"/>
      <c r="C262" s="234"/>
      <c r="D262" s="235" t="s">
        <v>155</v>
      </c>
      <c r="E262" s="236" t="s">
        <v>1</v>
      </c>
      <c r="F262" s="237" t="s">
        <v>783</v>
      </c>
      <c r="G262" s="234"/>
      <c r="H262" s="238">
        <v>678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155</v>
      </c>
      <c r="AU262" s="244" t="s">
        <v>84</v>
      </c>
      <c r="AV262" s="13" t="s">
        <v>84</v>
      </c>
      <c r="AW262" s="13" t="s">
        <v>32</v>
      </c>
      <c r="AX262" s="13" t="s">
        <v>74</v>
      </c>
      <c r="AY262" s="244" t="s">
        <v>148</v>
      </c>
    </row>
    <row r="263" s="13" customFormat="1">
      <c r="A263" s="13"/>
      <c r="B263" s="233"/>
      <c r="C263" s="234"/>
      <c r="D263" s="235" t="s">
        <v>155</v>
      </c>
      <c r="E263" s="236" t="s">
        <v>1</v>
      </c>
      <c r="F263" s="237" t="s">
        <v>784</v>
      </c>
      <c r="G263" s="234"/>
      <c r="H263" s="238">
        <v>181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155</v>
      </c>
      <c r="AU263" s="244" t="s">
        <v>84</v>
      </c>
      <c r="AV263" s="13" t="s">
        <v>84</v>
      </c>
      <c r="AW263" s="13" t="s">
        <v>32</v>
      </c>
      <c r="AX263" s="13" t="s">
        <v>74</v>
      </c>
      <c r="AY263" s="244" t="s">
        <v>148</v>
      </c>
    </row>
    <row r="264" s="13" customFormat="1">
      <c r="A264" s="13"/>
      <c r="B264" s="233"/>
      <c r="C264" s="234"/>
      <c r="D264" s="235" t="s">
        <v>155</v>
      </c>
      <c r="E264" s="236" t="s">
        <v>1</v>
      </c>
      <c r="F264" s="237" t="s">
        <v>785</v>
      </c>
      <c r="G264" s="234"/>
      <c r="H264" s="238">
        <v>24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155</v>
      </c>
      <c r="AU264" s="244" t="s">
        <v>84</v>
      </c>
      <c r="AV264" s="13" t="s">
        <v>84</v>
      </c>
      <c r="AW264" s="13" t="s">
        <v>32</v>
      </c>
      <c r="AX264" s="13" t="s">
        <v>74</v>
      </c>
      <c r="AY264" s="244" t="s">
        <v>148</v>
      </c>
    </row>
    <row r="265" s="14" customFormat="1">
      <c r="A265" s="14"/>
      <c r="B265" s="245"/>
      <c r="C265" s="246"/>
      <c r="D265" s="235" t="s">
        <v>155</v>
      </c>
      <c r="E265" s="247" t="s">
        <v>1</v>
      </c>
      <c r="F265" s="248" t="s">
        <v>157</v>
      </c>
      <c r="G265" s="246"/>
      <c r="H265" s="249">
        <v>4885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155</v>
      </c>
      <c r="AU265" s="255" t="s">
        <v>84</v>
      </c>
      <c r="AV265" s="14" t="s">
        <v>154</v>
      </c>
      <c r="AW265" s="14" t="s">
        <v>32</v>
      </c>
      <c r="AX265" s="14" t="s">
        <v>82</v>
      </c>
      <c r="AY265" s="255" t="s">
        <v>148</v>
      </c>
    </row>
    <row r="266" s="2" customFormat="1" ht="16.5" customHeight="1">
      <c r="A266" s="38"/>
      <c r="B266" s="39"/>
      <c r="C266" s="219" t="s">
        <v>242</v>
      </c>
      <c r="D266" s="219" t="s">
        <v>150</v>
      </c>
      <c r="E266" s="220" t="s">
        <v>351</v>
      </c>
      <c r="F266" s="221" t="s">
        <v>352</v>
      </c>
      <c r="G266" s="222" t="s">
        <v>153</v>
      </c>
      <c r="H266" s="223">
        <v>55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39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154</v>
      </c>
      <c r="AT266" s="231" t="s">
        <v>150</v>
      </c>
      <c r="AU266" s="231" t="s">
        <v>84</v>
      </c>
      <c r="AY266" s="17" t="s">
        <v>148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82</v>
      </c>
      <c r="BK266" s="232">
        <f>ROUND(I266*H266,2)</f>
        <v>0</v>
      </c>
      <c r="BL266" s="17" t="s">
        <v>154</v>
      </c>
      <c r="BM266" s="231" t="s">
        <v>323</v>
      </c>
    </row>
    <row r="267" s="13" customFormat="1">
      <c r="A267" s="13"/>
      <c r="B267" s="233"/>
      <c r="C267" s="234"/>
      <c r="D267" s="235" t="s">
        <v>155</v>
      </c>
      <c r="E267" s="236" t="s">
        <v>1</v>
      </c>
      <c r="F267" s="237" t="s">
        <v>740</v>
      </c>
      <c r="G267" s="234"/>
      <c r="H267" s="238">
        <v>55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155</v>
      </c>
      <c r="AU267" s="244" t="s">
        <v>84</v>
      </c>
      <c r="AV267" s="13" t="s">
        <v>84</v>
      </c>
      <c r="AW267" s="13" t="s">
        <v>32</v>
      </c>
      <c r="AX267" s="13" t="s">
        <v>74</v>
      </c>
      <c r="AY267" s="244" t="s">
        <v>148</v>
      </c>
    </row>
    <row r="268" s="14" customFormat="1">
      <c r="A268" s="14"/>
      <c r="B268" s="245"/>
      <c r="C268" s="246"/>
      <c r="D268" s="235" t="s">
        <v>155</v>
      </c>
      <c r="E268" s="247" t="s">
        <v>1</v>
      </c>
      <c r="F268" s="248" t="s">
        <v>157</v>
      </c>
      <c r="G268" s="246"/>
      <c r="H268" s="249">
        <v>55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155</v>
      </c>
      <c r="AU268" s="255" t="s">
        <v>84</v>
      </c>
      <c r="AV268" s="14" t="s">
        <v>154</v>
      </c>
      <c r="AW268" s="14" t="s">
        <v>32</v>
      </c>
      <c r="AX268" s="14" t="s">
        <v>82</v>
      </c>
      <c r="AY268" s="255" t="s">
        <v>148</v>
      </c>
    </row>
    <row r="269" s="2" customFormat="1" ht="33" customHeight="1">
      <c r="A269" s="38"/>
      <c r="B269" s="39"/>
      <c r="C269" s="219" t="s">
        <v>334</v>
      </c>
      <c r="D269" s="219" t="s">
        <v>150</v>
      </c>
      <c r="E269" s="220" t="s">
        <v>355</v>
      </c>
      <c r="F269" s="221" t="s">
        <v>356</v>
      </c>
      <c r="G269" s="222" t="s">
        <v>153</v>
      </c>
      <c r="H269" s="223">
        <v>181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39</v>
      </c>
      <c r="O269" s="91"/>
      <c r="P269" s="229">
        <f>O269*H269</f>
        <v>0</v>
      </c>
      <c r="Q269" s="229">
        <v>0.13188</v>
      </c>
      <c r="R269" s="229">
        <f>Q269*H269</f>
        <v>23.870280000000001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154</v>
      </c>
      <c r="AT269" s="231" t="s">
        <v>150</v>
      </c>
      <c r="AU269" s="231" t="s">
        <v>84</v>
      </c>
      <c r="AY269" s="17" t="s">
        <v>148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154</v>
      </c>
      <c r="BM269" s="231" t="s">
        <v>337</v>
      </c>
    </row>
    <row r="270" s="13" customFormat="1">
      <c r="A270" s="13"/>
      <c r="B270" s="233"/>
      <c r="C270" s="234"/>
      <c r="D270" s="235" t="s">
        <v>155</v>
      </c>
      <c r="E270" s="236" t="s">
        <v>1</v>
      </c>
      <c r="F270" s="237" t="s">
        <v>734</v>
      </c>
      <c r="G270" s="234"/>
      <c r="H270" s="238">
        <v>181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155</v>
      </c>
      <c r="AU270" s="244" t="s">
        <v>84</v>
      </c>
      <c r="AV270" s="13" t="s">
        <v>84</v>
      </c>
      <c r="AW270" s="13" t="s">
        <v>32</v>
      </c>
      <c r="AX270" s="13" t="s">
        <v>74</v>
      </c>
      <c r="AY270" s="244" t="s">
        <v>148</v>
      </c>
    </row>
    <row r="271" s="14" customFormat="1">
      <c r="A271" s="14"/>
      <c r="B271" s="245"/>
      <c r="C271" s="246"/>
      <c r="D271" s="235" t="s">
        <v>155</v>
      </c>
      <c r="E271" s="247" t="s">
        <v>1</v>
      </c>
      <c r="F271" s="248" t="s">
        <v>157</v>
      </c>
      <c r="G271" s="246"/>
      <c r="H271" s="249">
        <v>181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155</v>
      </c>
      <c r="AU271" s="255" t="s">
        <v>84</v>
      </c>
      <c r="AV271" s="14" t="s">
        <v>154</v>
      </c>
      <c r="AW271" s="14" t="s">
        <v>32</v>
      </c>
      <c r="AX271" s="14" t="s">
        <v>82</v>
      </c>
      <c r="AY271" s="255" t="s">
        <v>148</v>
      </c>
    </row>
    <row r="272" s="2" customFormat="1" ht="33" customHeight="1">
      <c r="A272" s="38"/>
      <c r="B272" s="39"/>
      <c r="C272" s="219" t="s">
        <v>248</v>
      </c>
      <c r="D272" s="219" t="s">
        <v>150</v>
      </c>
      <c r="E272" s="220" t="s">
        <v>357</v>
      </c>
      <c r="F272" s="221" t="s">
        <v>358</v>
      </c>
      <c r="G272" s="222" t="s">
        <v>153</v>
      </c>
      <c r="H272" s="223">
        <v>1371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39</v>
      </c>
      <c r="O272" s="91"/>
      <c r="P272" s="229">
        <f>O272*H272</f>
        <v>0</v>
      </c>
      <c r="Q272" s="229">
        <v>0.21099999999999999</v>
      </c>
      <c r="R272" s="229">
        <f>Q272*H272</f>
        <v>289.28100000000001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154</v>
      </c>
      <c r="AT272" s="231" t="s">
        <v>150</v>
      </c>
      <c r="AU272" s="231" t="s">
        <v>84</v>
      </c>
      <c r="AY272" s="17" t="s">
        <v>148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82</v>
      </c>
      <c r="BK272" s="232">
        <f>ROUND(I272*H272,2)</f>
        <v>0</v>
      </c>
      <c r="BL272" s="17" t="s">
        <v>154</v>
      </c>
      <c r="BM272" s="231" t="s">
        <v>353</v>
      </c>
    </row>
    <row r="273" s="13" customFormat="1">
      <c r="A273" s="13"/>
      <c r="B273" s="233"/>
      <c r="C273" s="234"/>
      <c r="D273" s="235" t="s">
        <v>155</v>
      </c>
      <c r="E273" s="236" t="s">
        <v>1</v>
      </c>
      <c r="F273" s="237" t="s">
        <v>737</v>
      </c>
      <c r="G273" s="234"/>
      <c r="H273" s="238">
        <v>1371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155</v>
      </c>
      <c r="AU273" s="244" t="s">
        <v>84</v>
      </c>
      <c r="AV273" s="13" t="s">
        <v>84</v>
      </c>
      <c r="AW273" s="13" t="s">
        <v>32</v>
      </c>
      <c r="AX273" s="13" t="s">
        <v>74</v>
      </c>
      <c r="AY273" s="244" t="s">
        <v>148</v>
      </c>
    </row>
    <row r="274" s="14" customFormat="1">
      <c r="A274" s="14"/>
      <c r="B274" s="245"/>
      <c r="C274" s="246"/>
      <c r="D274" s="235" t="s">
        <v>155</v>
      </c>
      <c r="E274" s="247" t="s">
        <v>1</v>
      </c>
      <c r="F274" s="248" t="s">
        <v>157</v>
      </c>
      <c r="G274" s="246"/>
      <c r="H274" s="249">
        <v>1371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155</v>
      </c>
      <c r="AU274" s="255" t="s">
        <v>84</v>
      </c>
      <c r="AV274" s="14" t="s">
        <v>154</v>
      </c>
      <c r="AW274" s="14" t="s">
        <v>32</v>
      </c>
      <c r="AX274" s="14" t="s">
        <v>82</v>
      </c>
      <c r="AY274" s="255" t="s">
        <v>148</v>
      </c>
    </row>
    <row r="275" s="2" customFormat="1" ht="24.15" customHeight="1">
      <c r="A275" s="38"/>
      <c r="B275" s="39"/>
      <c r="C275" s="219" t="s">
        <v>354</v>
      </c>
      <c r="D275" s="219" t="s">
        <v>150</v>
      </c>
      <c r="E275" s="220" t="s">
        <v>361</v>
      </c>
      <c r="F275" s="221" t="s">
        <v>362</v>
      </c>
      <c r="G275" s="222" t="s">
        <v>153</v>
      </c>
      <c r="H275" s="223">
        <v>55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39</v>
      </c>
      <c r="O275" s="91"/>
      <c r="P275" s="229">
        <f>O275*H275</f>
        <v>0</v>
      </c>
      <c r="Q275" s="229">
        <v>0.30154560000000002</v>
      </c>
      <c r="R275" s="229">
        <f>Q275*H275</f>
        <v>16.585008000000002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154</v>
      </c>
      <c r="AT275" s="231" t="s">
        <v>150</v>
      </c>
      <c r="AU275" s="231" t="s">
        <v>84</v>
      </c>
      <c r="AY275" s="17" t="s">
        <v>148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82</v>
      </c>
      <c r="BK275" s="232">
        <f>ROUND(I275*H275,2)</f>
        <v>0</v>
      </c>
      <c r="BL275" s="17" t="s">
        <v>154</v>
      </c>
      <c r="BM275" s="231" t="s">
        <v>94</v>
      </c>
    </row>
    <row r="276" s="13" customFormat="1">
      <c r="A276" s="13"/>
      <c r="B276" s="233"/>
      <c r="C276" s="234"/>
      <c r="D276" s="235" t="s">
        <v>155</v>
      </c>
      <c r="E276" s="236" t="s">
        <v>1</v>
      </c>
      <c r="F276" s="237" t="s">
        <v>740</v>
      </c>
      <c r="G276" s="234"/>
      <c r="H276" s="238">
        <v>55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155</v>
      </c>
      <c r="AU276" s="244" t="s">
        <v>84</v>
      </c>
      <c r="AV276" s="13" t="s">
        <v>84</v>
      </c>
      <c r="AW276" s="13" t="s">
        <v>32</v>
      </c>
      <c r="AX276" s="13" t="s">
        <v>74</v>
      </c>
      <c r="AY276" s="244" t="s">
        <v>148</v>
      </c>
    </row>
    <row r="277" s="14" customFormat="1">
      <c r="A277" s="14"/>
      <c r="B277" s="245"/>
      <c r="C277" s="246"/>
      <c r="D277" s="235" t="s">
        <v>155</v>
      </c>
      <c r="E277" s="247" t="s">
        <v>1</v>
      </c>
      <c r="F277" s="248" t="s">
        <v>157</v>
      </c>
      <c r="G277" s="246"/>
      <c r="H277" s="249">
        <v>55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155</v>
      </c>
      <c r="AU277" s="255" t="s">
        <v>84</v>
      </c>
      <c r="AV277" s="14" t="s">
        <v>154</v>
      </c>
      <c r="AW277" s="14" t="s">
        <v>32</v>
      </c>
      <c r="AX277" s="14" t="s">
        <v>82</v>
      </c>
      <c r="AY277" s="255" t="s">
        <v>148</v>
      </c>
    </row>
    <row r="278" s="2" customFormat="1" ht="24.15" customHeight="1">
      <c r="A278" s="38"/>
      <c r="B278" s="39"/>
      <c r="C278" s="219" t="s">
        <v>253</v>
      </c>
      <c r="D278" s="219" t="s">
        <v>150</v>
      </c>
      <c r="E278" s="220" t="s">
        <v>364</v>
      </c>
      <c r="F278" s="221" t="s">
        <v>365</v>
      </c>
      <c r="G278" s="222" t="s">
        <v>153</v>
      </c>
      <c r="H278" s="223">
        <v>1552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39</v>
      </c>
      <c r="O278" s="91"/>
      <c r="P278" s="229">
        <f>O278*H278</f>
        <v>0</v>
      </c>
      <c r="Q278" s="229">
        <v>0.0065199999999999998</v>
      </c>
      <c r="R278" s="229">
        <f>Q278*H278</f>
        <v>10.11904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154</v>
      </c>
      <c r="AT278" s="231" t="s">
        <v>150</v>
      </c>
      <c r="AU278" s="231" t="s">
        <v>84</v>
      </c>
      <c r="AY278" s="17" t="s">
        <v>148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82</v>
      </c>
      <c r="BK278" s="232">
        <f>ROUND(I278*H278,2)</f>
        <v>0</v>
      </c>
      <c r="BL278" s="17" t="s">
        <v>154</v>
      </c>
      <c r="BM278" s="231" t="s">
        <v>359</v>
      </c>
    </row>
    <row r="279" s="13" customFormat="1">
      <c r="A279" s="13"/>
      <c r="B279" s="233"/>
      <c r="C279" s="234"/>
      <c r="D279" s="235" t="s">
        <v>155</v>
      </c>
      <c r="E279" s="236" t="s">
        <v>1</v>
      </c>
      <c r="F279" s="237" t="s">
        <v>737</v>
      </c>
      <c r="G279" s="234"/>
      <c r="H279" s="238">
        <v>1371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155</v>
      </c>
      <c r="AU279" s="244" t="s">
        <v>84</v>
      </c>
      <c r="AV279" s="13" t="s">
        <v>84</v>
      </c>
      <c r="AW279" s="13" t="s">
        <v>32</v>
      </c>
      <c r="AX279" s="13" t="s">
        <v>74</v>
      </c>
      <c r="AY279" s="244" t="s">
        <v>148</v>
      </c>
    </row>
    <row r="280" s="13" customFormat="1">
      <c r="A280" s="13"/>
      <c r="B280" s="233"/>
      <c r="C280" s="234"/>
      <c r="D280" s="235" t="s">
        <v>155</v>
      </c>
      <c r="E280" s="236" t="s">
        <v>1</v>
      </c>
      <c r="F280" s="237" t="s">
        <v>734</v>
      </c>
      <c r="G280" s="234"/>
      <c r="H280" s="238">
        <v>181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155</v>
      </c>
      <c r="AU280" s="244" t="s">
        <v>84</v>
      </c>
      <c r="AV280" s="13" t="s">
        <v>84</v>
      </c>
      <c r="AW280" s="13" t="s">
        <v>32</v>
      </c>
      <c r="AX280" s="13" t="s">
        <v>74</v>
      </c>
      <c r="AY280" s="244" t="s">
        <v>148</v>
      </c>
    </row>
    <row r="281" s="14" customFormat="1">
      <c r="A281" s="14"/>
      <c r="B281" s="245"/>
      <c r="C281" s="246"/>
      <c r="D281" s="235" t="s">
        <v>155</v>
      </c>
      <c r="E281" s="247" t="s">
        <v>1</v>
      </c>
      <c r="F281" s="248" t="s">
        <v>157</v>
      </c>
      <c r="G281" s="246"/>
      <c r="H281" s="249">
        <v>1552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155</v>
      </c>
      <c r="AU281" s="255" t="s">
        <v>84</v>
      </c>
      <c r="AV281" s="14" t="s">
        <v>154</v>
      </c>
      <c r="AW281" s="14" t="s">
        <v>32</v>
      </c>
      <c r="AX281" s="14" t="s">
        <v>82</v>
      </c>
      <c r="AY281" s="255" t="s">
        <v>148</v>
      </c>
    </row>
    <row r="282" s="2" customFormat="1" ht="21.75" customHeight="1">
      <c r="A282" s="38"/>
      <c r="B282" s="39"/>
      <c r="C282" s="219" t="s">
        <v>360</v>
      </c>
      <c r="D282" s="219" t="s">
        <v>150</v>
      </c>
      <c r="E282" s="220" t="s">
        <v>368</v>
      </c>
      <c r="F282" s="221" t="s">
        <v>369</v>
      </c>
      <c r="G282" s="222" t="s">
        <v>153</v>
      </c>
      <c r="H282" s="223">
        <v>1580.8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39</v>
      </c>
      <c r="O282" s="91"/>
      <c r="P282" s="229">
        <f>O282*H282</f>
        <v>0</v>
      </c>
      <c r="Q282" s="229">
        <v>0.00071000000000000002</v>
      </c>
      <c r="R282" s="229">
        <f>Q282*H282</f>
        <v>1.122368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154</v>
      </c>
      <c r="AT282" s="231" t="s">
        <v>150</v>
      </c>
      <c r="AU282" s="231" t="s">
        <v>84</v>
      </c>
      <c r="AY282" s="17" t="s">
        <v>148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82</v>
      </c>
      <c r="BK282" s="232">
        <f>ROUND(I282*H282,2)</f>
        <v>0</v>
      </c>
      <c r="BL282" s="17" t="s">
        <v>154</v>
      </c>
      <c r="BM282" s="231" t="s">
        <v>363</v>
      </c>
    </row>
    <row r="283" s="13" customFormat="1">
      <c r="A283" s="13"/>
      <c r="B283" s="233"/>
      <c r="C283" s="234"/>
      <c r="D283" s="235" t="s">
        <v>155</v>
      </c>
      <c r="E283" s="236" t="s">
        <v>1</v>
      </c>
      <c r="F283" s="237" t="s">
        <v>742</v>
      </c>
      <c r="G283" s="234"/>
      <c r="H283" s="238">
        <v>28.800000000000001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155</v>
      </c>
      <c r="AU283" s="244" t="s">
        <v>84</v>
      </c>
      <c r="AV283" s="13" t="s">
        <v>84</v>
      </c>
      <c r="AW283" s="13" t="s">
        <v>32</v>
      </c>
      <c r="AX283" s="13" t="s">
        <v>74</v>
      </c>
      <c r="AY283" s="244" t="s">
        <v>148</v>
      </c>
    </row>
    <row r="284" s="13" customFormat="1">
      <c r="A284" s="13"/>
      <c r="B284" s="233"/>
      <c r="C284" s="234"/>
      <c r="D284" s="235" t="s">
        <v>155</v>
      </c>
      <c r="E284" s="236" t="s">
        <v>1</v>
      </c>
      <c r="F284" s="237" t="s">
        <v>737</v>
      </c>
      <c r="G284" s="234"/>
      <c r="H284" s="238">
        <v>1371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155</v>
      </c>
      <c r="AU284" s="244" t="s">
        <v>84</v>
      </c>
      <c r="AV284" s="13" t="s">
        <v>84</v>
      </c>
      <c r="AW284" s="13" t="s">
        <v>32</v>
      </c>
      <c r="AX284" s="13" t="s">
        <v>74</v>
      </c>
      <c r="AY284" s="244" t="s">
        <v>148</v>
      </c>
    </row>
    <row r="285" s="13" customFormat="1">
      <c r="A285" s="13"/>
      <c r="B285" s="233"/>
      <c r="C285" s="234"/>
      <c r="D285" s="235" t="s">
        <v>155</v>
      </c>
      <c r="E285" s="236" t="s">
        <v>1</v>
      </c>
      <c r="F285" s="237" t="s">
        <v>734</v>
      </c>
      <c r="G285" s="234"/>
      <c r="H285" s="238">
        <v>181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155</v>
      </c>
      <c r="AU285" s="244" t="s">
        <v>84</v>
      </c>
      <c r="AV285" s="13" t="s">
        <v>84</v>
      </c>
      <c r="AW285" s="13" t="s">
        <v>32</v>
      </c>
      <c r="AX285" s="13" t="s">
        <v>74</v>
      </c>
      <c r="AY285" s="244" t="s">
        <v>148</v>
      </c>
    </row>
    <row r="286" s="14" customFormat="1">
      <c r="A286" s="14"/>
      <c r="B286" s="245"/>
      <c r="C286" s="246"/>
      <c r="D286" s="235" t="s">
        <v>155</v>
      </c>
      <c r="E286" s="247" t="s">
        <v>1</v>
      </c>
      <c r="F286" s="248" t="s">
        <v>157</v>
      </c>
      <c r="G286" s="246"/>
      <c r="H286" s="249">
        <v>1580.8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155</v>
      </c>
      <c r="AU286" s="255" t="s">
        <v>84</v>
      </c>
      <c r="AV286" s="14" t="s">
        <v>154</v>
      </c>
      <c r="AW286" s="14" t="s">
        <v>32</v>
      </c>
      <c r="AX286" s="14" t="s">
        <v>82</v>
      </c>
      <c r="AY286" s="255" t="s">
        <v>148</v>
      </c>
    </row>
    <row r="287" s="2" customFormat="1" ht="33" customHeight="1">
      <c r="A287" s="38"/>
      <c r="B287" s="39"/>
      <c r="C287" s="219" t="s">
        <v>257</v>
      </c>
      <c r="D287" s="219" t="s">
        <v>150</v>
      </c>
      <c r="E287" s="220" t="s">
        <v>371</v>
      </c>
      <c r="F287" s="221" t="s">
        <v>372</v>
      </c>
      <c r="G287" s="222" t="s">
        <v>153</v>
      </c>
      <c r="H287" s="223">
        <v>1371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39</v>
      </c>
      <c r="O287" s="91"/>
      <c r="P287" s="229">
        <f>O287*H287</f>
        <v>0</v>
      </c>
      <c r="Q287" s="229">
        <v>0.10373</v>
      </c>
      <c r="R287" s="229">
        <f>Q287*H287</f>
        <v>142.21383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154</v>
      </c>
      <c r="AT287" s="231" t="s">
        <v>150</v>
      </c>
      <c r="AU287" s="231" t="s">
        <v>84</v>
      </c>
      <c r="AY287" s="17" t="s">
        <v>148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82</v>
      </c>
      <c r="BK287" s="232">
        <f>ROUND(I287*H287,2)</f>
        <v>0</v>
      </c>
      <c r="BL287" s="17" t="s">
        <v>154</v>
      </c>
      <c r="BM287" s="231" t="s">
        <v>366</v>
      </c>
    </row>
    <row r="288" s="13" customFormat="1">
      <c r="A288" s="13"/>
      <c r="B288" s="233"/>
      <c r="C288" s="234"/>
      <c r="D288" s="235" t="s">
        <v>155</v>
      </c>
      <c r="E288" s="236" t="s">
        <v>1</v>
      </c>
      <c r="F288" s="237" t="s">
        <v>737</v>
      </c>
      <c r="G288" s="234"/>
      <c r="H288" s="238">
        <v>1371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155</v>
      </c>
      <c r="AU288" s="244" t="s">
        <v>84</v>
      </c>
      <c r="AV288" s="13" t="s">
        <v>84</v>
      </c>
      <c r="AW288" s="13" t="s">
        <v>32</v>
      </c>
      <c r="AX288" s="13" t="s">
        <v>74</v>
      </c>
      <c r="AY288" s="244" t="s">
        <v>148</v>
      </c>
    </row>
    <row r="289" s="14" customFormat="1">
      <c r="A289" s="14"/>
      <c r="B289" s="245"/>
      <c r="C289" s="246"/>
      <c r="D289" s="235" t="s">
        <v>155</v>
      </c>
      <c r="E289" s="247" t="s">
        <v>1</v>
      </c>
      <c r="F289" s="248" t="s">
        <v>157</v>
      </c>
      <c r="G289" s="246"/>
      <c r="H289" s="249">
        <v>1371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155</v>
      </c>
      <c r="AU289" s="255" t="s">
        <v>84</v>
      </c>
      <c r="AV289" s="14" t="s">
        <v>154</v>
      </c>
      <c r="AW289" s="14" t="s">
        <v>32</v>
      </c>
      <c r="AX289" s="14" t="s">
        <v>82</v>
      </c>
      <c r="AY289" s="255" t="s">
        <v>148</v>
      </c>
    </row>
    <row r="290" s="2" customFormat="1" ht="24.15" customHeight="1">
      <c r="A290" s="38"/>
      <c r="B290" s="39"/>
      <c r="C290" s="219" t="s">
        <v>367</v>
      </c>
      <c r="D290" s="219" t="s">
        <v>150</v>
      </c>
      <c r="E290" s="220" t="s">
        <v>374</v>
      </c>
      <c r="F290" s="221" t="s">
        <v>375</v>
      </c>
      <c r="G290" s="222" t="s">
        <v>153</v>
      </c>
      <c r="H290" s="223">
        <v>181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39</v>
      </c>
      <c r="O290" s="91"/>
      <c r="P290" s="229">
        <f>O290*H290</f>
        <v>0</v>
      </c>
      <c r="Q290" s="229">
        <v>0.12966</v>
      </c>
      <c r="R290" s="229">
        <f>Q290*H290</f>
        <v>23.46846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154</v>
      </c>
      <c r="AT290" s="231" t="s">
        <v>150</v>
      </c>
      <c r="AU290" s="231" t="s">
        <v>84</v>
      </c>
      <c r="AY290" s="17" t="s">
        <v>148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82</v>
      </c>
      <c r="BK290" s="232">
        <f>ROUND(I290*H290,2)</f>
        <v>0</v>
      </c>
      <c r="BL290" s="17" t="s">
        <v>154</v>
      </c>
      <c r="BM290" s="231" t="s">
        <v>370</v>
      </c>
    </row>
    <row r="291" s="13" customFormat="1">
      <c r="A291" s="13"/>
      <c r="B291" s="233"/>
      <c r="C291" s="234"/>
      <c r="D291" s="235" t="s">
        <v>155</v>
      </c>
      <c r="E291" s="236" t="s">
        <v>1</v>
      </c>
      <c r="F291" s="237" t="s">
        <v>734</v>
      </c>
      <c r="G291" s="234"/>
      <c r="H291" s="238">
        <v>181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155</v>
      </c>
      <c r="AU291" s="244" t="s">
        <v>84</v>
      </c>
      <c r="AV291" s="13" t="s">
        <v>84</v>
      </c>
      <c r="AW291" s="13" t="s">
        <v>32</v>
      </c>
      <c r="AX291" s="13" t="s">
        <v>74</v>
      </c>
      <c r="AY291" s="244" t="s">
        <v>148</v>
      </c>
    </row>
    <row r="292" s="14" customFormat="1">
      <c r="A292" s="14"/>
      <c r="B292" s="245"/>
      <c r="C292" s="246"/>
      <c r="D292" s="235" t="s">
        <v>155</v>
      </c>
      <c r="E292" s="247" t="s">
        <v>1</v>
      </c>
      <c r="F292" s="248" t="s">
        <v>157</v>
      </c>
      <c r="G292" s="246"/>
      <c r="H292" s="249">
        <v>181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155</v>
      </c>
      <c r="AU292" s="255" t="s">
        <v>84</v>
      </c>
      <c r="AV292" s="14" t="s">
        <v>154</v>
      </c>
      <c r="AW292" s="14" t="s">
        <v>32</v>
      </c>
      <c r="AX292" s="14" t="s">
        <v>82</v>
      </c>
      <c r="AY292" s="255" t="s">
        <v>148</v>
      </c>
    </row>
    <row r="293" s="2" customFormat="1" ht="33" customHeight="1">
      <c r="A293" s="38"/>
      <c r="B293" s="39"/>
      <c r="C293" s="219" t="s">
        <v>261</v>
      </c>
      <c r="D293" s="219" t="s">
        <v>150</v>
      </c>
      <c r="E293" s="220" t="s">
        <v>377</v>
      </c>
      <c r="F293" s="221" t="s">
        <v>378</v>
      </c>
      <c r="G293" s="222" t="s">
        <v>153</v>
      </c>
      <c r="H293" s="223">
        <v>28.800000000000001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39</v>
      </c>
      <c r="O293" s="91"/>
      <c r="P293" s="229">
        <f>O293*H293</f>
        <v>0</v>
      </c>
      <c r="Q293" s="229">
        <v>0.12966</v>
      </c>
      <c r="R293" s="229">
        <f>Q293*H293</f>
        <v>3.7342080000000002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154</v>
      </c>
      <c r="AT293" s="231" t="s">
        <v>150</v>
      </c>
      <c r="AU293" s="231" t="s">
        <v>84</v>
      </c>
      <c r="AY293" s="17" t="s">
        <v>148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82</v>
      </c>
      <c r="BK293" s="232">
        <f>ROUND(I293*H293,2)</f>
        <v>0</v>
      </c>
      <c r="BL293" s="17" t="s">
        <v>154</v>
      </c>
      <c r="BM293" s="231" t="s">
        <v>97</v>
      </c>
    </row>
    <row r="294" s="13" customFormat="1">
      <c r="A294" s="13"/>
      <c r="B294" s="233"/>
      <c r="C294" s="234"/>
      <c r="D294" s="235" t="s">
        <v>155</v>
      </c>
      <c r="E294" s="236" t="s">
        <v>1</v>
      </c>
      <c r="F294" s="237" t="s">
        <v>742</v>
      </c>
      <c r="G294" s="234"/>
      <c r="H294" s="238">
        <v>28.800000000000001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155</v>
      </c>
      <c r="AU294" s="244" t="s">
        <v>84</v>
      </c>
      <c r="AV294" s="13" t="s">
        <v>84</v>
      </c>
      <c r="AW294" s="13" t="s">
        <v>32</v>
      </c>
      <c r="AX294" s="13" t="s">
        <v>74</v>
      </c>
      <c r="AY294" s="244" t="s">
        <v>148</v>
      </c>
    </row>
    <row r="295" s="14" customFormat="1">
      <c r="A295" s="14"/>
      <c r="B295" s="245"/>
      <c r="C295" s="246"/>
      <c r="D295" s="235" t="s">
        <v>155</v>
      </c>
      <c r="E295" s="247" t="s">
        <v>1</v>
      </c>
      <c r="F295" s="248" t="s">
        <v>157</v>
      </c>
      <c r="G295" s="246"/>
      <c r="H295" s="249">
        <v>28.800000000000001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155</v>
      </c>
      <c r="AU295" s="255" t="s">
        <v>84</v>
      </c>
      <c r="AV295" s="14" t="s">
        <v>154</v>
      </c>
      <c r="AW295" s="14" t="s">
        <v>32</v>
      </c>
      <c r="AX295" s="14" t="s">
        <v>82</v>
      </c>
      <c r="AY295" s="255" t="s">
        <v>148</v>
      </c>
    </row>
    <row r="296" s="2" customFormat="1" ht="24.15" customHeight="1">
      <c r="A296" s="38"/>
      <c r="B296" s="39"/>
      <c r="C296" s="219" t="s">
        <v>373</v>
      </c>
      <c r="D296" s="219" t="s">
        <v>150</v>
      </c>
      <c r="E296" s="220" t="s">
        <v>381</v>
      </c>
      <c r="F296" s="221" t="s">
        <v>382</v>
      </c>
      <c r="G296" s="222" t="s">
        <v>153</v>
      </c>
      <c r="H296" s="223">
        <v>55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39</v>
      </c>
      <c r="O296" s="91"/>
      <c r="P296" s="229">
        <f>O296*H296</f>
        <v>0</v>
      </c>
      <c r="Q296" s="229">
        <v>0.1837</v>
      </c>
      <c r="R296" s="229">
        <f>Q296*H296</f>
        <v>10.1035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154</v>
      </c>
      <c r="AT296" s="231" t="s">
        <v>150</v>
      </c>
      <c r="AU296" s="231" t="s">
        <v>84</v>
      </c>
      <c r="AY296" s="17" t="s">
        <v>148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82</v>
      </c>
      <c r="BK296" s="232">
        <f>ROUND(I296*H296,2)</f>
        <v>0</v>
      </c>
      <c r="BL296" s="17" t="s">
        <v>154</v>
      </c>
      <c r="BM296" s="231" t="s">
        <v>376</v>
      </c>
    </row>
    <row r="297" s="13" customFormat="1">
      <c r="A297" s="13"/>
      <c r="B297" s="233"/>
      <c r="C297" s="234"/>
      <c r="D297" s="235" t="s">
        <v>155</v>
      </c>
      <c r="E297" s="236" t="s">
        <v>1</v>
      </c>
      <c r="F297" s="237" t="s">
        <v>740</v>
      </c>
      <c r="G297" s="234"/>
      <c r="H297" s="238">
        <v>55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155</v>
      </c>
      <c r="AU297" s="244" t="s">
        <v>84</v>
      </c>
      <c r="AV297" s="13" t="s">
        <v>84</v>
      </c>
      <c r="AW297" s="13" t="s">
        <v>32</v>
      </c>
      <c r="AX297" s="13" t="s">
        <v>74</v>
      </c>
      <c r="AY297" s="244" t="s">
        <v>148</v>
      </c>
    </row>
    <row r="298" s="14" customFormat="1">
      <c r="A298" s="14"/>
      <c r="B298" s="245"/>
      <c r="C298" s="246"/>
      <c r="D298" s="235" t="s">
        <v>155</v>
      </c>
      <c r="E298" s="247" t="s">
        <v>1</v>
      </c>
      <c r="F298" s="248" t="s">
        <v>157</v>
      </c>
      <c r="G298" s="246"/>
      <c r="H298" s="249">
        <v>55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155</v>
      </c>
      <c r="AU298" s="255" t="s">
        <v>84</v>
      </c>
      <c r="AV298" s="14" t="s">
        <v>154</v>
      </c>
      <c r="AW298" s="14" t="s">
        <v>32</v>
      </c>
      <c r="AX298" s="14" t="s">
        <v>82</v>
      </c>
      <c r="AY298" s="255" t="s">
        <v>148</v>
      </c>
    </row>
    <row r="299" s="2" customFormat="1" ht="16.5" customHeight="1">
      <c r="A299" s="38"/>
      <c r="B299" s="39"/>
      <c r="C299" s="256" t="s">
        <v>265</v>
      </c>
      <c r="D299" s="256" t="s">
        <v>245</v>
      </c>
      <c r="E299" s="257" t="s">
        <v>384</v>
      </c>
      <c r="F299" s="258" t="s">
        <v>385</v>
      </c>
      <c r="G299" s="259" t="s">
        <v>153</v>
      </c>
      <c r="H299" s="260">
        <v>56.100000000000001</v>
      </c>
      <c r="I299" s="261"/>
      <c r="J299" s="262">
        <f>ROUND(I299*H299,2)</f>
        <v>0</v>
      </c>
      <c r="K299" s="263"/>
      <c r="L299" s="264"/>
      <c r="M299" s="265" t="s">
        <v>1</v>
      </c>
      <c r="N299" s="266" t="s">
        <v>39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166</v>
      </c>
      <c r="AT299" s="231" t="s">
        <v>245</v>
      </c>
      <c r="AU299" s="231" t="s">
        <v>84</v>
      </c>
      <c r="AY299" s="17" t="s">
        <v>148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82</v>
      </c>
      <c r="BK299" s="232">
        <f>ROUND(I299*H299,2)</f>
        <v>0</v>
      </c>
      <c r="BL299" s="17" t="s">
        <v>154</v>
      </c>
      <c r="BM299" s="231" t="s">
        <v>379</v>
      </c>
    </row>
    <row r="300" s="13" customFormat="1">
      <c r="A300" s="13"/>
      <c r="B300" s="233"/>
      <c r="C300" s="234"/>
      <c r="D300" s="235" t="s">
        <v>155</v>
      </c>
      <c r="E300" s="236" t="s">
        <v>1</v>
      </c>
      <c r="F300" s="237" t="s">
        <v>786</v>
      </c>
      <c r="G300" s="234"/>
      <c r="H300" s="238">
        <v>56.100000000000001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155</v>
      </c>
      <c r="AU300" s="244" t="s">
        <v>84</v>
      </c>
      <c r="AV300" s="13" t="s">
        <v>84</v>
      </c>
      <c r="AW300" s="13" t="s">
        <v>32</v>
      </c>
      <c r="AX300" s="13" t="s">
        <v>74</v>
      </c>
      <c r="AY300" s="244" t="s">
        <v>148</v>
      </c>
    </row>
    <row r="301" s="14" customFormat="1">
      <c r="A301" s="14"/>
      <c r="B301" s="245"/>
      <c r="C301" s="246"/>
      <c r="D301" s="235" t="s">
        <v>155</v>
      </c>
      <c r="E301" s="247" t="s">
        <v>1</v>
      </c>
      <c r="F301" s="248" t="s">
        <v>157</v>
      </c>
      <c r="G301" s="246"/>
      <c r="H301" s="249">
        <v>56.100000000000001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155</v>
      </c>
      <c r="AU301" s="255" t="s">
        <v>84</v>
      </c>
      <c r="AV301" s="14" t="s">
        <v>154</v>
      </c>
      <c r="AW301" s="14" t="s">
        <v>32</v>
      </c>
      <c r="AX301" s="14" t="s">
        <v>82</v>
      </c>
      <c r="AY301" s="255" t="s">
        <v>148</v>
      </c>
    </row>
    <row r="302" s="2" customFormat="1" ht="24.15" customHeight="1">
      <c r="A302" s="38"/>
      <c r="B302" s="39"/>
      <c r="C302" s="219" t="s">
        <v>380</v>
      </c>
      <c r="D302" s="219" t="s">
        <v>150</v>
      </c>
      <c r="E302" s="220" t="s">
        <v>391</v>
      </c>
      <c r="F302" s="221" t="s">
        <v>392</v>
      </c>
      <c r="G302" s="222" t="s">
        <v>153</v>
      </c>
      <c r="H302" s="223">
        <v>702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39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154</v>
      </c>
      <c r="AT302" s="231" t="s">
        <v>150</v>
      </c>
      <c r="AU302" s="231" t="s">
        <v>84</v>
      </c>
      <c r="AY302" s="17" t="s">
        <v>148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82</v>
      </c>
      <c r="BK302" s="232">
        <f>ROUND(I302*H302,2)</f>
        <v>0</v>
      </c>
      <c r="BL302" s="17" t="s">
        <v>154</v>
      </c>
      <c r="BM302" s="231" t="s">
        <v>383</v>
      </c>
    </row>
    <row r="303" s="13" customFormat="1">
      <c r="A303" s="13"/>
      <c r="B303" s="233"/>
      <c r="C303" s="234"/>
      <c r="D303" s="235" t="s">
        <v>155</v>
      </c>
      <c r="E303" s="236" t="s">
        <v>1</v>
      </c>
      <c r="F303" s="237" t="s">
        <v>733</v>
      </c>
      <c r="G303" s="234"/>
      <c r="H303" s="238">
        <v>678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155</v>
      </c>
      <c r="AU303" s="244" t="s">
        <v>84</v>
      </c>
      <c r="AV303" s="13" t="s">
        <v>84</v>
      </c>
      <c r="AW303" s="13" t="s">
        <v>32</v>
      </c>
      <c r="AX303" s="13" t="s">
        <v>74</v>
      </c>
      <c r="AY303" s="244" t="s">
        <v>148</v>
      </c>
    </row>
    <row r="304" s="13" customFormat="1">
      <c r="A304" s="13"/>
      <c r="B304" s="233"/>
      <c r="C304" s="234"/>
      <c r="D304" s="235" t="s">
        <v>155</v>
      </c>
      <c r="E304" s="236" t="s">
        <v>1</v>
      </c>
      <c r="F304" s="237" t="s">
        <v>736</v>
      </c>
      <c r="G304" s="234"/>
      <c r="H304" s="238">
        <v>24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155</v>
      </c>
      <c r="AU304" s="244" t="s">
        <v>84</v>
      </c>
      <c r="AV304" s="13" t="s">
        <v>84</v>
      </c>
      <c r="AW304" s="13" t="s">
        <v>32</v>
      </c>
      <c r="AX304" s="13" t="s">
        <v>74</v>
      </c>
      <c r="AY304" s="244" t="s">
        <v>148</v>
      </c>
    </row>
    <row r="305" s="14" customFormat="1">
      <c r="A305" s="14"/>
      <c r="B305" s="245"/>
      <c r="C305" s="246"/>
      <c r="D305" s="235" t="s">
        <v>155</v>
      </c>
      <c r="E305" s="247" t="s">
        <v>1</v>
      </c>
      <c r="F305" s="248" t="s">
        <v>157</v>
      </c>
      <c r="G305" s="246"/>
      <c r="H305" s="249">
        <v>702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155</v>
      </c>
      <c r="AU305" s="255" t="s">
        <v>84</v>
      </c>
      <c r="AV305" s="14" t="s">
        <v>154</v>
      </c>
      <c r="AW305" s="14" t="s">
        <v>32</v>
      </c>
      <c r="AX305" s="14" t="s">
        <v>82</v>
      </c>
      <c r="AY305" s="255" t="s">
        <v>148</v>
      </c>
    </row>
    <row r="306" s="2" customFormat="1" ht="21.75" customHeight="1">
      <c r="A306" s="38"/>
      <c r="B306" s="39"/>
      <c r="C306" s="256" t="s">
        <v>270</v>
      </c>
      <c r="D306" s="256" t="s">
        <v>245</v>
      </c>
      <c r="E306" s="257" t="s">
        <v>395</v>
      </c>
      <c r="F306" s="258" t="s">
        <v>396</v>
      </c>
      <c r="G306" s="259" t="s">
        <v>153</v>
      </c>
      <c r="H306" s="260">
        <v>698.34000000000003</v>
      </c>
      <c r="I306" s="261"/>
      <c r="J306" s="262">
        <f>ROUND(I306*H306,2)</f>
        <v>0</v>
      </c>
      <c r="K306" s="263"/>
      <c r="L306" s="264"/>
      <c r="M306" s="265" t="s">
        <v>1</v>
      </c>
      <c r="N306" s="266" t="s">
        <v>39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166</v>
      </c>
      <c r="AT306" s="231" t="s">
        <v>245</v>
      </c>
      <c r="AU306" s="231" t="s">
        <v>84</v>
      </c>
      <c r="AY306" s="17" t="s">
        <v>148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82</v>
      </c>
      <c r="BK306" s="232">
        <f>ROUND(I306*H306,2)</f>
        <v>0</v>
      </c>
      <c r="BL306" s="17" t="s">
        <v>154</v>
      </c>
      <c r="BM306" s="231" t="s">
        <v>386</v>
      </c>
    </row>
    <row r="307" s="13" customFormat="1">
      <c r="A307" s="13"/>
      <c r="B307" s="233"/>
      <c r="C307" s="234"/>
      <c r="D307" s="235" t="s">
        <v>155</v>
      </c>
      <c r="E307" s="236" t="s">
        <v>1</v>
      </c>
      <c r="F307" s="237" t="s">
        <v>787</v>
      </c>
      <c r="G307" s="234"/>
      <c r="H307" s="238">
        <v>698.34000000000003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155</v>
      </c>
      <c r="AU307" s="244" t="s">
        <v>84</v>
      </c>
      <c r="AV307" s="13" t="s">
        <v>84</v>
      </c>
      <c r="AW307" s="13" t="s">
        <v>32</v>
      </c>
      <c r="AX307" s="13" t="s">
        <v>74</v>
      </c>
      <c r="AY307" s="244" t="s">
        <v>148</v>
      </c>
    </row>
    <row r="308" s="14" customFormat="1">
      <c r="A308" s="14"/>
      <c r="B308" s="245"/>
      <c r="C308" s="246"/>
      <c r="D308" s="235" t="s">
        <v>155</v>
      </c>
      <c r="E308" s="247" t="s">
        <v>1</v>
      </c>
      <c r="F308" s="248" t="s">
        <v>157</v>
      </c>
      <c r="G308" s="246"/>
      <c r="H308" s="249">
        <v>698.34000000000003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155</v>
      </c>
      <c r="AU308" s="255" t="s">
        <v>84</v>
      </c>
      <c r="AV308" s="14" t="s">
        <v>154</v>
      </c>
      <c r="AW308" s="14" t="s">
        <v>32</v>
      </c>
      <c r="AX308" s="14" t="s">
        <v>82</v>
      </c>
      <c r="AY308" s="255" t="s">
        <v>148</v>
      </c>
    </row>
    <row r="309" s="2" customFormat="1" ht="24.15" customHeight="1">
      <c r="A309" s="38"/>
      <c r="B309" s="39"/>
      <c r="C309" s="256" t="s">
        <v>388</v>
      </c>
      <c r="D309" s="256" t="s">
        <v>245</v>
      </c>
      <c r="E309" s="257" t="s">
        <v>399</v>
      </c>
      <c r="F309" s="258" t="s">
        <v>400</v>
      </c>
      <c r="G309" s="259" t="s">
        <v>153</v>
      </c>
      <c r="H309" s="260">
        <v>24.719999999999999</v>
      </c>
      <c r="I309" s="261"/>
      <c r="J309" s="262">
        <f>ROUND(I309*H309,2)</f>
        <v>0</v>
      </c>
      <c r="K309" s="263"/>
      <c r="L309" s="264"/>
      <c r="M309" s="265" t="s">
        <v>1</v>
      </c>
      <c r="N309" s="266" t="s">
        <v>39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166</v>
      </c>
      <c r="AT309" s="231" t="s">
        <v>245</v>
      </c>
      <c r="AU309" s="231" t="s">
        <v>84</v>
      </c>
      <c r="AY309" s="17" t="s">
        <v>148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82</v>
      </c>
      <c r="BK309" s="232">
        <f>ROUND(I309*H309,2)</f>
        <v>0</v>
      </c>
      <c r="BL309" s="17" t="s">
        <v>154</v>
      </c>
      <c r="BM309" s="231" t="s">
        <v>100</v>
      </c>
    </row>
    <row r="310" s="13" customFormat="1">
      <c r="A310" s="13"/>
      <c r="B310" s="233"/>
      <c r="C310" s="234"/>
      <c r="D310" s="235" t="s">
        <v>155</v>
      </c>
      <c r="E310" s="236" t="s">
        <v>1</v>
      </c>
      <c r="F310" s="237" t="s">
        <v>788</v>
      </c>
      <c r="G310" s="234"/>
      <c r="H310" s="238">
        <v>24.719999999999999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155</v>
      </c>
      <c r="AU310" s="244" t="s">
        <v>84</v>
      </c>
      <c r="AV310" s="13" t="s">
        <v>84</v>
      </c>
      <c r="AW310" s="13" t="s">
        <v>32</v>
      </c>
      <c r="AX310" s="13" t="s">
        <v>74</v>
      </c>
      <c r="AY310" s="244" t="s">
        <v>148</v>
      </c>
    </row>
    <row r="311" s="14" customFormat="1">
      <c r="A311" s="14"/>
      <c r="B311" s="245"/>
      <c r="C311" s="246"/>
      <c r="D311" s="235" t="s">
        <v>155</v>
      </c>
      <c r="E311" s="247" t="s">
        <v>1</v>
      </c>
      <c r="F311" s="248" t="s">
        <v>157</v>
      </c>
      <c r="G311" s="246"/>
      <c r="H311" s="249">
        <v>24.719999999999999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155</v>
      </c>
      <c r="AU311" s="255" t="s">
        <v>84</v>
      </c>
      <c r="AV311" s="14" t="s">
        <v>154</v>
      </c>
      <c r="AW311" s="14" t="s">
        <v>32</v>
      </c>
      <c r="AX311" s="14" t="s">
        <v>82</v>
      </c>
      <c r="AY311" s="255" t="s">
        <v>148</v>
      </c>
    </row>
    <row r="312" s="2" customFormat="1" ht="24.15" customHeight="1">
      <c r="A312" s="38"/>
      <c r="B312" s="39"/>
      <c r="C312" s="219" t="s">
        <v>273</v>
      </c>
      <c r="D312" s="219" t="s">
        <v>150</v>
      </c>
      <c r="E312" s="220" t="s">
        <v>407</v>
      </c>
      <c r="F312" s="221" t="s">
        <v>408</v>
      </c>
      <c r="G312" s="222" t="s">
        <v>153</v>
      </c>
      <c r="H312" s="223">
        <v>630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39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154</v>
      </c>
      <c r="AT312" s="231" t="s">
        <v>150</v>
      </c>
      <c r="AU312" s="231" t="s">
        <v>84</v>
      </c>
      <c r="AY312" s="17" t="s">
        <v>148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82</v>
      </c>
      <c r="BK312" s="232">
        <f>ROUND(I312*H312,2)</f>
        <v>0</v>
      </c>
      <c r="BL312" s="17" t="s">
        <v>154</v>
      </c>
      <c r="BM312" s="231" t="s">
        <v>393</v>
      </c>
    </row>
    <row r="313" s="13" customFormat="1">
      <c r="A313" s="13"/>
      <c r="B313" s="233"/>
      <c r="C313" s="234"/>
      <c r="D313" s="235" t="s">
        <v>155</v>
      </c>
      <c r="E313" s="236" t="s">
        <v>1</v>
      </c>
      <c r="F313" s="237" t="s">
        <v>738</v>
      </c>
      <c r="G313" s="234"/>
      <c r="H313" s="238">
        <v>612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155</v>
      </c>
      <c r="AU313" s="244" t="s">
        <v>84</v>
      </c>
      <c r="AV313" s="13" t="s">
        <v>84</v>
      </c>
      <c r="AW313" s="13" t="s">
        <v>32</v>
      </c>
      <c r="AX313" s="13" t="s">
        <v>74</v>
      </c>
      <c r="AY313" s="244" t="s">
        <v>148</v>
      </c>
    </row>
    <row r="314" s="13" customFormat="1">
      <c r="A314" s="13"/>
      <c r="B314" s="233"/>
      <c r="C314" s="234"/>
      <c r="D314" s="235" t="s">
        <v>155</v>
      </c>
      <c r="E314" s="236" t="s">
        <v>1</v>
      </c>
      <c r="F314" s="237" t="s">
        <v>739</v>
      </c>
      <c r="G314" s="234"/>
      <c r="H314" s="238">
        <v>12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155</v>
      </c>
      <c r="AU314" s="244" t="s">
        <v>84</v>
      </c>
      <c r="AV314" s="13" t="s">
        <v>84</v>
      </c>
      <c r="AW314" s="13" t="s">
        <v>32</v>
      </c>
      <c r="AX314" s="13" t="s">
        <v>74</v>
      </c>
      <c r="AY314" s="244" t="s">
        <v>148</v>
      </c>
    </row>
    <row r="315" s="13" customFormat="1">
      <c r="A315" s="13"/>
      <c r="B315" s="233"/>
      <c r="C315" s="234"/>
      <c r="D315" s="235" t="s">
        <v>155</v>
      </c>
      <c r="E315" s="236" t="s">
        <v>1</v>
      </c>
      <c r="F315" s="237" t="s">
        <v>741</v>
      </c>
      <c r="G315" s="234"/>
      <c r="H315" s="238">
        <v>6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155</v>
      </c>
      <c r="AU315" s="244" t="s">
        <v>84</v>
      </c>
      <c r="AV315" s="13" t="s">
        <v>84</v>
      </c>
      <c r="AW315" s="13" t="s">
        <v>32</v>
      </c>
      <c r="AX315" s="13" t="s">
        <v>74</v>
      </c>
      <c r="AY315" s="244" t="s">
        <v>148</v>
      </c>
    </row>
    <row r="316" s="14" customFormat="1">
      <c r="A316" s="14"/>
      <c r="B316" s="245"/>
      <c r="C316" s="246"/>
      <c r="D316" s="235" t="s">
        <v>155</v>
      </c>
      <c r="E316" s="247" t="s">
        <v>1</v>
      </c>
      <c r="F316" s="248" t="s">
        <v>157</v>
      </c>
      <c r="G316" s="246"/>
      <c r="H316" s="249">
        <v>630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155</v>
      </c>
      <c r="AU316" s="255" t="s">
        <v>84</v>
      </c>
      <c r="AV316" s="14" t="s">
        <v>154</v>
      </c>
      <c r="AW316" s="14" t="s">
        <v>32</v>
      </c>
      <c r="AX316" s="14" t="s">
        <v>82</v>
      </c>
      <c r="AY316" s="255" t="s">
        <v>148</v>
      </c>
    </row>
    <row r="317" s="2" customFormat="1" ht="21.75" customHeight="1">
      <c r="A317" s="38"/>
      <c r="B317" s="39"/>
      <c r="C317" s="256" t="s">
        <v>394</v>
      </c>
      <c r="D317" s="256" t="s">
        <v>245</v>
      </c>
      <c r="E317" s="257" t="s">
        <v>411</v>
      </c>
      <c r="F317" s="258" t="s">
        <v>412</v>
      </c>
      <c r="G317" s="259" t="s">
        <v>153</v>
      </c>
      <c r="H317" s="260">
        <v>594.928</v>
      </c>
      <c r="I317" s="261"/>
      <c r="J317" s="262">
        <f>ROUND(I317*H317,2)</f>
        <v>0</v>
      </c>
      <c r="K317" s="263"/>
      <c r="L317" s="264"/>
      <c r="M317" s="265" t="s">
        <v>1</v>
      </c>
      <c r="N317" s="266" t="s">
        <v>39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166</v>
      </c>
      <c r="AT317" s="231" t="s">
        <v>245</v>
      </c>
      <c r="AU317" s="231" t="s">
        <v>84</v>
      </c>
      <c r="AY317" s="17" t="s">
        <v>148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82</v>
      </c>
      <c r="BK317" s="232">
        <f>ROUND(I317*H317,2)</f>
        <v>0</v>
      </c>
      <c r="BL317" s="17" t="s">
        <v>154</v>
      </c>
      <c r="BM317" s="231" t="s">
        <v>397</v>
      </c>
    </row>
    <row r="318" s="2" customFormat="1" ht="21.75" customHeight="1">
      <c r="A318" s="38"/>
      <c r="B318" s="39"/>
      <c r="C318" s="256" t="s">
        <v>279</v>
      </c>
      <c r="D318" s="256" t="s">
        <v>245</v>
      </c>
      <c r="E318" s="257" t="s">
        <v>414</v>
      </c>
      <c r="F318" s="258" t="s">
        <v>415</v>
      </c>
      <c r="G318" s="259" t="s">
        <v>153</v>
      </c>
      <c r="H318" s="260">
        <v>47.792000000000002</v>
      </c>
      <c r="I318" s="261"/>
      <c r="J318" s="262">
        <f>ROUND(I318*H318,2)</f>
        <v>0</v>
      </c>
      <c r="K318" s="263"/>
      <c r="L318" s="264"/>
      <c r="M318" s="265" t="s">
        <v>1</v>
      </c>
      <c r="N318" s="266" t="s">
        <v>39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166</v>
      </c>
      <c r="AT318" s="231" t="s">
        <v>245</v>
      </c>
      <c r="AU318" s="231" t="s">
        <v>84</v>
      </c>
      <c r="AY318" s="17" t="s">
        <v>148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82</v>
      </c>
      <c r="BK318" s="232">
        <f>ROUND(I318*H318,2)</f>
        <v>0</v>
      </c>
      <c r="BL318" s="17" t="s">
        <v>154</v>
      </c>
      <c r="BM318" s="231" t="s">
        <v>401</v>
      </c>
    </row>
    <row r="319" s="2" customFormat="1" ht="24.15" customHeight="1">
      <c r="A319" s="38"/>
      <c r="B319" s="39"/>
      <c r="C319" s="256" t="s">
        <v>403</v>
      </c>
      <c r="D319" s="256" t="s">
        <v>245</v>
      </c>
      <c r="E319" s="257" t="s">
        <v>418</v>
      </c>
      <c r="F319" s="258" t="s">
        <v>419</v>
      </c>
      <c r="G319" s="259" t="s">
        <v>153</v>
      </c>
      <c r="H319" s="260">
        <v>6.1799999999999997</v>
      </c>
      <c r="I319" s="261"/>
      <c r="J319" s="262">
        <f>ROUND(I319*H319,2)</f>
        <v>0</v>
      </c>
      <c r="K319" s="263"/>
      <c r="L319" s="264"/>
      <c r="M319" s="265" t="s">
        <v>1</v>
      </c>
      <c r="N319" s="266" t="s">
        <v>39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166</v>
      </c>
      <c r="AT319" s="231" t="s">
        <v>245</v>
      </c>
      <c r="AU319" s="231" t="s">
        <v>84</v>
      </c>
      <c r="AY319" s="17" t="s">
        <v>148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82</v>
      </c>
      <c r="BK319" s="232">
        <f>ROUND(I319*H319,2)</f>
        <v>0</v>
      </c>
      <c r="BL319" s="17" t="s">
        <v>154</v>
      </c>
      <c r="BM319" s="231" t="s">
        <v>406</v>
      </c>
    </row>
    <row r="320" s="12" customFormat="1" ht="22.8" customHeight="1">
      <c r="A320" s="12"/>
      <c r="B320" s="203"/>
      <c r="C320" s="204"/>
      <c r="D320" s="205" t="s">
        <v>73</v>
      </c>
      <c r="E320" s="217" t="s">
        <v>166</v>
      </c>
      <c r="F320" s="217" t="s">
        <v>430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SUM(P321:P331)</f>
        <v>0</v>
      </c>
      <c r="Q320" s="211"/>
      <c r="R320" s="212">
        <f>SUM(R321:R331)</f>
        <v>2.143526</v>
      </c>
      <c r="S320" s="211"/>
      <c r="T320" s="213">
        <f>SUM(T321:T331)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82</v>
      </c>
      <c r="AT320" s="215" t="s">
        <v>73</v>
      </c>
      <c r="AU320" s="215" t="s">
        <v>82</v>
      </c>
      <c r="AY320" s="214" t="s">
        <v>148</v>
      </c>
      <c r="BK320" s="216">
        <f>SUM(BK321:BK331)</f>
        <v>0</v>
      </c>
    </row>
    <row r="321" s="2" customFormat="1" ht="16.5" customHeight="1">
      <c r="A321" s="38"/>
      <c r="B321" s="39"/>
      <c r="C321" s="219" t="s">
        <v>280</v>
      </c>
      <c r="D321" s="219" t="s">
        <v>150</v>
      </c>
      <c r="E321" s="220" t="s">
        <v>431</v>
      </c>
      <c r="F321" s="221" t="s">
        <v>432</v>
      </c>
      <c r="G321" s="222" t="s">
        <v>278</v>
      </c>
      <c r="H321" s="223">
        <v>3</v>
      </c>
      <c r="I321" s="224"/>
      <c r="J321" s="225">
        <f>ROUND(I321*H321,2)</f>
        <v>0</v>
      </c>
      <c r="K321" s="226"/>
      <c r="L321" s="44"/>
      <c r="M321" s="227" t="s">
        <v>1</v>
      </c>
      <c r="N321" s="228" t="s">
        <v>39</v>
      </c>
      <c r="O321" s="91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154</v>
      </c>
      <c r="AT321" s="231" t="s">
        <v>150</v>
      </c>
      <c r="AU321" s="231" t="s">
        <v>84</v>
      </c>
      <c r="AY321" s="17" t="s">
        <v>148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82</v>
      </c>
      <c r="BK321" s="232">
        <f>ROUND(I321*H321,2)</f>
        <v>0</v>
      </c>
      <c r="BL321" s="17" t="s">
        <v>154</v>
      </c>
      <c r="BM321" s="231" t="s">
        <v>409</v>
      </c>
    </row>
    <row r="322" s="2" customFormat="1" ht="24.15" customHeight="1">
      <c r="A322" s="38"/>
      <c r="B322" s="39"/>
      <c r="C322" s="219" t="s">
        <v>410</v>
      </c>
      <c r="D322" s="219" t="s">
        <v>150</v>
      </c>
      <c r="E322" s="220" t="s">
        <v>435</v>
      </c>
      <c r="F322" s="221" t="s">
        <v>436</v>
      </c>
      <c r="G322" s="222" t="s">
        <v>278</v>
      </c>
      <c r="H322" s="223">
        <v>7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39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154</v>
      </c>
      <c r="AT322" s="231" t="s">
        <v>150</v>
      </c>
      <c r="AU322" s="231" t="s">
        <v>84</v>
      </c>
      <c r="AY322" s="17" t="s">
        <v>148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82</v>
      </c>
      <c r="BK322" s="232">
        <f>ROUND(I322*H322,2)</f>
        <v>0</v>
      </c>
      <c r="BL322" s="17" t="s">
        <v>154</v>
      </c>
      <c r="BM322" s="231" t="s">
        <v>413</v>
      </c>
    </row>
    <row r="323" s="2" customFormat="1" ht="24.15" customHeight="1">
      <c r="A323" s="38"/>
      <c r="B323" s="39"/>
      <c r="C323" s="256" t="s">
        <v>285</v>
      </c>
      <c r="D323" s="256" t="s">
        <v>245</v>
      </c>
      <c r="E323" s="257" t="s">
        <v>438</v>
      </c>
      <c r="F323" s="258" t="s">
        <v>439</v>
      </c>
      <c r="G323" s="259" t="s">
        <v>278</v>
      </c>
      <c r="H323" s="260">
        <v>7</v>
      </c>
      <c r="I323" s="261"/>
      <c r="J323" s="262">
        <f>ROUND(I323*H323,2)</f>
        <v>0</v>
      </c>
      <c r="K323" s="263"/>
      <c r="L323" s="264"/>
      <c r="M323" s="265" t="s">
        <v>1</v>
      </c>
      <c r="N323" s="266" t="s">
        <v>39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166</v>
      </c>
      <c r="AT323" s="231" t="s">
        <v>245</v>
      </c>
      <c r="AU323" s="231" t="s">
        <v>84</v>
      </c>
      <c r="AY323" s="17" t="s">
        <v>148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82</v>
      </c>
      <c r="BK323" s="232">
        <f>ROUND(I323*H323,2)</f>
        <v>0</v>
      </c>
      <c r="BL323" s="17" t="s">
        <v>154</v>
      </c>
      <c r="BM323" s="231" t="s">
        <v>416</v>
      </c>
    </row>
    <row r="324" s="2" customFormat="1" ht="21.75" customHeight="1">
      <c r="A324" s="38"/>
      <c r="B324" s="39"/>
      <c r="C324" s="256" t="s">
        <v>417</v>
      </c>
      <c r="D324" s="256" t="s">
        <v>245</v>
      </c>
      <c r="E324" s="257" t="s">
        <v>442</v>
      </c>
      <c r="F324" s="258" t="s">
        <v>443</v>
      </c>
      <c r="G324" s="259" t="s">
        <v>278</v>
      </c>
      <c r="H324" s="260">
        <v>7</v>
      </c>
      <c r="I324" s="261"/>
      <c r="J324" s="262">
        <f>ROUND(I324*H324,2)</f>
        <v>0</v>
      </c>
      <c r="K324" s="263"/>
      <c r="L324" s="264"/>
      <c r="M324" s="265" t="s">
        <v>1</v>
      </c>
      <c r="N324" s="266" t="s">
        <v>39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166</v>
      </c>
      <c r="AT324" s="231" t="s">
        <v>245</v>
      </c>
      <c r="AU324" s="231" t="s">
        <v>84</v>
      </c>
      <c r="AY324" s="17" t="s">
        <v>148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82</v>
      </c>
      <c r="BK324" s="232">
        <f>ROUND(I324*H324,2)</f>
        <v>0</v>
      </c>
      <c r="BL324" s="17" t="s">
        <v>154</v>
      </c>
      <c r="BM324" s="231" t="s">
        <v>420</v>
      </c>
    </row>
    <row r="325" s="2" customFormat="1" ht="24.15" customHeight="1">
      <c r="A325" s="38"/>
      <c r="B325" s="39"/>
      <c r="C325" s="256" t="s">
        <v>288</v>
      </c>
      <c r="D325" s="256" t="s">
        <v>245</v>
      </c>
      <c r="E325" s="257" t="s">
        <v>445</v>
      </c>
      <c r="F325" s="258" t="s">
        <v>446</v>
      </c>
      <c r="G325" s="259" t="s">
        <v>278</v>
      </c>
      <c r="H325" s="260">
        <v>7</v>
      </c>
      <c r="I325" s="261"/>
      <c r="J325" s="262">
        <f>ROUND(I325*H325,2)</f>
        <v>0</v>
      </c>
      <c r="K325" s="263"/>
      <c r="L325" s="264"/>
      <c r="M325" s="265" t="s">
        <v>1</v>
      </c>
      <c r="N325" s="266" t="s">
        <v>39</v>
      </c>
      <c r="O325" s="91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166</v>
      </c>
      <c r="AT325" s="231" t="s">
        <v>245</v>
      </c>
      <c r="AU325" s="231" t="s">
        <v>84</v>
      </c>
      <c r="AY325" s="17" t="s">
        <v>148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82</v>
      </c>
      <c r="BK325" s="232">
        <f>ROUND(I325*H325,2)</f>
        <v>0</v>
      </c>
      <c r="BL325" s="17" t="s">
        <v>154</v>
      </c>
      <c r="BM325" s="231" t="s">
        <v>423</v>
      </c>
    </row>
    <row r="326" s="2" customFormat="1" ht="24.15" customHeight="1">
      <c r="A326" s="38"/>
      <c r="B326" s="39"/>
      <c r="C326" s="256" t="s">
        <v>425</v>
      </c>
      <c r="D326" s="256" t="s">
        <v>245</v>
      </c>
      <c r="E326" s="257" t="s">
        <v>448</v>
      </c>
      <c r="F326" s="258" t="s">
        <v>449</v>
      </c>
      <c r="G326" s="259" t="s">
        <v>278</v>
      </c>
      <c r="H326" s="260">
        <v>7</v>
      </c>
      <c r="I326" s="261"/>
      <c r="J326" s="262">
        <f>ROUND(I326*H326,2)</f>
        <v>0</v>
      </c>
      <c r="K326" s="263"/>
      <c r="L326" s="264"/>
      <c r="M326" s="265" t="s">
        <v>1</v>
      </c>
      <c r="N326" s="266" t="s">
        <v>39</v>
      </c>
      <c r="O326" s="91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166</v>
      </c>
      <c r="AT326" s="231" t="s">
        <v>245</v>
      </c>
      <c r="AU326" s="231" t="s">
        <v>84</v>
      </c>
      <c r="AY326" s="17" t="s">
        <v>148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82</v>
      </c>
      <c r="BK326" s="232">
        <f>ROUND(I326*H326,2)</f>
        <v>0</v>
      </c>
      <c r="BL326" s="17" t="s">
        <v>154</v>
      </c>
      <c r="BM326" s="231" t="s">
        <v>428</v>
      </c>
    </row>
    <row r="327" s="2" customFormat="1" ht="24.15" customHeight="1">
      <c r="A327" s="38"/>
      <c r="B327" s="39"/>
      <c r="C327" s="256" t="s">
        <v>293</v>
      </c>
      <c r="D327" s="256" t="s">
        <v>245</v>
      </c>
      <c r="E327" s="257" t="s">
        <v>451</v>
      </c>
      <c r="F327" s="258" t="s">
        <v>452</v>
      </c>
      <c r="G327" s="259" t="s">
        <v>278</v>
      </c>
      <c r="H327" s="260">
        <v>7</v>
      </c>
      <c r="I327" s="261"/>
      <c r="J327" s="262">
        <f>ROUND(I327*H327,2)</f>
        <v>0</v>
      </c>
      <c r="K327" s="263"/>
      <c r="L327" s="264"/>
      <c r="M327" s="265" t="s">
        <v>1</v>
      </c>
      <c r="N327" s="266" t="s">
        <v>39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166</v>
      </c>
      <c r="AT327" s="231" t="s">
        <v>245</v>
      </c>
      <c r="AU327" s="231" t="s">
        <v>84</v>
      </c>
      <c r="AY327" s="17" t="s">
        <v>148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82</v>
      </c>
      <c r="BK327" s="232">
        <f>ROUND(I327*H327,2)</f>
        <v>0</v>
      </c>
      <c r="BL327" s="17" t="s">
        <v>154</v>
      </c>
      <c r="BM327" s="231" t="s">
        <v>433</v>
      </c>
    </row>
    <row r="328" s="2" customFormat="1" ht="24.15" customHeight="1">
      <c r="A328" s="38"/>
      <c r="B328" s="39"/>
      <c r="C328" s="219" t="s">
        <v>434</v>
      </c>
      <c r="D328" s="219" t="s">
        <v>150</v>
      </c>
      <c r="E328" s="220" t="s">
        <v>455</v>
      </c>
      <c r="F328" s="221" t="s">
        <v>456</v>
      </c>
      <c r="G328" s="222" t="s">
        <v>278</v>
      </c>
      <c r="H328" s="223">
        <v>7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39</v>
      </c>
      <c r="O328" s="91"/>
      <c r="P328" s="229">
        <f>O328*H328</f>
        <v>0</v>
      </c>
      <c r="Q328" s="229">
        <v>0.217338</v>
      </c>
      <c r="R328" s="229">
        <f>Q328*H328</f>
        <v>1.521366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154</v>
      </c>
      <c r="AT328" s="231" t="s">
        <v>150</v>
      </c>
      <c r="AU328" s="231" t="s">
        <v>84</v>
      </c>
      <c r="AY328" s="17" t="s">
        <v>148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82</v>
      </c>
      <c r="BK328" s="232">
        <f>ROUND(I328*H328,2)</f>
        <v>0</v>
      </c>
      <c r="BL328" s="17" t="s">
        <v>154</v>
      </c>
      <c r="BM328" s="231" t="s">
        <v>437</v>
      </c>
    </row>
    <row r="329" s="2" customFormat="1" ht="16.5" customHeight="1">
      <c r="A329" s="38"/>
      <c r="B329" s="39"/>
      <c r="C329" s="256" t="s">
        <v>297</v>
      </c>
      <c r="D329" s="256" t="s">
        <v>245</v>
      </c>
      <c r="E329" s="257" t="s">
        <v>458</v>
      </c>
      <c r="F329" s="258" t="s">
        <v>459</v>
      </c>
      <c r="G329" s="259" t="s">
        <v>278</v>
      </c>
      <c r="H329" s="260">
        <v>7</v>
      </c>
      <c r="I329" s="261"/>
      <c r="J329" s="262">
        <f>ROUND(I329*H329,2)</f>
        <v>0</v>
      </c>
      <c r="K329" s="263"/>
      <c r="L329" s="264"/>
      <c r="M329" s="265" t="s">
        <v>1</v>
      </c>
      <c r="N329" s="266" t="s">
        <v>39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166</v>
      </c>
      <c r="AT329" s="231" t="s">
        <v>245</v>
      </c>
      <c r="AU329" s="231" t="s">
        <v>84</v>
      </c>
      <c r="AY329" s="17" t="s">
        <v>148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82</v>
      </c>
      <c r="BK329" s="232">
        <f>ROUND(I329*H329,2)</f>
        <v>0</v>
      </c>
      <c r="BL329" s="17" t="s">
        <v>154</v>
      </c>
      <c r="BM329" s="231" t="s">
        <v>440</v>
      </c>
    </row>
    <row r="330" s="2" customFormat="1" ht="16.5" customHeight="1">
      <c r="A330" s="38"/>
      <c r="B330" s="39"/>
      <c r="C330" s="256" t="s">
        <v>441</v>
      </c>
      <c r="D330" s="256" t="s">
        <v>245</v>
      </c>
      <c r="E330" s="257" t="s">
        <v>462</v>
      </c>
      <c r="F330" s="258" t="s">
        <v>463</v>
      </c>
      <c r="G330" s="259" t="s">
        <v>278</v>
      </c>
      <c r="H330" s="260">
        <v>7</v>
      </c>
      <c r="I330" s="261"/>
      <c r="J330" s="262">
        <f>ROUND(I330*H330,2)</f>
        <v>0</v>
      </c>
      <c r="K330" s="263"/>
      <c r="L330" s="264"/>
      <c r="M330" s="265" t="s">
        <v>1</v>
      </c>
      <c r="N330" s="266" t="s">
        <v>39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166</v>
      </c>
      <c r="AT330" s="231" t="s">
        <v>245</v>
      </c>
      <c r="AU330" s="231" t="s">
        <v>84</v>
      </c>
      <c r="AY330" s="17" t="s">
        <v>148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82</v>
      </c>
      <c r="BK330" s="232">
        <f>ROUND(I330*H330,2)</f>
        <v>0</v>
      </c>
      <c r="BL330" s="17" t="s">
        <v>154</v>
      </c>
      <c r="BM330" s="231" t="s">
        <v>444</v>
      </c>
    </row>
    <row r="331" s="2" customFormat="1" ht="33" customHeight="1">
      <c r="A331" s="38"/>
      <c r="B331" s="39"/>
      <c r="C331" s="219" t="s">
        <v>302</v>
      </c>
      <c r="D331" s="219" t="s">
        <v>150</v>
      </c>
      <c r="E331" s="220" t="s">
        <v>468</v>
      </c>
      <c r="F331" s="221" t="s">
        <v>469</v>
      </c>
      <c r="G331" s="222" t="s">
        <v>278</v>
      </c>
      <c r="H331" s="223">
        <v>2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39</v>
      </c>
      <c r="O331" s="91"/>
      <c r="P331" s="229">
        <f>O331*H331</f>
        <v>0</v>
      </c>
      <c r="Q331" s="229">
        <v>0.31108000000000002</v>
      </c>
      <c r="R331" s="229">
        <f>Q331*H331</f>
        <v>0.62216000000000005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154</v>
      </c>
      <c r="AT331" s="231" t="s">
        <v>150</v>
      </c>
      <c r="AU331" s="231" t="s">
        <v>84</v>
      </c>
      <c r="AY331" s="17" t="s">
        <v>148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82</v>
      </c>
      <c r="BK331" s="232">
        <f>ROUND(I331*H331,2)</f>
        <v>0</v>
      </c>
      <c r="BL331" s="17" t="s">
        <v>154</v>
      </c>
      <c r="BM331" s="231" t="s">
        <v>103</v>
      </c>
    </row>
    <row r="332" s="12" customFormat="1" ht="22.8" customHeight="1">
      <c r="A332" s="12"/>
      <c r="B332" s="203"/>
      <c r="C332" s="204"/>
      <c r="D332" s="205" t="s">
        <v>73</v>
      </c>
      <c r="E332" s="217" t="s">
        <v>199</v>
      </c>
      <c r="F332" s="217" t="s">
        <v>471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SUM(P333:P377)</f>
        <v>0</v>
      </c>
      <c r="Q332" s="211"/>
      <c r="R332" s="212">
        <f>SUM(R333:R377)</f>
        <v>150.99102695999997</v>
      </c>
      <c r="S332" s="211"/>
      <c r="T332" s="213">
        <f>SUM(T333:T377)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82</v>
      </c>
      <c r="AT332" s="215" t="s">
        <v>73</v>
      </c>
      <c r="AU332" s="215" t="s">
        <v>82</v>
      </c>
      <c r="AY332" s="214" t="s">
        <v>148</v>
      </c>
      <c r="BK332" s="216">
        <f>SUM(BK333:BK377)</f>
        <v>0</v>
      </c>
    </row>
    <row r="333" s="2" customFormat="1" ht="24.15" customHeight="1">
      <c r="A333" s="38"/>
      <c r="B333" s="39"/>
      <c r="C333" s="219" t="s">
        <v>447</v>
      </c>
      <c r="D333" s="219" t="s">
        <v>150</v>
      </c>
      <c r="E333" s="220" t="s">
        <v>480</v>
      </c>
      <c r="F333" s="221" t="s">
        <v>481</v>
      </c>
      <c r="G333" s="222" t="s">
        <v>278</v>
      </c>
      <c r="H333" s="223">
        <v>5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39</v>
      </c>
      <c r="O333" s="91"/>
      <c r="P333" s="229">
        <f>O333*H333</f>
        <v>0</v>
      </c>
      <c r="Q333" s="229">
        <v>0.00069999999999999999</v>
      </c>
      <c r="R333" s="229">
        <f>Q333*H333</f>
        <v>0.0035000000000000001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154</v>
      </c>
      <c r="AT333" s="231" t="s">
        <v>150</v>
      </c>
      <c r="AU333" s="231" t="s">
        <v>84</v>
      </c>
      <c r="AY333" s="17" t="s">
        <v>148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82</v>
      </c>
      <c r="BK333" s="232">
        <f>ROUND(I333*H333,2)</f>
        <v>0</v>
      </c>
      <c r="BL333" s="17" t="s">
        <v>154</v>
      </c>
      <c r="BM333" s="231" t="s">
        <v>450</v>
      </c>
    </row>
    <row r="334" s="2" customFormat="1" ht="16.5" customHeight="1">
      <c r="A334" s="38"/>
      <c r="B334" s="39"/>
      <c r="C334" s="256" t="s">
        <v>306</v>
      </c>
      <c r="D334" s="256" t="s">
        <v>245</v>
      </c>
      <c r="E334" s="257" t="s">
        <v>483</v>
      </c>
      <c r="F334" s="258" t="s">
        <v>484</v>
      </c>
      <c r="G334" s="259" t="s">
        <v>278</v>
      </c>
      <c r="H334" s="260">
        <v>5</v>
      </c>
      <c r="I334" s="261"/>
      <c r="J334" s="262">
        <f>ROUND(I334*H334,2)</f>
        <v>0</v>
      </c>
      <c r="K334" s="263"/>
      <c r="L334" s="264"/>
      <c r="M334" s="265" t="s">
        <v>1</v>
      </c>
      <c r="N334" s="266" t="s">
        <v>39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166</v>
      </c>
      <c r="AT334" s="231" t="s">
        <v>245</v>
      </c>
      <c r="AU334" s="231" t="s">
        <v>84</v>
      </c>
      <c r="AY334" s="17" t="s">
        <v>148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82</v>
      </c>
      <c r="BK334" s="232">
        <f>ROUND(I334*H334,2)</f>
        <v>0</v>
      </c>
      <c r="BL334" s="17" t="s">
        <v>154</v>
      </c>
      <c r="BM334" s="231" t="s">
        <v>453</v>
      </c>
    </row>
    <row r="335" s="2" customFormat="1" ht="24.15" customHeight="1">
      <c r="A335" s="38"/>
      <c r="B335" s="39"/>
      <c r="C335" s="219" t="s">
        <v>454</v>
      </c>
      <c r="D335" s="219" t="s">
        <v>150</v>
      </c>
      <c r="E335" s="220" t="s">
        <v>486</v>
      </c>
      <c r="F335" s="221" t="s">
        <v>487</v>
      </c>
      <c r="G335" s="222" t="s">
        <v>278</v>
      </c>
      <c r="H335" s="223">
        <v>4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39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154</v>
      </c>
      <c r="AT335" s="231" t="s">
        <v>150</v>
      </c>
      <c r="AU335" s="231" t="s">
        <v>84</v>
      </c>
      <c r="AY335" s="17" t="s">
        <v>148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82</v>
      </c>
      <c r="BK335" s="232">
        <f>ROUND(I335*H335,2)</f>
        <v>0</v>
      </c>
      <c r="BL335" s="17" t="s">
        <v>154</v>
      </c>
      <c r="BM335" s="231" t="s">
        <v>457</v>
      </c>
    </row>
    <row r="336" s="2" customFormat="1" ht="21.75" customHeight="1">
      <c r="A336" s="38"/>
      <c r="B336" s="39"/>
      <c r="C336" s="256" t="s">
        <v>311</v>
      </c>
      <c r="D336" s="256" t="s">
        <v>245</v>
      </c>
      <c r="E336" s="257" t="s">
        <v>490</v>
      </c>
      <c r="F336" s="258" t="s">
        <v>491</v>
      </c>
      <c r="G336" s="259" t="s">
        <v>278</v>
      </c>
      <c r="H336" s="260">
        <v>4</v>
      </c>
      <c r="I336" s="261"/>
      <c r="J336" s="262">
        <f>ROUND(I336*H336,2)</f>
        <v>0</v>
      </c>
      <c r="K336" s="263"/>
      <c r="L336" s="264"/>
      <c r="M336" s="265" t="s">
        <v>1</v>
      </c>
      <c r="N336" s="266" t="s">
        <v>39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166</v>
      </c>
      <c r="AT336" s="231" t="s">
        <v>245</v>
      </c>
      <c r="AU336" s="231" t="s">
        <v>84</v>
      </c>
      <c r="AY336" s="17" t="s">
        <v>148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82</v>
      </c>
      <c r="BK336" s="232">
        <f>ROUND(I336*H336,2)</f>
        <v>0</v>
      </c>
      <c r="BL336" s="17" t="s">
        <v>154</v>
      </c>
      <c r="BM336" s="231" t="s">
        <v>460</v>
      </c>
    </row>
    <row r="337" s="2" customFormat="1" ht="16.5" customHeight="1">
      <c r="A337" s="38"/>
      <c r="B337" s="39"/>
      <c r="C337" s="256" t="s">
        <v>461</v>
      </c>
      <c r="D337" s="256" t="s">
        <v>245</v>
      </c>
      <c r="E337" s="257" t="s">
        <v>493</v>
      </c>
      <c r="F337" s="258" t="s">
        <v>494</v>
      </c>
      <c r="G337" s="259" t="s">
        <v>278</v>
      </c>
      <c r="H337" s="260">
        <v>4</v>
      </c>
      <c r="I337" s="261"/>
      <c r="J337" s="262">
        <f>ROUND(I337*H337,2)</f>
        <v>0</v>
      </c>
      <c r="K337" s="263"/>
      <c r="L337" s="264"/>
      <c r="M337" s="265" t="s">
        <v>1</v>
      </c>
      <c r="N337" s="266" t="s">
        <v>39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166</v>
      </c>
      <c r="AT337" s="231" t="s">
        <v>245</v>
      </c>
      <c r="AU337" s="231" t="s">
        <v>84</v>
      </c>
      <c r="AY337" s="17" t="s">
        <v>148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82</v>
      </c>
      <c r="BK337" s="232">
        <f>ROUND(I337*H337,2)</f>
        <v>0</v>
      </c>
      <c r="BL337" s="17" t="s">
        <v>154</v>
      </c>
      <c r="BM337" s="231" t="s">
        <v>106</v>
      </c>
    </row>
    <row r="338" s="2" customFormat="1" ht="21.75" customHeight="1">
      <c r="A338" s="38"/>
      <c r="B338" s="39"/>
      <c r="C338" s="256" t="s">
        <v>91</v>
      </c>
      <c r="D338" s="256" t="s">
        <v>245</v>
      </c>
      <c r="E338" s="257" t="s">
        <v>497</v>
      </c>
      <c r="F338" s="258" t="s">
        <v>498</v>
      </c>
      <c r="G338" s="259" t="s">
        <v>278</v>
      </c>
      <c r="H338" s="260">
        <v>10</v>
      </c>
      <c r="I338" s="261"/>
      <c r="J338" s="262">
        <f>ROUND(I338*H338,2)</f>
        <v>0</v>
      </c>
      <c r="K338" s="263"/>
      <c r="L338" s="264"/>
      <c r="M338" s="265" t="s">
        <v>1</v>
      </c>
      <c r="N338" s="266" t="s">
        <v>39</v>
      </c>
      <c r="O338" s="91"/>
      <c r="P338" s="229">
        <f>O338*H338</f>
        <v>0</v>
      </c>
      <c r="Q338" s="229">
        <v>0.00035</v>
      </c>
      <c r="R338" s="229">
        <f>Q338*H338</f>
        <v>0.0035000000000000001</v>
      </c>
      <c r="S338" s="229">
        <v>0</v>
      </c>
      <c r="T338" s="23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1" t="s">
        <v>166</v>
      </c>
      <c r="AT338" s="231" t="s">
        <v>245</v>
      </c>
      <c r="AU338" s="231" t="s">
        <v>84</v>
      </c>
      <c r="AY338" s="17" t="s">
        <v>148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7" t="s">
        <v>82</v>
      </c>
      <c r="BK338" s="232">
        <f>ROUND(I338*H338,2)</f>
        <v>0</v>
      </c>
      <c r="BL338" s="17" t="s">
        <v>154</v>
      </c>
      <c r="BM338" s="231" t="s">
        <v>466</v>
      </c>
    </row>
    <row r="339" s="2" customFormat="1" ht="16.5" customHeight="1">
      <c r="A339" s="38"/>
      <c r="B339" s="39"/>
      <c r="C339" s="256" t="s">
        <v>467</v>
      </c>
      <c r="D339" s="256" t="s">
        <v>245</v>
      </c>
      <c r="E339" s="257" t="s">
        <v>500</v>
      </c>
      <c r="F339" s="258" t="s">
        <v>501</v>
      </c>
      <c r="G339" s="259" t="s">
        <v>278</v>
      </c>
      <c r="H339" s="260">
        <v>4</v>
      </c>
      <c r="I339" s="261"/>
      <c r="J339" s="262">
        <f>ROUND(I339*H339,2)</f>
        <v>0</v>
      </c>
      <c r="K339" s="263"/>
      <c r="L339" s="264"/>
      <c r="M339" s="265" t="s">
        <v>1</v>
      </c>
      <c r="N339" s="266" t="s">
        <v>39</v>
      </c>
      <c r="O339" s="91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166</v>
      </c>
      <c r="AT339" s="231" t="s">
        <v>245</v>
      </c>
      <c r="AU339" s="231" t="s">
        <v>84</v>
      </c>
      <c r="AY339" s="17" t="s">
        <v>148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82</v>
      </c>
      <c r="BK339" s="232">
        <f>ROUND(I339*H339,2)</f>
        <v>0</v>
      </c>
      <c r="BL339" s="17" t="s">
        <v>154</v>
      </c>
      <c r="BM339" s="231" t="s">
        <v>470</v>
      </c>
    </row>
    <row r="340" s="2" customFormat="1" ht="24.15" customHeight="1">
      <c r="A340" s="38"/>
      <c r="B340" s="39"/>
      <c r="C340" s="219" t="s">
        <v>472</v>
      </c>
      <c r="D340" s="219" t="s">
        <v>150</v>
      </c>
      <c r="E340" s="220" t="s">
        <v>504</v>
      </c>
      <c r="F340" s="221" t="s">
        <v>505</v>
      </c>
      <c r="G340" s="222" t="s">
        <v>153</v>
      </c>
      <c r="H340" s="223">
        <v>4.5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39</v>
      </c>
      <c r="O340" s="91"/>
      <c r="P340" s="229">
        <f>O340*H340</f>
        <v>0</v>
      </c>
      <c r="Q340" s="229">
        <v>0.0011999999999999999</v>
      </c>
      <c r="R340" s="229">
        <f>Q340*H340</f>
        <v>0.0053999999999999994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154</v>
      </c>
      <c r="AT340" s="231" t="s">
        <v>150</v>
      </c>
      <c r="AU340" s="231" t="s">
        <v>84</v>
      </c>
      <c r="AY340" s="17" t="s">
        <v>148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82</v>
      </c>
      <c r="BK340" s="232">
        <f>ROUND(I340*H340,2)</f>
        <v>0</v>
      </c>
      <c r="BL340" s="17" t="s">
        <v>154</v>
      </c>
      <c r="BM340" s="231" t="s">
        <v>475</v>
      </c>
    </row>
    <row r="341" s="2" customFormat="1" ht="24.15" customHeight="1">
      <c r="A341" s="38"/>
      <c r="B341" s="39"/>
      <c r="C341" s="219" t="s">
        <v>476</v>
      </c>
      <c r="D341" s="219" t="s">
        <v>150</v>
      </c>
      <c r="E341" s="220" t="s">
        <v>789</v>
      </c>
      <c r="F341" s="221" t="s">
        <v>790</v>
      </c>
      <c r="G341" s="222" t="s">
        <v>202</v>
      </c>
      <c r="H341" s="223">
        <v>46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39</v>
      </c>
      <c r="O341" s="91"/>
      <c r="P341" s="229">
        <f>O341*H341</f>
        <v>0</v>
      </c>
      <c r="Q341" s="229">
        <v>0.00010000000000000001</v>
      </c>
      <c r="R341" s="229">
        <f>Q341*H341</f>
        <v>0.0045999999999999999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154</v>
      </c>
      <c r="AT341" s="231" t="s">
        <v>150</v>
      </c>
      <c r="AU341" s="231" t="s">
        <v>84</v>
      </c>
      <c r="AY341" s="17" t="s">
        <v>148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82</v>
      </c>
      <c r="BK341" s="232">
        <f>ROUND(I341*H341,2)</f>
        <v>0</v>
      </c>
      <c r="BL341" s="17" t="s">
        <v>154</v>
      </c>
      <c r="BM341" s="231" t="s">
        <v>479</v>
      </c>
    </row>
    <row r="342" s="13" customFormat="1">
      <c r="A342" s="13"/>
      <c r="B342" s="233"/>
      <c r="C342" s="234"/>
      <c r="D342" s="235" t="s">
        <v>155</v>
      </c>
      <c r="E342" s="236" t="s">
        <v>1</v>
      </c>
      <c r="F342" s="237" t="s">
        <v>791</v>
      </c>
      <c r="G342" s="234"/>
      <c r="H342" s="238">
        <v>46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155</v>
      </c>
      <c r="AU342" s="244" t="s">
        <v>84</v>
      </c>
      <c r="AV342" s="13" t="s">
        <v>84</v>
      </c>
      <c r="AW342" s="13" t="s">
        <v>32</v>
      </c>
      <c r="AX342" s="13" t="s">
        <v>74</v>
      </c>
      <c r="AY342" s="244" t="s">
        <v>148</v>
      </c>
    </row>
    <row r="343" s="14" customFormat="1">
      <c r="A343" s="14"/>
      <c r="B343" s="245"/>
      <c r="C343" s="246"/>
      <c r="D343" s="235" t="s">
        <v>155</v>
      </c>
      <c r="E343" s="247" t="s">
        <v>1</v>
      </c>
      <c r="F343" s="248" t="s">
        <v>157</v>
      </c>
      <c r="G343" s="246"/>
      <c r="H343" s="249">
        <v>46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155</v>
      </c>
      <c r="AU343" s="255" t="s">
        <v>84</v>
      </c>
      <c r="AV343" s="14" t="s">
        <v>154</v>
      </c>
      <c r="AW343" s="14" t="s">
        <v>32</v>
      </c>
      <c r="AX343" s="14" t="s">
        <v>82</v>
      </c>
      <c r="AY343" s="255" t="s">
        <v>148</v>
      </c>
    </row>
    <row r="344" s="2" customFormat="1" ht="16.5" customHeight="1">
      <c r="A344" s="38"/>
      <c r="B344" s="39"/>
      <c r="C344" s="219" t="s">
        <v>323</v>
      </c>
      <c r="D344" s="219" t="s">
        <v>150</v>
      </c>
      <c r="E344" s="220" t="s">
        <v>792</v>
      </c>
      <c r="F344" s="221" t="s">
        <v>793</v>
      </c>
      <c r="G344" s="222" t="s">
        <v>202</v>
      </c>
      <c r="H344" s="223">
        <v>46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39</v>
      </c>
      <c r="O344" s="91"/>
      <c r="P344" s="229">
        <f>O344*H344</f>
        <v>0</v>
      </c>
      <c r="Q344" s="229">
        <v>4.8799999999999999E-06</v>
      </c>
      <c r="R344" s="229">
        <f>Q344*H344</f>
        <v>0.00022447999999999999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154</v>
      </c>
      <c r="AT344" s="231" t="s">
        <v>150</v>
      </c>
      <c r="AU344" s="231" t="s">
        <v>84</v>
      </c>
      <c r="AY344" s="17" t="s">
        <v>148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82</v>
      </c>
      <c r="BK344" s="232">
        <f>ROUND(I344*H344,2)</f>
        <v>0</v>
      </c>
      <c r="BL344" s="17" t="s">
        <v>154</v>
      </c>
      <c r="BM344" s="231" t="s">
        <v>109</v>
      </c>
    </row>
    <row r="345" s="13" customFormat="1">
      <c r="A345" s="13"/>
      <c r="B345" s="233"/>
      <c r="C345" s="234"/>
      <c r="D345" s="235" t="s">
        <v>155</v>
      </c>
      <c r="E345" s="236" t="s">
        <v>1</v>
      </c>
      <c r="F345" s="237" t="s">
        <v>791</v>
      </c>
      <c r="G345" s="234"/>
      <c r="H345" s="238">
        <v>46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155</v>
      </c>
      <c r="AU345" s="244" t="s">
        <v>84</v>
      </c>
      <c r="AV345" s="13" t="s">
        <v>84</v>
      </c>
      <c r="AW345" s="13" t="s">
        <v>32</v>
      </c>
      <c r="AX345" s="13" t="s">
        <v>74</v>
      </c>
      <c r="AY345" s="244" t="s">
        <v>148</v>
      </c>
    </row>
    <row r="346" s="14" customFormat="1">
      <c r="A346" s="14"/>
      <c r="B346" s="245"/>
      <c r="C346" s="246"/>
      <c r="D346" s="235" t="s">
        <v>155</v>
      </c>
      <c r="E346" s="247" t="s">
        <v>1</v>
      </c>
      <c r="F346" s="248" t="s">
        <v>157</v>
      </c>
      <c r="G346" s="246"/>
      <c r="H346" s="249">
        <v>46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155</v>
      </c>
      <c r="AU346" s="255" t="s">
        <v>84</v>
      </c>
      <c r="AV346" s="14" t="s">
        <v>154</v>
      </c>
      <c r="AW346" s="14" t="s">
        <v>32</v>
      </c>
      <c r="AX346" s="14" t="s">
        <v>82</v>
      </c>
      <c r="AY346" s="255" t="s">
        <v>148</v>
      </c>
    </row>
    <row r="347" s="2" customFormat="1" ht="16.5" customHeight="1">
      <c r="A347" s="38"/>
      <c r="B347" s="39"/>
      <c r="C347" s="219" t="s">
        <v>482</v>
      </c>
      <c r="D347" s="219" t="s">
        <v>150</v>
      </c>
      <c r="E347" s="220" t="s">
        <v>507</v>
      </c>
      <c r="F347" s="221" t="s">
        <v>508</v>
      </c>
      <c r="G347" s="222" t="s">
        <v>153</v>
      </c>
      <c r="H347" s="223">
        <v>4.5</v>
      </c>
      <c r="I347" s="224"/>
      <c r="J347" s="225">
        <f>ROUND(I347*H347,2)</f>
        <v>0</v>
      </c>
      <c r="K347" s="226"/>
      <c r="L347" s="44"/>
      <c r="M347" s="227" t="s">
        <v>1</v>
      </c>
      <c r="N347" s="228" t="s">
        <v>39</v>
      </c>
      <c r="O347" s="91"/>
      <c r="P347" s="229">
        <f>O347*H347</f>
        <v>0</v>
      </c>
      <c r="Q347" s="229">
        <v>1.22E-05</v>
      </c>
      <c r="R347" s="229">
        <f>Q347*H347</f>
        <v>5.49E-05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154</v>
      </c>
      <c r="AT347" s="231" t="s">
        <v>150</v>
      </c>
      <c r="AU347" s="231" t="s">
        <v>84</v>
      </c>
      <c r="AY347" s="17" t="s">
        <v>148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82</v>
      </c>
      <c r="BK347" s="232">
        <f>ROUND(I347*H347,2)</f>
        <v>0</v>
      </c>
      <c r="BL347" s="17" t="s">
        <v>154</v>
      </c>
      <c r="BM347" s="231" t="s">
        <v>485</v>
      </c>
    </row>
    <row r="348" s="13" customFormat="1">
      <c r="A348" s="13"/>
      <c r="B348" s="233"/>
      <c r="C348" s="234"/>
      <c r="D348" s="235" t="s">
        <v>155</v>
      </c>
      <c r="E348" s="236" t="s">
        <v>1</v>
      </c>
      <c r="F348" s="237" t="s">
        <v>794</v>
      </c>
      <c r="G348" s="234"/>
      <c r="H348" s="238">
        <v>4.5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155</v>
      </c>
      <c r="AU348" s="244" t="s">
        <v>84</v>
      </c>
      <c r="AV348" s="13" t="s">
        <v>84</v>
      </c>
      <c r="AW348" s="13" t="s">
        <v>32</v>
      </c>
      <c r="AX348" s="13" t="s">
        <v>74</v>
      </c>
      <c r="AY348" s="244" t="s">
        <v>148</v>
      </c>
    </row>
    <row r="349" s="14" customFormat="1">
      <c r="A349" s="14"/>
      <c r="B349" s="245"/>
      <c r="C349" s="246"/>
      <c r="D349" s="235" t="s">
        <v>155</v>
      </c>
      <c r="E349" s="247" t="s">
        <v>1</v>
      </c>
      <c r="F349" s="248" t="s">
        <v>157</v>
      </c>
      <c r="G349" s="246"/>
      <c r="H349" s="249">
        <v>4.5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155</v>
      </c>
      <c r="AU349" s="255" t="s">
        <v>84</v>
      </c>
      <c r="AV349" s="14" t="s">
        <v>154</v>
      </c>
      <c r="AW349" s="14" t="s">
        <v>32</v>
      </c>
      <c r="AX349" s="14" t="s">
        <v>82</v>
      </c>
      <c r="AY349" s="255" t="s">
        <v>148</v>
      </c>
    </row>
    <row r="350" s="2" customFormat="1" ht="33" customHeight="1">
      <c r="A350" s="38"/>
      <c r="B350" s="39"/>
      <c r="C350" s="219" t="s">
        <v>337</v>
      </c>
      <c r="D350" s="219" t="s">
        <v>150</v>
      </c>
      <c r="E350" s="220" t="s">
        <v>512</v>
      </c>
      <c r="F350" s="221" t="s">
        <v>513</v>
      </c>
      <c r="G350" s="222" t="s">
        <v>202</v>
      </c>
      <c r="H350" s="223">
        <v>459.5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39</v>
      </c>
      <c r="O350" s="91"/>
      <c r="P350" s="229">
        <f>O350*H350</f>
        <v>0</v>
      </c>
      <c r="Q350" s="229">
        <v>0.15539952000000001</v>
      </c>
      <c r="R350" s="229">
        <f>Q350*H350</f>
        <v>71.406079439999999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154</v>
      </c>
      <c r="AT350" s="231" t="s">
        <v>150</v>
      </c>
      <c r="AU350" s="231" t="s">
        <v>84</v>
      </c>
      <c r="AY350" s="17" t="s">
        <v>148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82</v>
      </c>
      <c r="BK350" s="232">
        <f>ROUND(I350*H350,2)</f>
        <v>0</v>
      </c>
      <c r="BL350" s="17" t="s">
        <v>154</v>
      </c>
      <c r="BM350" s="231" t="s">
        <v>488</v>
      </c>
    </row>
    <row r="351" s="13" customFormat="1">
      <c r="A351" s="13"/>
      <c r="B351" s="233"/>
      <c r="C351" s="234"/>
      <c r="D351" s="235" t="s">
        <v>155</v>
      </c>
      <c r="E351" s="236" t="s">
        <v>1</v>
      </c>
      <c r="F351" s="237" t="s">
        <v>795</v>
      </c>
      <c r="G351" s="234"/>
      <c r="H351" s="238">
        <v>459.5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155</v>
      </c>
      <c r="AU351" s="244" t="s">
        <v>84</v>
      </c>
      <c r="AV351" s="13" t="s">
        <v>84</v>
      </c>
      <c r="AW351" s="13" t="s">
        <v>32</v>
      </c>
      <c r="AX351" s="13" t="s">
        <v>74</v>
      </c>
      <c r="AY351" s="244" t="s">
        <v>148</v>
      </c>
    </row>
    <row r="352" s="14" customFormat="1">
      <c r="A352" s="14"/>
      <c r="B352" s="245"/>
      <c r="C352" s="246"/>
      <c r="D352" s="235" t="s">
        <v>155</v>
      </c>
      <c r="E352" s="247" t="s">
        <v>1</v>
      </c>
      <c r="F352" s="248" t="s">
        <v>157</v>
      </c>
      <c r="G352" s="246"/>
      <c r="H352" s="249">
        <v>459.5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155</v>
      </c>
      <c r="AU352" s="255" t="s">
        <v>84</v>
      </c>
      <c r="AV352" s="14" t="s">
        <v>154</v>
      </c>
      <c r="AW352" s="14" t="s">
        <v>32</v>
      </c>
      <c r="AX352" s="14" t="s">
        <v>82</v>
      </c>
      <c r="AY352" s="255" t="s">
        <v>148</v>
      </c>
    </row>
    <row r="353" s="2" customFormat="1" ht="16.5" customHeight="1">
      <c r="A353" s="38"/>
      <c r="B353" s="39"/>
      <c r="C353" s="256" t="s">
        <v>489</v>
      </c>
      <c r="D353" s="256" t="s">
        <v>245</v>
      </c>
      <c r="E353" s="257" t="s">
        <v>516</v>
      </c>
      <c r="F353" s="258" t="s">
        <v>517</v>
      </c>
      <c r="G353" s="259" t="s">
        <v>202</v>
      </c>
      <c r="H353" s="260">
        <v>408</v>
      </c>
      <c r="I353" s="261"/>
      <c r="J353" s="262">
        <f>ROUND(I353*H353,2)</f>
        <v>0</v>
      </c>
      <c r="K353" s="263"/>
      <c r="L353" s="264"/>
      <c r="M353" s="265" t="s">
        <v>1</v>
      </c>
      <c r="N353" s="266" t="s">
        <v>39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166</v>
      </c>
      <c r="AT353" s="231" t="s">
        <v>245</v>
      </c>
      <c r="AU353" s="231" t="s">
        <v>84</v>
      </c>
      <c r="AY353" s="17" t="s">
        <v>148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82</v>
      </c>
      <c r="BK353" s="232">
        <f>ROUND(I353*H353,2)</f>
        <v>0</v>
      </c>
      <c r="BL353" s="17" t="s">
        <v>154</v>
      </c>
      <c r="BM353" s="231" t="s">
        <v>492</v>
      </c>
    </row>
    <row r="354" s="13" customFormat="1">
      <c r="A354" s="13"/>
      <c r="B354" s="233"/>
      <c r="C354" s="234"/>
      <c r="D354" s="235" t="s">
        <v>155</v>
      </c>
      <c r="E354" s="236" t="s">
        <v>1</v>
      </c>
      <c r="F354" s="237" t="s">
        <v>796</v>
      </c>
      <c r="G354" s="234"/>
      <c r="H354" s="238">
        <v>408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155</v>
      </c>
      <c r="AU354" s="244" t="s">
        <v>84</v>
      </c>
      <c r="AV354" s="13" t="s">
        <v>84</v>
      </c>
      <c r="AW354" s="13" t="s">
        <v>32</v>
      </c>
      <c r="AX354" s="13" t="s">
        <v>74</v>
      </c>
      <c r="AY354" s="244" t="s">
        <v>148</v>
      </c>
    </row>
    <row r="355" s="14" customFormat="1">
      <c r="A355" s="14"/>
      <c r="B355" s="245"/>
      <c r="C355" s="246"/>
      <c r="D355" s="235" t="s">
        <v>155</v>
      </c>
      <c r="E355" s="247" t="s">
        <v>1</v>
      </c>
      <c r="F355" s="248" t="s">
        <v>157</v>
      </c>
      <c r="G355" s="246"/>
      <c r="H355" s="249">
        <v>408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155</v>
      </c>
      <c r="AU355" s="255" t="s">
        <v>84</v>
      </c>
      <c r="AV355" s="14" t="s">
        <v>154</v>
      </c>
      <c r="AW355" s="14" t="s">
        <v>32</v>
      </c>
      <c r="AX355" s="14" t="s">
        <v>82</v>
      </c>
      <c r="AY355" s="255" t="s">
        <v>148</v>
      </c>
    </row>
    <row r="356" s="2" customFormat="1" ht="24.15" customHeight="1">
      <c r="A356" s="38"/>
      <c r="B356" s="39"/>
      <c r="C356" s="256" t="s">
        <v>353</v>
      </c>
      <c r="D356" s="256" t="s">
        <v>245</v>
      </c>
      <c r="E356" s="257" t="s">
        <v>521</v>
      </c>
      <c r="F356" s="258" t="s">
        <v>522</v>
      </c>
      <c r="G356" s="259" t="s">
        <v>202</v>
      </c>
      <c r="H356" s="260">
        <v>46.409999999999997</v>
      </c>
      <c r="I356" s="261"/>
      <c r="J356" s="262">
        <f>ROUND(I356*H356,2)</f>
        <v>0</v>
      </c>
      <c r="K356" s="263"/>
      <c r="L356" s="264"/>
      <c r="M356" s="265" t="s">
        <v>1</v>
      </c>
      <c r="N356" s="266" t="s">
        <v>39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166</v>
      </c>
      <c r="AT356" s="231" t="s">
        <v>245</v>
      </c>
      <c r="AU356" s="231" t="s">
        <v>84</v>
      </c>
      <c r="AY356" s="17" t="s">
        <v>148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82</v>
      </c>
      <c r="BK356" s="232">
        <f>ROUND(I356*H356,2)</f>
        <v>0</v>
      </c>
      <c r="BL356" s="17" t="s">
        <v>154</v>
      </c>
      <c r="BM356" s="231" t="s">
        <v>495</v>
      </c>
    </row>
    <row r="357" s="13" customFormat="1">
      <c r="A357" s="13"/>
      <c r="B357" s="233"/>
      <c r="C357" s="234"/>
      <c r="D357" s="235" t="s">
        <v>155</v>
      </c>
      <c r="E357" s="236" t="s">
        <v>1</v>
      </c>
      <c r="F357" s="237" t="s">
        <v>797</v>
      </c>
      <c r="G357" s="234"/>
      <c r="H357" s="238">
        <v>46.409999999999997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155</v>
      </c>
      <c r="AU357" s="244" t="s">
        <v>84</v>
      </c>
      <c r="AV357" s="13" t="s">
        <v>84</v>
      </c>
      <c r="AW357" s="13" t="s">
        <v>32</v>
      </c>
      <c r="AX357" s="13" t="s">
        <v>74</v>
      </c>
      <c r="AY357" s="244" t="s">
        <v>148</v>
      </c>
    </row>
    <row r="358" s="14" customFormat="1">
      <c r="A358" s="14"/>
      <c r="B358" s="245"/>
      <c r="C358" s="246"/>
      <c r="D358" s="235" t="s">
        <v>155</v>
      </c>
      <c r="E358" s="247" t="s">
        <v>1</v>
      </c>
      <c r="F358" s="248" t="s">
        <v>157</v>
      </c>
      <c r="G358" s="246"/>
      <c r="H358" s="249">
        <v>46.409999999999997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155</v>
      </c>
      <c r="AU358" s="255" t="s">
        <v>84</v>
      </c>
      <c r="AV358" s="14" t="s">
        <v>154</v>
      </c>
      <c r="AW358" s="14" t="s">
        <v>32</v>
      </c>
      <c r="AX358" s="14" t="s">
        <v>82</v>
      </c>
      <c r="AY358" s="255" t="s">
        <v>148</v>
      </c>
    </row>
    <row r="359" s="2" customFormat="1" ht="24.15" customHeight="1">
      <c r="A359" s="38"/>
      <c r="B359" s="39"/>
      <c r="C359" s="256" t="s">
        <v>496</v>
      </c>
      <c r="D359" s="256" t="s">
        <v>245</v>
      </c>
      <c r="E359" s="257" t="s">
        <v>525</v>
      </c>
      <c r="F359" s="258" t="s">
        <v>526</v>
      </c>
      <c r="G359" s="259" t="s">
        <v>202</v>
      </c>
      <c r="H359" s="260">
        <v>14.279999999999999</v>
      </c>
      <c r="I359" s="261"/>
      <c r="J359" s="262">
        <f>ROUND(I359*H359,2)</f>
        <v>0</v>
      </c>
      <c r="K359" s="263"/>
      <c r="L359" s="264"/>
      <c r="M359" s="265" t="s">
        <v>1</v>
      </c>
      <c r="N359" s="266" t="s">
        <v>39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166</v>
      </c>
      <c r="AT359" s="231" t="s">
        <v>245</v>
      </c>
      <c r="AU359" s="231" t="s">
        <v>84</v>
      </c>
      <c r="AY359" s="17" t="s">
        <v>148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82</v>
      </c>
      <c r="BK359" s="232">
        <f>ROUND(I359*H359,2)</f>
        <v>0</v>
      </c>
      <c r="BL359" s="17" t="s">
        <v>154</v>
      </c>
      <c r="BM359" s="231" t="s">
        <v>499</v>
      </c>
    </row>
    <row r="360" s="13" customFormat="1">
      <c r="A360" s="13"/>
      <c r="B360" s="233"/>
      <c r="C360" s="234"/>
      <c r="D360" s="235" t="s">
        <v>155</v>
      </c>
      <c r="E360" s="236" t="s">
        <v>1</v>
      </c>
      <c r="F360" s="237" t="s">
        <v>798</v>
      </c>
      <c r="G360" s="234"/>
      <c r="H360" s="238">
        <v>14.279999999999999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155</v>
      </c>
      <c r="AU360" s="244" t="s">
        <v>84</v>
      </c>
      <c r="AV360" s="13" t="s">
        <v>84</v>
      </c>
      <c r="AW360" s="13" t="s">
        <v>32</v>
      </c>
      <c r="AX360" s="13" t="s">
        <v>74</v>
      </c>
      <c r="AY360" s="244" t="s">
        <v>148</v>
      </c>
    </row>
    <row r="361" s="14" customFormat="1">
      <c r="A361" s="14"/>
      <c r="B361" s="245"/>
      <c r="C361" s="246"/>
      <c r="D361" s="235" t="s">
        <v>155</v>
      </c>
      <c r="E361" s="247" t="s">
        <v>1</v>
      </c>
      <c r="F361" s="248" t="s">
        <v>157</v>
      </c>
      <c r="G361" s="246"/>
      <c r="H361" s="249">
        <v>14.279999999999999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155</v>
      </c>
      <c r="AU361" s="255" t="s">
        <v>84</v>
      </c>
      <c r="AV361" s="14" t="s">
        <v>154</v>
      </c>
      <c r="AW361" s="14" t="s">
        <v>32</v>
      </c>
      <c r="AX361" s="14" t="s">
        <v>82</v>
      </c>
      <c r="AY361" s="255" t="s">
        <v>148</v>
      </c>
    </row>
    <row r="362" s="2" customFormat="1" ht="24.15" customHeight="1">
      <c r="A362" s="38"/>
      <c r="B362" s="39"/>
      <c r="C362" s="219" t="s">
        <v>94</v>
      </c>
      <c r="D362" s="219" t="s">
        <v>150</v>
      </c>
      <c r="E362" s="220" t="s">
        <v>530</v>
      </c>
      <c r="F362" s="221" t="s">
        <v>531</v>
      </c>
      <c r="G362" s="222" t="s">
        <v>202</v>
      </c>
      <c r="H362" s="223">
        <v>697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39</v>
      </c>
      <c r="O362" s="91"/>
      <c r="P362" s="229">
        <f>O362*H362</f>
        <v>0</v>
      </c>
      <c r="Q362" s="229">
        <v>0.10094599999999999</v>
      </c>
      <c r="R362" s="229">
        <f>Q362*H362</f>
        <v>70.35936199999999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154</v>
      </c>
      <c r="AT362" s="231" t="s">
        <v>150</v>
      </c>
      <c r="AU362" s="231" t="s">
        <v>84</v>
      </c>
      <c r="AY362" s="17" t="s">
        <v>148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82</v>
      </c>
      <c r="BK362" s="232">
        <f>ROUND(I362*H362,2)</f>
        <v>0</v>
      </c>
      <c r="BL362" s="17" t="s">
        <v>154</v>
      </c>
      <c r="BM362" s="231" t="s">
        <v>502</v>
      </c>
    </row>
    <row r="363" s="2" customFormat="1" ht="16.5" customHeight="1">
      <c r="A363" s="38"/>
      <c r="B363" s="39"/>
      <c r="C363" s="256" t="s">
        <v>503</v>
      </c>
      <c r="D363" s="256" t="s">
        <v>245</v>
      </c>
      <c r="E363" s="257" t="s">
        <v>533</v>
      </c>
      <c r="F363" s="258" t="s">
        <v>534</v>
      </c>
      <c r="G363" s="259" t="s">
        <v>202</v>
      </c>
      <c r="H363" s="260">
        <v>717.90999999999997</v>
      </c>
      <c r="I363" s="261"/>
      <c r="J363" s="262">
        <f>ROUND(I363*H363,2)</f>
        <v>0</v>
      </c>
      <c r="K363" s="263"/>
      <c r="L363" s="264"/>
      <c r="M363" s="265" t="s">
        <v>1</v>
      </c>
      <c r="N363" s="266" t="s">
        <v>39</v>
      </c>
      <c r="O363" s="91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1" t="s">
        <v>166</v>
      </c>
      <c r="AT363" s="231" t="s">
        <v>245</v>
      </c>
      <c r="AU363" s="231" t="s">
        <v>84</v>
      </c>
      <c r="AY363" s="17" t="s">
        <v>148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7" t="s">
        <v>82</v>
      </c>
      <c r="BK363" s="232">
        <f>ROUND(I363*H363,2)</f>
        <v>0</v>
      </c>
      <c r="BL363" s="17" t="s">
        <v>154</v>
      </c>
      <c r="BM363" s="231" t="s">
        <v>506</v>
      </c>
    </row>
    <row r="364" s="13" customFormat="1">
      <c r="A364" s="13"/>
      <c r="B364" s="233"/>
      <c r="C364" s="234"/>
      <c r="D364" s="235" t="s">
        <v>155</v>
      </c>
      <c r="E364" s="236" t="s">
        <v>1</v>
      </c>
      <c r="F364" s="237" t="s">
        <v>799</v>
      </c>
      <c r="G364" s="234"/>
      <c r="H364" s="238">
        <v>717.90999999999997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155</v>
      </c>
      <c r="AU364" s="244" t="s">
        <v>84</v>
      </c>
      <c r="AV364" s="13" t="s">
        <v>84</v>
      </c>
      <c r="AW364" s="13" t="s">
        <v>32</v>
      </c>
      <c r="AX364" s="13" t="s">
        <v>74</v>
      </c>
      <c r="AY364" s="244" t="s">
        <v>148</v>
      </c>
    </row>
    <row r="365" s="14" customFormat="1">
      <c r="A365" s="14"/>
      <c r="B365" s="245"/>
      <c r="C365" s="246"/>
      <c r="D365" s="235" t="s">
        <v>155</v>
      </c>
      <c r="E365" s="247" t="s">
        <v>1</v>
      </c>
      <c r="F365" s="248" t="s">
        <v>157</v>
      </c>
      <c r="G365" s="246"/>
      <c r="H365" s="249">
        <v>717.90999999999997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155</v>
      </c>
      <c r="AU365" s="255" t="s">
        <v>84</v>
      </c>
      <c r="AV365" s="14" t="s">
        <v>154</v>
      </c>
      <c r="AW365" s="14" t="s">
        <v>32</v>
      </c>
      <c r="AX365" s="14" t="s">
        <v>82</v>
      </c>
      <c r="AY365" s="255" t="s">
        <v>148</v>
      </c>
    </row>
    <row r="366" s="2" customFormat="1" ht="24.15" customHeight="1">
      <c r="A366" s="38"/>
      <c r="B366" s="39"/>
      <c r="C366" s="219" t="s">
        <v>359</v>
      </c>
      <c r="D366" s="219" t="s">
        <v>150</v>
      </c>
      <c r="E366" s="220" t="s">
        <v>538</v>
      </c>
      <c r="F366" s="221" t="s">
        <v>539</v>
      </c>
      <c r="G366" s="222" t="s">
        <v>202</v>
      </c>
      <c r="H366" s="223">
        <v>72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39</v>
      </c>
      <c r="O366" s="91"/>
      <c r="P366" s="229">
        <f>O366*H366</f>
        <v>0</v>
      </c>
      <c r="Q366" s="229">
        <v>5.5600000000000003E-05</v>
      </c>
      <c r="R366" s="229">
        <f>Q366*H366</f>
        <v>0.0040032000000000002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154</v>
      </c>
      <c r="AT366" s="231" t="s">
        <v>150</v>
      </c>
      <c r="AU366" s="231" t="s">
        <v>84</v>
      </c>
      <c r="AY366" s="17" t="s">
        <v>148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82</v>
      </c>
      <c r="BK366" s="232">
        <f>ROUND(I366*H366,2)</f>
        <v>0</v>
      </c>
      <c r="BL366" s="17" t="s">
        <v>154</v>
      </c>
      <c r="BM366" s="231" t="s">
        <v>509</v>
      </c>
    </row>
    <row r="367" s="2" customFormat="1" ht="16.5" customHeight="1">
      <c r="A367" s="38"/>
      <c r="B367" s="39"/>
      <c r="C367" s="219" t="s">
        <v>511</v>
      </c>
      <c r="D367" s="219" t="s">
        <v>150</v>
      </c>
      <c r="E367" s="220" t="s">
        <v>541</v>
      </c>
      <c r="F367" s="221" t="s">
        <v>542</v>
      </c>
      <c r="G367" s="222" t="s">
        <v>202</v>
      </c>
      <c r="H367" s="223">
        <v>72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39</v>
      </c>
      <c r="O367" s="91"/>
      <c r="P367" s="229">
        <f>O367*H367</f>
        <v>0</v>
      </c>
      <c r="Q367" s="229">
        <v>1.2950000000000001E-06</v>
      </c>
      <c r="R367" s="229">
        <f>Q367*H367</f>
        <v>9.3240000000000009E-05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154</v>
      </c>
      <c r="AT367" s="231" t="s">
        <v>150</v>
      </c>
      <c r="AU367" s="231" t="s">
        <v>84</v>
      </c>
      <c r="AY367" s="17" t="s">
        <v>148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82</v>
      </c>
      <c r="BK367" s="232">
        <f>ROUND(I367*H367,2)</f>
        <v>0</v>
      </c>
      <c r="BL367" s="17" t="s">
        <v>154</v>
      </c>
      <c r="BM367" s="231" t="s">
        <v>514</v>
      </c>
    </row>
    <row r="368" s="2" customFormat="1" ht="24.15" customHeight="1">
      <c r="A368" s="38"/>
      <c r="B368" s="39"/>
      <c r="C368" s="219" t="s">
        <v>363</v>
      </c>
      <c r="D368" s="219" t="s">
        <v>150</v>
      </c>
      <c r="E368" s="220" t="s">
        <v>545</v>
      </c>
      <c r="F368" s="221" t="s">
        <v>546</v>
      </c>
      <c r="G368" s="222" t="s">
        <v>202</v>
      </c>
      <c r="H368" s="223">
        <v>31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39</v>
      </c>
      <c r="O368" s="91"/>
      <c r="P368" s="229">
        <f>O368*H368</f>
        <v>0</v>
      </c>
      <c r="Q368" s="229">
        <v>0.29220869999999999</v>
      </c>
      <c r="R368" s="229">
        <f>Q368*H368</f>
        <v>9.0584696999999998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154</v>
      </c>
      <c r="AT368" s="231" t="s">
        <v>150</v>
      </c>
      <c r="AU368" s="231" t="s">
        <v>84</v>
      </c>
      <c r="AY368" s="17" t="s">
        <v>148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82</v>
      </c>
      <c r="BK368" s="232">
        <f>ROUND(I368*H368,2)</f>
        <v>0</v>
      </c>
      <c r="BL368" s="17" t="s">
        <v>154</v>
      </c>
      <c r="BM368" s="231" t="s">
        <v>518</v>
      </c>
    </row>
    <row r="369" s="13" customFormat="1">
      <c r="A369" s="13"/>
      <c r="B369" s="233"/>
      <c r="C369" s="234"/>
      <c r="D369" s="235" t="s">
        <v>155</v>
      </c>
      <c r="E369" s="236" t="s">
        <v>1</v>
      </c>
      <c r="F369" s="237" t="s">
        <v>800</v>
      </c>
      <c r="G369" s="234"/>
      <c r="H369" s="238">
        <v>17.5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155</v>
      </c>
      <c r="AU369" s="244" t="s">
        <v>84</v>
      </c>
      <c r="AV369" s="13" t="s">
        <v>84</v>
      </c>
      <c r="AW369" s="13" t="s">
        <v>32</v>
      </c>
      <c r="AX369" s="13" t="s">
        <v>74</v>
      </c>
      <c r="AY369" s="244" t="s">
        <v>148</v>
      </c>
    </row>
    <row r="370" s="13" customFormat="1">
      <c r="A370" s="13"/>
      <c r="B370" s="233"/>
      <c r="C370" s="234"/>
      <c r="D370" s="235" t="s">
        <v>155</v>
      </c>
      <c r="E370" s="236" t="s">
        <v>1</v>
      </c>
      <c r="F370" s="237" t="s">
        <v>801</v>
      </c>
      <c r="G370" s="234"/>
      <c r="H370" s="238">
        <v>13.5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155</v>
      </c>
      <c r="AU370" s="244" t="s">
        <v>84</v>
      </c>
      <c r="AV370" s="13" t="s">
        <v>84</v>
      </c>
      <c r="AW370" s="13" t="s">
        <v>32</v>
      </c>
      <c r="AX370" s="13" t="s">
        <v>74</v>
      </c>
      <c r="AY370" s="244" t="s">
        <v>148</v>
      </c>
    </row>
    <row r="371" s="14" customFormat="1">
      <c r="A371" s="14"/>
      <c r="B371" s="245"/>
      <c r="C371" s="246"/>
      <c r="D371" s="235" t="s">
        <v>155</v>
      </c>
      <c r="E371" s="247" t="s">
        <v>1</v>
      </c>
      <c r="F371" s="248" t="s">
        <v>157</v>
      </c>
      <c r="G371" s="246"/>
      <c r="H371" s="249">
        <v>31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155</v>
      </c>
      <c r="AU371" s="255" t="s">
        <v>84</v>
      </c>
      <c r="AV371" s="14" t="s">
        <v>154</v>
      </c>
      <c r="AW371" s="14" t="s">
        <v>32</v>
      </c>
      <c r="AX371" s="14" t="s">
        <v>82</v>
      </c>
      <c r="AY371" s="255" t="s">
        <v>148</v>
      </c>
    </row>
    <row r="372" s="2" customFormat="1" ht="21.75" customHeight="1">
      <c r="A372" s="38"/>
      <c r="B372" s="39"/>
      <c r="C372" s="256" t="s">
        <v>520</v>
      </c>
      <c r="D372" s="256" t="s">
        <v>245</v>
      </c>
      <c r="E372" s="257" t="s">
        <v>550</v>
      </c>
      <c r="F372" s="258" t="s">
        <v>551</v>
      </c>
      <c r="G372" s="259" t="s">
        <v>278</v>
      </c>
      <c r="H372" s="260">
        <v>62</v>
      </c>
      <c r="I372" s="261"/>
      <c r="J372" s="262">
        <f>ROUND(I372*H372,2)</f>
        <v>0</v>
      </c>
      <c r="K372" s="263"/>
      <c r="L372" s="264"/>
      <c r="M372" s="265" t="s">
        <v>1</v>
      </c>
      <c r="N372" s="266" t="s">
        <v>39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166</v>
      </c>
      <c r="AT372" s="231" t="s">
        <v>245</v>
      </c>
      <c r="AU372" s="231" t="s">
        <v>84</v>
      </c>
      <c r="AY372" s="17" t="s">
        <v>148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82</v>
      </c>
      <c r="BK372" s="232">
        <f>ROUND(I372*H372,2)</f>
        <v>0</v>
      </c>
      <c r="BL372" s="17" t="s">
        <v>154</v>
      </c>
      <c r="BM372" s="231" t="s">
        <v>523</v>
      </c>
    </row>
    <row r="373" s="2" customFormat="1" ht="16.5" customHeight="1">
      <c r="A373" s="38"/>
      <c r="B373" s="39"/>
      <c r="C373" s="256" t="s">
        <v>366</v>
      </c>
      <c r="D373" s="256" t="s">
        <v>245</v>
      </c>
      <c r="E373" s="257" t="s">
        <v>554</v>
      </c>
      <c r="F373" s="258" t="s">
        <v>555</v>
      </c>
      <c r="G373" s="259" t="s">
        <v>278</v>
      </c>
      <c r="H373" s="260">
        <v>30</v>
      </c>
      <c r="I373" s="261"/>
      <c r="J373" s="262">
        <f>ROUND(I373*H373,2)</f>
        <v>0</v>
      </c>
      <c r="K373" s="263"/>
      <c r="L373" s="264"/>
      <c r="M373" s="265" t="s">
        <v>1</v>
      </c>
      <c r="N373" s="266" t="s">
        <v>39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166</v>
      </c>
      <c r="AT373" s="231" t="s">
        <v>245</v>
      </c>
      <c r="AU373" s="231" t="s">
        <v>84</v>
      </c>
      <c r="AY373" s="17" t="s">
        <v>148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82</v>
      </c>
      <c r="BK373" s="232">
        <f>ROUND(I373*H373,2)</f>
        <v>0</v>
      </c>
      <c r="BL373" s="17" t="s">
        <v>154</v>
      </c>
      <c r="BM373" s="231" t="s">
        <v>527</v>
      </c>
    </row>
    <row r="374" s="2" customFormat="1" ht="24.15" customHeight="1">
      <c r="A374" s="38"/>
      <c r="B374" s="39"/>
      <c r="C374" s="256" t="s">
        <v>529</v>
      </c>
      <c r="D374" s="256" t="s">
        <v>245</v>
      </c>
      <c r="E374" s="257" t="s">
        <v>599</v>
      </c>
      <c r="F374" s="258" t="s">
        <v>600</v>
      </c>
      <c r="G374" s="259" t="s">
        <v>278</v>
      </c>
      <c r="H374" s="260">
        <v>2</v>
      </c>
      <c r="I374" s="261"/>
      <c r="J374" s="262">
        <f>ROUND(I374*H374,2)</f>
        <v>0</v>
      </c>
      <c r="K374" s="263"/>
      <c r="L374" s="264"/>
      <c r="M374" s="265" t="s">
        <v>1</v>
      </c>
      <c r="N374" s="266" t="s">
        <v>39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166</v>
      </c>
      <c r="AT374" s="231" t="s">
        <v>245</v>
      </c>
      <c r="AU374" s="231" t="s">
        <v>84</v>
      </c>
      <c r="AY374" s="17" t="s">
        <v>148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82</v>
      </c>
      <c r="BK374" s="232">
        <f>ROUND(I374*H374,2)</f>
        <v>0</v>
      </c>
      <c r="BL374" s="17" t="s">
        <v>154</v>
      </c>
      <c r="BM374" s="231" t="s">
        <v>532</v>
      </c>
    </row>
    <row r="375" s="2" customFormat="1" ht="16.5" customHeight="1">
      <c r="A375" s="38"/>
      <c r="B375" s="39"/>
      <c r="C375" s="256" t="s">
        <v>370</v>
      </c>
      <c r="D375" s="256" t="s">
        <v>245</v>
      </c>
      <c r="E375" s="257" t="s">
        <v>603</v>
      </c>
      <c r="F375" s="258" t="s">
        <v>604</v>
      </c>
      <c r="G375" s="259" t="s">
        <v>278</v>
      </c>
      <c r="H375" s="260">
        <v>4</v>
      </c>
      <c r="I375" s="261"/>
      <c r="J375" s="262">
        <f>ROUND(I375*H375,2)</f>
        <v>0</v>
      </c>
      <c r="K375" s="263"/>
      <c r="L375" s="264"/>
      <c r="M375" s="265" t="s">
        <v>1</v>
      </c>
      <c r="N375" s="266" t="s">
        <v>39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166</v>
      </c>
      <c r="AT375" s="231" t="s">
        <v>245</v>
      </c>
      <c r="AU375" s="231" t="s">
        <v>84</v>
      </c>
      <c r="AY375" s="17" t="s">
        <v>148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82</v>
      </c>
      <c r="BK375" s="232">
        <f>ROUND(I375*H375,2)</f>
        <v>0</v>
      </c>
      <c r="BL375" s="17" t="s">
        <v>154</v>
      </c>
      <c r="BM375" s="231" t="s">
        <v>535</v>
      </c>
    </row>
    <row r="376" s="2" customFormat="1" ht="16.5" customHeight="1">
      <c r="A376" s="38"/>
      <c r="B376" s="39"/>
      <c r="C376" s="219" t="s">
        <v>537</v>
      </c>
      <c r="D376" s="219" t="s">
        <v>150</v>
      </c>
      <c r="E376" s="220" t="s">
        <v>606</v>
      </c>
      <c r="F376" s="221" t="s">
        <v>607</v>
      </c>
      <c r="G376" s="222" t="s">
        <v>278</v>
      </c>
      <c r="H376" s="223">
        <v>2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39</v>
      </c>
      <c r="O376" s="91"/>
      <c r="P376" s="229">
        <f>O376*H376</f>
        <v>0</v>
      </c>
      <c r="Q376" s="229">
        <v>0.072870000000000004</v>
      </c>
      <c r="R376" s="229">
        <f>Q376*H376</f>
        <v>0.14574000000000001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154</v>
      </c>
      <c r="AT376" s="231" t="s">
        <v>150</v>
      </c>
      <c r="AU376" s="231" t="s">
        <v>84</v>
      </c>
      <c r="AY376" s="17" t="s">
        <v>148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82</v>
      </c>
      <c r="BK376" s="232">
        <f>ROUND(I376*H376,2)</f>
        <v>0</v>
      </c>
      <c r="BL376" s="17" t="s">
        <v>154</v>
      </c>
      <c r="BM376" s="231" t="s">
        <v>540</v>
      </c>
    </row>
    <row r="377" s="2" customFormat="1" ht="24.15" customHeight="1">
      <c r="A377" s="38"/>
      <c r="B377" s="39"/>
      <c r="C377" s="256" t="s">
        <v>97</v>
      </c>
      <c r="D377" s="256" t="s">
        <v>245</v>
      </c>
      <c r="E377" s="257" t="s">
        <v>610</v>
      </c>
      <c r="F377" s="258" t="s">
        <v>611</v>
      </c>
      <c r="G377" s="259" t="s">
        <v>278</v>
      </c>
      <c r="H377" s="260">
        <v>2</v>
      </c>
      <c r="I377" s="261"/>
      <c r="J377" s="262">
        <f>ROUND(I377*H377,2)</f>
        <v>0</v>
      </c>
      <c r="K377" s="263"/>
      <c r="L377" s="264"/>
      <c r="M377" s="265" t="s">
        <v>1</v>
      </c>
      <c r="N377" s="266" t="s">
        <v>39</v>
      </c>
      <c r="O377" s="91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166</v>
      </c>
      <c r="AT377" s="231" t="s">
        <v>245</v>
      </c>
      <c r="AU377" s="231" t="s">
        <v>84</v>
      </c>
      <c r="AY377" s="17" t="s">
        <v>148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82</v>
      </c>
      <c r="BK377" s="232">
        <f>ROUND(I377*H377,2)</f>
        <v>0</v>
      </c>
      <c r="BL377" s="17" t="s">
        <v>154</v>
      </c>
      <c r="BM377" s="231" t="s">
        <v>543</v>
      </c>
    </row>
    <row r="378" s="12" customFormat="1" ht="22.8" customHeight="1">
      <c r="A378" s="12"/>
      <c r="B378" s="203"/>
      <c r="C378" s="204"/>
      <c r="D378" s="205" t="s">
        <v>73</v>
      </c>
      <c r="E378" s="217" t="s">
        <v>621</v>
      </c>
      <c r="F378" s="217" t="s">
        <v>622</v>
      </c>
      <c r="G378" s="204"/>
      <c r="H378" s="204"/>
      <c r="I378" s="207"/>
      <c r="J378" s="218">
        <f>BK378</f>
        <v>0</v>
      </c>
      <c r="K378" s="204"/>
      <c r="L378" s="209"/>
      <c r="M378" s="210"/>
      <c r="N378" s="211"/>
      <c r="O378" s="211"/>
      <c r="P378" s="212">
        <f>SUM(P379:P385)</f>
        <v>0</v>
      </c>
      <c r="Q378" s="211"/>
      <c r="R378" s="212">
        <f>SUM(R379:R385)</f>
        <v>0</v>
      </c>
      <c r="S378" s="211"/>
      <c r="T378" s="213">
        <f>SUM(T379:T385)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4" t="s">
        <v>82</v>
      </c>
      <c r="AT378" s="215" t="s">
        <v>73</v>
      </c>
      <c r="AU378" s="215" t="s">
        <v>82</v>
      </c>
      <c r="AY378" s="214" t="s">
        <v>148</v>
      </c>
      <c r="BK378" s="216">
        <f>SUM(BK379:BK385)</f>
        <v>0</v>
      </c>
    </row>
    <row r="379" s="2" customFormat="1" ht="21.75" customHeight="1">
      <c r="A379" s="38"/>
      <c r="B379" s="39"/>
      <c r="C379" s="219" t="s">
        <v>544</v>
      </c>
      <c r="D379" s="219" t="s">
        <v>150</v>
      </c>
      <c r="E379" s="220" t="s">
        <v>623</v>
      </c>
      <c r="F379" s="221" t="s">
        <v>624</v>
      </c>
      <c r="G379" s="222" t="s">
        <v>233</v>
      </c>
      <c r="H379" s="223">
        <v>2515.2919999999999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39</v>
      </c>
      <c r="O379" s="91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154</v>
      </c>
      <c r="AT379" s="231" t="s">
        <v>150</v>
      </c>
      <c r="AU379" s="231" t="s">
        <v>84</v>
      </c>
      <c r="AY379" s="17" t="s">
        <v>148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82</v>
      </c>
      <c r="BK379" s="232">
        <f>ROUND(I379*H379,2)</f>
        <v>0</v>
      </c>
      <c r="BL379" s="17" t="s">
        <v>154</v>
      </c>
      <c r="BM379" s="231" t="s">
        <v>547</v>
      </c>
    </row>
    <row r="380" s="2" customFormat="1" ht="24.15" customHeight="1">
      <c r="A380" s="38"/>
      <c r="B380" s="39"/>
      <c r="C380" s="219" t="s">
        <v>376</v>
      </c>
      <c r="D380" s="219" t="s">
        <v>150</v>
      </c>
      <c r="E380" s="220" t="s">
        <v>627</v>
      </c>
      <c r="F380" s="221" t="s">
        <v>628</v>
      </c>
      <c r="G380" s="222" t="s">
        <v>233</v>
      </c>
      <c r="H380" s="223">
        <v>72943.467999999993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39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154</v>
      </c>
      <c r="AT380" s="231" t="s">
        <v>150</v>
      </c>
      <c r="AU380" s="231" t="s">
        <v>84</v>
      </c>
      <c r="AY380" s="17" t="s">
        <v>148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82</v>
      </c>
      <c r="BK380" s="232">
        <f>ROUND(I380*H380,2)</f>
        <v>0</v>
      </c>
      <c r="BL380" s="17" t="s">
        <v>154</v>
      </c>
      <c r="BM380" s="231" t="s">
        <v>552</v>
      </c>
    </row>
    <row r="381" s="13" customFormat="1">
      <c r="A381" s="13"/>
      <c r="B381" s="233"/>
      <c r="C381" s="234"/>
      <c r="D381" s="235" t="s">
        <v>155</v>
      </c>
      <c r="E381" s="236" t="s">
        <v>1</v>
      </c>
      <c r="F381" s="237" t="s">
        <v>802</v>
      </c>
      <c r="G381" s="234"/>
      <c r="H381" s="238">
        <v>72943.467999999993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155</v>
      </c>
      <c r="AU381" s="244" t="s">
        <v>84</v>
      </c>
      <c r="AV381" s="13" t="s">
        <v>84</v>
      </c>
      <c r="AW381" s="13" t="s">
        <v>32</v>
      </c>
      <c r="AX381" s="13" t="s">
        <v>74</v>
      </c>
      <c r="AY381" s="244" t="s">
        <v>148</v>
      </c>
    </row>
    <row r="382" s="14" customFormat="1">
      <c r="A382" s="14"/>
      <c r="B382" s="245"/>
      <c r="C382" s="246"/>
      <c r="D382" s="235" t="s">
        <v>155</v>
      </c>
      <c r="E382" s="247" t="s">
        <v>1</v>
      </c>
      <c r="F382" s="248" t="s">
        <v>157</v>
      </c>
      <c r="G382" s="246"/>
      <c r="H382" s="249">
        <v>72943.467999999993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155</v>
      </c>
      <c r="AU382" s="255" t="s">
        <v>84</v>
      </c>
      <c r="AV382" s="14" t="s">
        <v>154</v>
      </c>
      <c r="AW382" s="14" t="s">
        <v>32</v>
      </c>
      <c r="AX382" s="14" t="s">
        <v>82</v>
      </c>
      <c r="AY382" s="255" t="s">
        <v>148</v>
      </c>
    </row>
    <row r="383" s="2" customFormat="1" ht="37.8" customHeight="1">
      <c r="A383" s="38"/>
      <c r="B383" s="39"/>
      <c r="C383" s="219" t="s">
        <v>553</v>
      </c>
      <c r="D383" s="219" t="s">
        <v>150</v>
      </c>
      <c r="E383" s="220" t="s">
        <v>631</v>
      </c>
      <c r="F383" s="221" t="s">
        <v>632</v>
      </c>
      <c r="G383" s="222" t="s">
        <v>233</v>
      </c>
      <c r="H383" s="223">
        <v>293.19</v>
      </c>
      <c r="I383" s="224"/>
      <c r="J383" s="225">
        <f>ROUND(I383*H383,2)</f>
        <v>0</v>
      </c>
      <c r="K383" s="226"/>
      <c r="L383" s="44"/>
      <c r="M383" s="227" t="s">
        <v>1</v>
      </c>
      <c r="N383" s="228" t="s">
        <v>39</v>
      </c>
      <c r="O383" s="91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154</v>
      </c>
      <c r="AT383" s="231" t="s">
        <v>150</v>
      </c>
      <c r="AU383" s="231" t="s">
        <v>84</v>
      </c>
      <c r="AY383" s="17" t="s">
        <v>148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82</v>
      </c>
      <c r="BK383" s="232">
        <f>ROUND(I383*H383,2)</f>
        <v>0</v>
      </c>
      <c r="BL383" s="17" t="s">
        <v>154</v>
      </c>
      <c r="BM383" s="231" t="s">
        <v>556</v>
      </c>
    </row>
    <row r="384" s="2" customFormat="1" ht="44.25" customHeight="1">
      <c r="A384" s="38"/>
      <c r="B384" s="39"/>
      <c r="C384" s="219" t="s">
        <v>379</v>
      </c>
      <c r="D384" s="219" t="s">
        <v>150</v>
      </c>
      <c r="E384" s="220" t="s">
        <v>635</v>
      </c>
      <c r="F384" s="221" t="s">
        <v>636</v>
      </c>
      <c r="G384" s="222" t="s">
        <v>233</v>
      </c>
      <c r="H384" s="223">
        <v>1595.0799999999999</v>
      </c>
      <c r="I384" s="224"/>
      <c r="J384" s="225">
        <f>ROUND(I384*H384,2)</f>
        <v>0</v>
      </c>
      <c r="K384" s="226"/>
      <c r="L384" s="44"/>
      <c r="M384" s="227" t="s">
        <v>1</v>
      </c>
      <c r="N384" s="228" t="s">
        <v>39</v>
      </c>
      <c r="O384" s="91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154</v>
      </c>
      <c r="AT384" s="231" t="s">
        <v>150</v>
      </c>
      <c r="AU384" s="231" t="s">
        <v>84</v>
      </c>
      <c r="AY384" s="17" t="s">
        <v>148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82</v>
      </c>
      <c r="BK384" s="232">
        <f>ROUND(I384*H384,2)</f>
        <v>0</v>
      </c>
      <c r="BL384" s="17" t="s">
        <v>154</v>
      </c>
      <c r="BM384" s="231" t="s">
        <v>559</v>
      </c>
    </row>
    <row r="385" s="2" customFormat="1" ht="44.25" customHeight="1">
      <c r="A385" s="38"/>
      <c r="B385" s="39"/>
      <c r="C385" s="219" t="s">
        <v>560</v>
      </c>
      <c r="D385" s="219" t="s">
        <v>150</v>
      </c>
      <c r="E385" s="220" t="s">
        <v>638</v>
      </c>
      <c r="F385" s="221" t="s">
        <v>639</v>
      </c>
      <c r="G385" s="222" t="s">
        <v>233</v>
      </c>
      <c r="H385" s="223">
        <v>627.02200000000005</v>
      </c>
      <c r="I385" s="224"/>
      <c r="J385" s="225">
        <f>ROUND(I385*H385,2)</f>
        <v>0</v>
      </c>
      <c r="K385" s="226"/>
      <c r="L385" s="44"/>
      <c r="M385" s="227" t="s">
        <v>1</v>
      </c>
      <c r="N385" s="228" t="s">
        <v>39</v>
      </c>
      <c r="O385" s="91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154</v>
      </c>
      <c r="AT385" s="231" t="s">
        <v>150</v>
      </c>
      <c r="AU385" s="231" t="s">
        <v>84</v>
      </c>
      <c r="AY385" s="17" t="s">
        <v>148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82</v>
      </c>
      <c r="BK385" s="232">
        <f>ROUND(I385*H385,2)</f>
        <v>0</v>
      </c>
      <c r="BL385" s="17" t="s">
        <v>154</v>
      </c>
      <c r="BM385" s="231" t="s">
        <v>563</v>
      </c>
    </row>
    <row r="386" s="12" customFormat="1" ht="22.8" customHeight="1">
      <c r="A386" s="12"/>
      <c r="B386" s="203"/>
      <c r="C386" s="204"/>
      <c r="D386" s="205" t="s">
        <v>73</v>
      </c>
      <c r="E386" s="217" t="s">
        <v>641</v>
      </c>
      <c r="F386" s="217" t="s">
        <v>642</v>
      </c>
      <c r="G386" s="204"/>
      <c r="H386" s="204"/>
      <c r="I386" s="207"/>
      <c r="J386" s="218">
        <f>BK386</f>
        <v>0</v>
      </c>
      <c r="K386" s="204"/>
      <c r="L386" s="209"/>
      <c r="M386" s="210"/>
      <c r="N386" s="211"/>
      <c r="O386" s="211"/>
      <c r="P386" s="212">
        <f>P387</f>
        <v>0</v>
      </c>
      <c r="Q386" s="211"/>
      <c r="R386" s="212">
        <f>R387</f>
        <v>0</v>
      </c>
      <c r="S386" s="211"/>
      <c r="T386" s="213">
        <f>T387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14" t="s">
        <v>82</v>
      </c>
      <c r="AT386" s="215" t="s">
        <v>73</v>
      </c>
      <c r="AU386" s="215" t="s">
        <v>82</v>
      </c>
      <c r="AY386" s="214" t="s">
        <v>148</v>
      </c>
      <c r="BK386" s="216">
        <f>BK387</f>
        <v>0</v>
      </c>
    </row>
    <row r="387" s="2" customFormat="1" ht="33" customHeight="1">
      <c r="A387" s="38"/>
      <c r="B387" s="39"/>
      <c r="C387" s="219" t="s">
        <v>383</v>
      </c>
      <c r="D387" s="219" t="s">
        <v>150</v>
      </c>
      <c r="E387" s="220" t="s">
        <v>644</v>
      </c>
      <c r="F387" s="221" t="s">
        <v>645</v>
      </c>
      <c r="G387" s="222" t="s">
        <v>233</v>
      </c>
      <c r="H387" s="223">
        <v>2892.4400000000001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39</v>
      </c>
      <c r="O387" s="91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154</v>
      </c>
      <c r="AT387" s="231" t="s">
        <v>150</v>
      </c>
      <c r="AU387" s="231" t="s">
        <v>84</v>
      </c>
      <c r="AY387" s="17" t="s">
        <v>148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82</v>
      </c>
      <c r="BK387" s="232">
        <f>ROUND(I387*H387,2)</f>
        <v>0</v>
      </c>
      <c r="BL387" s="17" t="s">
        <v>154</v>
      </c>
      <c r="BM387" s="231" t="s">
        <v>566</v>
      </c>
    </row>
    <row r="388" s="12" customFormat="1" ht="25.92" customHeight="1">
      <c r="A388" s="12"/>
      <c r="B388" s="203"/>
      <c r="C388" s="204"/>
      <c r="D388" s="205" t="s">
        <v>73</v>
      </c>
      <c r="E388" s="206" t="s">
        <v>647</v>
      </c>
      <c r="F388" s="206" t="s">
        <v>648</v>
      </c>
      <c r="G388" s="204"/>
      <c r="H388" s="204"/>
      <c r="I388" s="207"/>
      <c r="J388" s="208">
        <f>BK388</f>
        <v>0</v>
      </c>
      <c r="K388" s="204"/>
      <c r="L388" s="209"/>
      <c r="M388" s="210"/>
      <c r="N388" s="211"/>
      <c r="O388" s="211"/>
      <c r="P388" s="212">
        <f>P389+P401+P405</f>
        <v>0</v>
      </c>
      <c r="Q388" s="211"/>
      <c r="R388" s="212">
        <f>R389+R401+R405</f>
        <v>0</v>
      </c>
      <c r="S388" s="211"/>
      <c r="T388" s="213">
        <f>T389+T401+T405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4" t="s">
        <v>84</v>
      </c>
      <c r="AT388" s="215" t="s">
        <v>73</v>
      </c>
      <c r="AU388" s="215" t="s">
        <v>74</v>
      </c>
      <c r="AY388" s="214" t="s">
        <v>148</v>
      </c>
      <c r="BK388" s="216">
        <f>BK389+BK401+BK405</f>
        <v>0</v>
      </c>
    </row>
    <row r="389" s="12" customFormat="1" ht="22.8" customHeight="1">
      <c r="A389" s="12"/>
      <c r="B389" s="203"/>
      <c r="C389" s="204"/>
      <c r="D389" s="205" t="s">
        <v>73</v>
      </c>
      <c r="E389" s="217" t="s">
        <v>649</v>
      </c>
      <c r="F389" s="217" t="s">
        <v>650</v>
      </c>
      <c r="G389" s="204"/>
      <c r="H389" s="204"/>
      <c r="I389" s="207"/>
      <c r="J389" s="218">
        <f>BK389</f>
        <v>0</v>
      </c>
      <c r="K389" s="204"/>
      <c r="L389" s="209"/>
      <c r="M389" s="210"/>
      <c r="N389" s="211"/>
      <c r="O389" s="211"/>
      <c r="P389" s="212">
        <f>SUM(P390:P400)</f>
        <v>0</v>
      </c>
      <c r="Q389" s="211"/>
      <c r="R389" s="212">
        <f>SUM(R390:R400)</f>
        <v>0</v>
      </c>
      <c r="S389" s="211"/>
      <c r="T389" s="213">
        <f>SUM(T390:T400)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14" t="s">
        <v>84</v>
      </c>
      <c r="AT389" s="215" t="s">
        <v>73</v>
      </c>
      <c r="AU389" s="215" t="s">
        <v>82</v>
      </c>
      <c r="AY389" s="214" t="s">
        <v>148</v>
      </c>
      <c r="BK389" s="216">
        <f>SUM(BK390:BK400)</f>
        <v>0</v>
      </c>
    </row>
    <row r="390" s="2" customFormat="1" ht="24.15" customHeight="1">
      <c r="A390" s="38"/>
      <c r="B390" s="39"/>
      <c r="C390" s="219" t="s">
        <v>567</v>
      </c>
      <c r="D390" s="219" t="s">
        <v>150</v>
      </c>
      <c r="E390" s="220" t="s">
        <v>651</v>
      </c>
      <c r="F390" s="221" t="s">
        <v>652</v>
      </c>
      <c r="G390" s="222" t="s">
        <v>153</v>
      </c>
      <c r="H390" s="223">
        <v>2056</v>
      </c>
      <c r="I390" s="224"/>
      <c r="J390" s="225">
        <f>ROUND(I390*H390,2)</f>
        <v>0</v>
      </c>
      <c r="K390" s="226"/>
      <c r="L390" s="44"/>
      <c r="M390" s="227" t="s">
        <v>1</v>
      </c>
      <c r="N390" s="228" t="s">
        <v>39</v>
      </c>
      <c r="O390" s="91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193</v>
      </c>
      <c r="AT390" s="231" t="s">
        <v>150</v>
      </c>
      <c r="AU390" s="231" t="s">
        <v>84</v>
      </c>
      <c r="AY390" s="17" t="s">
        <v>148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82</v>
      </c>
      <c r="BK390" s="232">
        <f>ROUND(I390*H390,2)</f>
        <v>0</v>
      </c>
      <c r="BL390" s="17" t="s">
        <v>193</v>
      </c>
      <c r="BM390" s="231" t="s">
        <v>570</v>
      </c>
    </row>
    <row r="391" s="13" customFormat="1">
      <c r="A391" s="13"/>
      <c r="B391" s="233"/>
      <c r="C391" s="234"/>
      <c r="D391" s="235" t="s">
        <v>155</v>
      </c>
      <c r="E391" s="236" t="s">
        <v>1</v>
      </c>
      <c r="F391" s="237" t="s">
        <v>763</v>
      </c>
      <c r="G391" s="234"/>
      <c r="H391" s="238">
        <v>1371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155</v>
      </c>
      <c r="AU391" s="244" t="s">
        <v>84</v>
      </c>
      <c r="AV391" s="13" t="s">
        <v>84</v>
      </c>
      <c r="AW391" s="13" t="s">
        <v>32</v>
      </c>
      <c r="AX391" s="13" t="s">
        <v>74</v>
      </c>
      <c r="AY391" s="244" t="s">
        <v>148</v>
      </c>
    </row>
    <row r="392" s="13" customFormat="1">
      <c r="A392" s="13"/>
      <c r="B392" s="233"/>
      <c r="C392" s="234"/>
      <c r="D392" s="235" t="s">
        <v>155</v>
      </c>
      <c r="E392" s="236" t="s">
        <v>1</v>
      </c>
      <c r="F392" s="237" t="s">
        <v>764</v>
      </c>
      <c r="G392" s="234"/>
      <c r="H392" s="238">
        <v>612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155</v>
      </c>
      <c r="AU392" s="244" t="s">
        <v>84</v>
      </c>
      <c r="AV392" s="13" t="s">
        <v>84</v>
      </c>
      <c r="AW392" s="13" t="s">
        <v>32</v>
      </c>
      <c r="AX392" s="13" t="s">
        <v>74</v>
      </c>
      <c r="AY392" s="244" t="s">
        <v>148</v>
      </c>
    </row>
    <row r="393" s="13" customFormat="1">
      <c r="A393" s="13"/>
      <c r="B393" s="233"/>
      <c r="C393" s="234"/>
      <c r="D393" s="235" t="s">
        <v>155</v>
      </c>
      <c r="E393" s="236" t="s">
        <v>1</v>
      </c>
      <c r="F393" s="237" t="s">
        <v>765</v>
      </c>
      <c r="G393" s="234"/>
      <c r="H393" s="238">
        <v>12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155</v>
      </c>
      <c r="AU393" s="244" t="s">
        <v>84</v>
      </c>
      <c r="AV393" s="13" t="s">
        <v>84</v>
      </c>
      <c r="AW393" s="13" t="s">
        <v>32</v>
      </c>
      <c r="AX393" s="13" t="s">
        <v>74</v>
      </c>
      <c r="AY393" s="244" t="s">
        <v>148</v>
      </c>
    </row>
    <row r="394" s="13" customFormat="1">
      <c r="A394" s="13"/>
      <c r="B394" s="233"/>
      <c r="C394" s="234"/>
      <c r="D394" s="235" t="s">
        <v>155</v>
      </c>
      <c r="E394" s="236" t="s">
        <v>1</v>
      </c>
      <c r="F394" s="237" t="s">
        <v>766</v>
      </c>
      <c r="G394" s="234"/>
      <c r="H394" s="238">
        <v>55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155</v>
      </c>
      <c r="AU394" s="244" t="s">
        <v>84</v>
      </c>
      <c r="AV394" s="13" t="s">
        <v>84</v>
      </c>
      <c r="AW394" s="13" t="s">
        <v>32</v>
      </c>
      <c r="AX394" s="13" t="s">
        <v>74</v>
      </c>
      <c r="AY394" s="244" t="s">
        <v>148</v>
      </c>
    </row>
    <row r="395" s="13" customFormat="1">
      <c r="A395" s="13"/>
      <c r="B395" s="233"/>
      <c r="C395" s="234"/>
      <c r="D395" s="235" t="s">
        <v>155</v>
      </c>
      <c r="E395" s="236" t="s">
        <v>1</v>
      </c>
      <c r="F395" s="237" t="s">
        <v>767</v>
      </c>
      <c r="G395" s="234"/>
      <c r="H395" s="238">
        <v>6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155</v>
      </c>
      <c r="AU395" s="244" t="s">
        <v>84</v>
      </c>
      <c r="AV395" s="13" t="s">
        <v>84</v>
      </c>
      <c r="AW395" s="13" t="s">
        <v>32</v>
      </c>
      <c r="AX395" s="13" t="s">
        <v>74</v>
      </c>
      <c r="AY395" s="244" t="s">
        <v>148</v>
      </c>
    </row>
    <row r="396" s="14" customFormat="1">
      <c r="A396" s="14"/>
      <c r="B396" s="245"/>
      <c r="C396" s="246"/>
      <c r="D396" s="235" t="s">
        <v>155</v>
      </c>
      <c r="E396" s="247" t="s">
        <v>1</v>
      </c>
      <c r="F396" s="248" t="s">
        <v>157</v>
      </c>
      <c r="G396" s="246"/>
      <c r="H396" s="249">
        <v>2056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155</v>
      </c>
      <c r="AU396" s="255" t="s">
        <v>84</v>
      </c>
      <c r="AV396" s="14" t="s">
        <v>154</v>
      </c>
      <c r="AW396" s="14" t="s">
        <v>32</v>
      </c>
      <c r="AX396" s="14" t="s">
        <v>82</v>
      </c>
      <c r="AY396" s="255" t="s">
        <v>148</v>
      </c>
    </row>
    <row r="397" s="2" customFormat="1" ht="16.5" customHeight="1">
      <c r="A397" s="38"/>
      <c r="B397" s="39"/>
      <c r="C397" s="256" t="s">
        <v>386</v>
      </c>
      <c r="D397" s="256" t="s">
        <v>245</v>
      </c>
      <c r="E397" s="257" t="s">
        <v>655</v>
      </c>
      <c r="F397" s="258" t="s">
        <v>656</v>
      </c>
      <c r="G397" s="259" t="s">
        <v>153</v>
      </c>
      <c r="H397" s="260">
        <v>2364.4000000000001</v>
      </c>
      <c r="I397" s="261"/>
      <c r="J397" s="262">
        <f>ROUND(I397*H397,2)</f>
        <v>0</v>
      </c>
      <c r="K397" s="263"/>
      <c r="L397" s="264"/>
      <c r="M397" s="265" t="s">
        <v>1</v>
      </c>
      <c r="N397" s="266" t="s">
        <v>39</v>
      </c>
      <c r="O397" s="91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234</v>
      </c>
      <c r="AT397" s="231" t="s">
        <v>245</v>
      </c>
      <c r="AU397" s="231" t="s">
        <v>84</v>
      </c>
      <c r="AY397" s="17" t="s">
        <v>148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82</v>
      </c>
      <c r="BK397" s="232">
        <f>ROUND(I397*H397,2)</f>
        <v>0</v>
      </c>
      <c r="BL397" s="17" t="s">
        <v>193</v>
      </c>
      <c r="BM397" s="231" t="s">
        <v>573</v>
      </c>
    </row>
    <row r="398" s="13" customFormat="1">
      <c r="A398" s="13"/>
      <c r="B398" s="233"/>
      <c r="C398" s="234"/>
      <c r="D398" s="235" t="s">
        <v>155</v>
      </c>
      <c r="E398" s="236" t="s">
        <v>1</v>
      </c>
      <c r="F398" s="237" t="s">
        <v>803</v>
      </c>
      <c r="G398" s="234"/>
      <c r="H398" s="238">
        <v>2364.4000000000001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155</v>
      </c>
      <c r="AU398" s="244" t="s">
        <v>84</v>
      </c>
      <c r="AV398" s="13" t="s">
        <v>84</v>
      </c>
      <c r="AW398" s="13" t="s">
        <v>32</v>
      </c>
      <c r="AX398" s="13" t="s">
        <v>74</v>
      </c>
      <c r="AY398" s="244" t="s">
        <v>148</v>
      </c>
    </row>
    <row r="399" s="14" customFormat="1">
      <c r="A399" s="14"/>
      <c r="B399" s="245"/>
      <c r="C399" s="246"/>
      <c r="D399" s="235" t="s">
        <v>155</v>
      </c>
      <c r="E399" s="247" t="s">
        <v>1</v>
      </c>
      <c r="F399" s="248" t="s">
        <v>157</v>
      </c>
      <c r="G399" s="246"/>
      <c r="H399" s="249">
        <v>2364.4000000000001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155</v>
      </c>
      <c r="AU399" s="255" t="s">
        <v>84</v>
      </c>
      <c r="AV399" s="14" t="s">
        <v>154</v>
      </c>
      <c r="AW399" s="14" t="s">
        <v>32</v>
      </c>
      <c r="AX399" s="14" t="s">
        <v>82</v>
      </c>
      <c r="AY399" s="255" t="s">
        <v>148</v>
      </c>
    </row>
    <row r="400" s="2" customFormat="1" ht="24.15" customHeight="1">
      <c r="A400" s="38"/>
      <c r="B400" s="39"/>
      <c r="C400" s="219" t="s">
        <v>574</v>
      </c>
      <c r="D400" s="219" t="s">
        <v>150</v>
      </c>
      <c r="E400" s="220" t="s">
        <v>671</v>
      </c>
      <c r="F400" s="221" t="s">
        <v>672</v>
      </c>
      <c r="G400" s="222" t="s">
        <v>673</v>
      </c>
      <c r="H400" s="267"/>
      <c r="I400" s="224"/>
      <c r="J400" s="225">
        <f>ROUND(I400*H400,2)</f>
        <v>0</v>
      </c>
      <c r="K400" s="226"/>
      <c r="L400" s="44"/>
      <c r="M400" s="227" t="s">
        <v>1</v>
      </c>
      <c r="N400" s="228" t="s">
        <v>39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193</v>
      </c>
      <c r="AT400" s="231" t="s">
        <v>150</v>
      </c>
      <c r="AU400" s="231" t="s">
        <v>84</v>
      </c>
      <c r="AY400" s="17" t="s">
        <v>148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82</v>
      </c>
      <c r="BK400" s="232">
        <f>ROUND(I400*H400,2)</f>
        <v>0</v>
      </c>
      <c r="BL400" s="17" t="s">
        <v>193</v>
      </c>
      <c r="BM400" s="231" t="s">
        <v>577</v>
      </c>
    </row>
    <row r="401" s="12" customFormat="1" ht="22.8" customHeight="1">
      <c r="A401" s="12"/>
      <c r="B401" s="203"/>
      <c r="C401" s="204"/>
      <c r="D401" s="205" t="s">
        <v>73</v>
      </c>
      <c r="E401" s="217" t="s">
        <v>675</v>
      </c>
      <c r="F401" s="217" t="s">
        <v>676</v>
      </c>
      <c r="G401" s="204"/>
      <c r="H401" s="204"/>
      <c r="I401" s="207"/>
      <c r="J401" s="218">
        <f>BK401</f>
        <v>0</v>
      </c>
      <c r="K401" s="204"/>
      <c r="L401" s="209"/>
      <c r="M401" s="210"/>
      <c r="N401" s="211"/>
      <c r="O401" s="211"/>
      <c r="P401" s="212">
        <f>SUM(P402:P404)</f>
        <v>0</v>
      </c>
      <c r="Q401" s="211"/>
      <c r="R401" s="212">
        <f>SUM(R402:R404)</f>
        <v>0</v>
      </c>
      <c r="S401" s="211"/>
      <c r="T401" s="213">
        <f>SUM(T402:T404)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4" t="s">
        <v>84</v>
      </c>
      <c r="AT401" s="215" t="s">
        <v>73</v>
      </c>
      <c r="AU401" s="215" t="s">
        <v>82</v>
      </c>
      <c r="AY401" s="214" t="s">
        <v>148</v>
      </c>
      <c r="BK401" s="216">
        <f>SUM(BK402:BK404)</f>
        <v>0</v>
      </c>
    </row>
    <row r="402" s="2" customFormat="1" ht="16.5" customHeight="1">
      <c r="A402" s="38"/>
      <c r="B402" s="39"/>
      <c r="C402" s="219" t="s">
        <v>100</v>
      </c>
      <c r="D402" s="219" t="s">
        <v>150</v>
      </c>
      <c r="E402" s="220" t="s">
        <v>804</v>
      </c>
      <c r="F402" s="221" t="s">
        <v>805</v>
      </c>
      <c r="G402" s="222" t="s">
        <v>202</v>
      </c>
      <c r="H402" s="223">
        <v>39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39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193</v>
      </c>
      <c r="AT402" s="231" t="s">
        <v>150</v>
      </c>
      <c r="AU402" s="231" t="s">
        <v>84</v>
      </c>
      <c r="AY402" s="17" t="s">
        <v>148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82</v>
      </c>
      <c r="BK402" s="232">
        <f>ROUND(I402*H402,2)</f>
        <v>0</v>
      </c>
      <c r="BL402" s="17" t="s">
        <v>193</v>
      </c>
      <c r="BM402" s="231" t="s">
        <v>580</v>
      </c>
    </row>
    <row r="403" s="2" customFormat="1" ht="16.5" customHeight="1">
      <c r="A403" s="38"/>
      <c r="B403" s="39"/>
      <c r="C403" s="219" t="s">
        <v>581</v>
      </c>
      <c r="D403" s="219" t="s">
        <v>150</v>
      </c>
      <c r="E403" s="220" t="s">
        <v>677</v>
      </c>
      <c r="F403" s="221" t="s">
        <v>678</v>
      </c>
      <c r="G403" s="222" t="s">
        <v>202</v>
      </c>
      <c r="H403" s="223">
        <v>29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39</v>
      </c>
      <c r="O403" s="91"/>
      <c r="P403" s="229">
        <f>O403*H403</f>
        <v>0</v>
      </c>
      <c r="Q403" s="229">
        <v>0</v>
      </c>
      <c r="R403" s="229">
        <f>Q403*H403</f>
        <v>0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193</v>
      </c>
      <c r="AT403" s="231" t="s">
        <v>150</v>
      </c>
      <c r="AU403" s="231" t="s">
        <v>84</v>
      </c>
      <c r="AY403" s="17" t="s">
        <v>148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82</v>
      </c>
      <c r="BK403" s="232">
        <f>ROUND(I403*H403,2)</f>
        <v>0</v>
      </c>
      <c r="BL403" s="17" t="s">
        <v>193</v>
      </c>
      <c r="BM403" s="231" t="s">
        <v>584</v>
      </c>
    </row>
    <row r="404" s="2" customFormat="1" ht="16.5" customHeight="1">
      <c r="A404" s="38"/>
      <c r="B404" s="39"/>
      <c r="C404" s="219" t="s">
        <v>393</v>
      </c>
      <c r="D404" s="219" t="s">
        <v>150</v>
      </c>
      <c r="E404" s="220" t="s">
        <v>806</v>
      </c>
      <c r="F404" s="221" t="s">
        <v>807</v>
      </c>
      <c r="G404" s="222" t="s">
        <v>202</v>
      </c>
      <c r="H404" s="223">
        <v>8.5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39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193</v>
      </c>
      <c r="AT404" s="231" t="s">
        <v>150</v>
      </c>
      <c r="AU404" s="231" t="s">
        <v>84</v>
      </c>
      <c r="AY404" s="17" t="s">
        <v>148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82</v>
      </c>
      <c r="BK404" s="232">
        <f>ROUND(I404*H404,2)</f>
        <v>0</v>
      </c>
      <c r="BL404" s="17" t="s">
        <v>193</v>
      </c>
      <c r="BM404" s="231" t="s">
        <v>587</v>
      </c>
    </row>
    <row r="405" s="12" customFormat="1" ht="22.8" customHeight="1">
      <c r="A405" s="12"/>
      <c r="B405" s="203"/>
      <c r="C405" s="204"/>
      <c r="D405" s="205" t="s">
        <v>73</v>
      </c>
      <c r="E405" s="217" t="s">
        <v>680</v>
      </c>
      <c r="F405" s="217" t="s">
        <v>681</v>
      </c>
      <c r="G405" s="204"/>
      <c r="H405" s="204"/>
      <c r="I405" s="207"/>
      <c r="J405" s="218">
        <f>BK405</f>
        <v>0</v>
      </c>
      <c r="K405" s="204"/>
      <c r="L405" s="209"/>
      <c r="M405" s="210"/>
      <c r="N405" s="211"/>
      <c r="O405" s="211"/>
      <c r="P405" s="212">
        <f>SUM(P406:P407)</f>
        <v>0</v>
      </c>
      <c r="Q405" s="211"/>
      <c r="R405" s="212">
        <f>SUM(R406:R407)</f>
        <v>0</v>
      </c>
      <c r="S405" s="211"/>
      <c r="T405" s="213">
        <f>SUM(T406:T407)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4" t="s">
        <v>84</v>
      </c>
      <c r="AT405" s="215" t="s">
        <v>73</v>
      </c>
      <c r="AU405" s="215" t="s">
        <v>82</v>
      </c>
      <c r="AY405" s="214" t="s">
        <v>148</v>
      </c>
      <c r="BK405" s="216">
        <f>SUM(BK406:BK407)</f>
        <v>0</v>
      </c>
    </row>
    <row r="406" s="2" customFormat="1" ht="16.5" customHeight="1">
      <c r="A406" s="38"/>
      <c r="B406" s="39"/>
      <c r="C406" s="219" t="s">
        <v>588</v>
      </c>
      <c r="D406" s="219" t="s">
        <v>150</v>
      </c>
      <c r="E406" s="220" t="s">
        <v>683</v>
      </c>
      <c r="F406" s="221" t="s">
        <v>684</v>
      </c>
      <c r="G406" s="222" t="s">
        <v>278</v>
      </c>
      <c r="H406" s="223">
        <v>1</v>
      </c>
      <c r="I406" s="224"/>
      <c r="J406" s="225">
        <f>ROUND(I406*H406,2)</f>
        <v>0</v>
      </c>
      <c r="K406" s="226"/>
      <c r="L406" s="44"/>
      <c r="M406" s="227" t="s">
        <v>1</v>
      </c>
      <c r="N406" s="228" t="s">
        <v>39</v>
      </c>
      <c r="O406" s="91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1" t="s">
        <v>193</v>
      </c>
      <c r="AT406" s="231" t="s">
        <v>150</v>
      </c>
      <c r="AU406" s="231" t="s">
        <v>84</v>
      </c>
      <c r="AY406" s="17" t="s">
        <v>148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82</v>
      </c>
      <c r="BK406" s="232">
        <f>ROUND(I406*H406,2)</f>
        <v>0</v>
      </c>
      <c r="BL406" s="17" t="s">
        <v>193</v>
      </c>
      <c r="BM406" s="231" t="s">
        <v>591</v>
      </c>
    </row>
    <row r="407" s="2" customFormat="1" ht="16.5" customHeight="1">
      <c r="A407" s="38"/>
      <c r="B407" s="39"/>
      <c r="C407" s="219" t="s">
        <v>397</v>
      </c>
      <c r="D407" s="219" t="s">
        <v>150</v>
      </c>
      <c r="E407" s="220" t="s">
        <v>686</v>
      </c>
      <c r="F407" s="221" t="s">
        <v>687</v>
      </c>
      <c r="G407" s="222" t="s">
        <v>278</v>
      </c>
      <c r="H407" s="223">
        <v>4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39</v>
      </c>
      <c r="O407" s="91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193</v>
      </c>
      <c r="AT407" s="231" t="s">
        <v>150</v>
      </c>
      <c r="AU407" s="231" t="s">
        <v>84</v>
      </c>
      <c r="AY407" s="17" t="s">
        <v>148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82</v>
      </c>
      <c r="BK407" s="232">
        <f>ROUND(I407*H407,2)</f>
        <v>0</v>
      </c>
      <c r="BL407" s="17" t="s">
        <v>193</v>
      </c>
      <c r="BM407" s="231" t="s">
        <v>594</v>
      </c>
    </row>
    <row r="408" s="12" customFormat="1" ht="25.92" customHeight="1">
      <c r="A408" s="12"/>
      <c r="B408" s="203"/>
      <c r="C408" s="204"/>
      <c r="D408" s="205" t="s">
        <v>73</v>
      </c>
      <c r="E408" s="206" t="s">
        <v>689</v>
      </c>
      <c r="F408" s="206" t="s">
        <v>690</v>
      </c>
      <c r="G408" s="204"/>
      <c r="H408" s="204"/>
      <c r="I408" s="207"/>
      <c r="J408" s="208">
        <f>BK408</f>
        <v>0</v>
      </c>
      <c r="K408" s="204"/>
      <c r="L408" s="209"/>
      <c r="M408" s="210"/>
      <c r="N408" s="211"/>
      <c r="O408" s="211"/>
      <c r="P408" s="212">
        <f>SUM(P409:P413)</f>
        <v>0</v>
      </c>
      <c r="Q408" s="211"/>
      <c r="R408" s="212">
        <f>SUM(R409:R413)</f>
        <v>0</v>
      </c>
      <c r="S408" s="211"/>
      <c r="T408" s="213">
        <f>SUM(T409:T413)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14" t="s">
        <v>154</v>
      </c>
      <c r="AT408" s="215" t="s">
        <v>73</v>
      </c>
      <c r="AU408" s="215" t="s">
        <v>74</v>
      </c>
      <c r="AY408" s="214" t="s">
        <v>148</v>
      </c>
      <c r="BK408" s="216">
        <f>SUM(BK409:BK413)</f>
        <v>0</v>
      </c>
    </row>
    <row r="409" s="2" customFormat="1" ht="16.5" customHeight="1">
      <c r="A409" s="38"/>
      <c r="B409" s="39"/>
      <c r="C409" s="219" t="s">
        <v>595</v>
      </c>
      <c r="D409" s="219" t="s">
        <v>150</v>
      </c>
      <c r="E409" s="220" t="s">
        <v>692</v>
      </c>
      <c r="F409" s="221" t="s">
        <v>693</v>
      </c>
      <c r="G409" s="222" t="s">
        <v>278</v>
      </c>
      <c r="H409" s="223">
        <v>8</v>
      </c>
      <c r="I409" s="224"/>
      <c r="J409" s="225">
        <f>ROUND(I409*H409,2)</f>
        <v>0</v>
      </c>
      <c r="K409" s="226"/>
      <c r="L409" s="44"/>
      <c r="M409" s="227" t="s">
        <v>1</v>
      </c>
      <c r="N409" s="228" t="s">
        <v>39</v>
      </c>
      <c r="O409" s="91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694</v>
      </c>
      <c r="AT409" s="231" t="s">
        <v>150</v>
      </c>
      <c r="AU409" s="231" t="s">
        <v>82</v>
      </c>
      <c r="AY409" s="17" t="s">
        <v>148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82</v>
      </c>
      <c r="BK409" s="232">
        <f>ROUND(I409*H409,2)</f>
        <v>0</v>
      </c>
      <c r="BL409" s="17" t="s">
        <v>694</v>
      </c>
      <c r="BM409" s="231" t="s">
        <v>598</v>
      </c>
    </row>
    <row r="410" s="2" customFormat="1" ht="16.5" customHeight="1">
      <c r="A410" s="38"/>
      <c r="B410" s="39"/>
      <c r="C410" s="219" t="s">
        <v>401</v>
      </c>
      <c r="D410" s="219" t="s">
        <v>150</v>
      </c>
      <c r="E410" s="220" t="s">
        <v>696</v>
      </c>
      <c r="F410" s="221" t="s">
        <v>697</v>
      </c>
      <c r="G410" s="222" t="s">
        <v>698</v>
      </c>
      <c r="H410" s="223">
        <v>1</v>
      </c>
      <c r="I410" s="224"/>
      <c r="J410" s="225">
        <f>ROUND(I410*H410,2)</f>
        <v>0</v>
      </c>
      <c r="K410" s="226"/>
      <c r="L410" s="44"/>
      <c r="M410" s="227" t="s">
        <v>1</v>
      </c>
      <c r="N410" s="228" t="s">
        <v>39</v>
      </c>
      <c r="O410" s="91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1" t="s">
        <v>694</v>
      </c>
      <c r="AT410" s="231" t="s">
        <v>150</v>
      </c>
      <c r="AU410" s="231" t="s">
        <v>82</v>
      </c>
      <c r="AY410" s="17" t="s">
        <v>148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7" t="s">
        <v>82</v>
      </c>
      <c r="BK410" s="232">
        <f>ROUND(I410*H410,2)</f>
        <v>0</v>
      </c>
      <c r="BL410" s="17" t="s">
        <v>694</v>
      </c>
      <c r="BM410" s="231" t="s">
        <v>601</v>
      </c>
    </row>
    <row r="411" s="2" customFormat="1" ht="24.15" customHeight="1">
      <c r="A411" s="38"/>
      <c r="B411" s="39"/>
      <c r="C411" s="219" t="s">
        <v>602</v>
      </c>
      <c r="D411" s="219" t="s">
        <v>150</v>
      </c>
      <c r="E411" s="220" t="s">
        <v>701</v>
      </c>
      <c r="F411" s="221" t="s">
        <v>702</v>
      </c>
      <c r="G411" s="222" t="s">
        <v>698</v>
      </c>
      <c r="H411" s="223">
        <v>1</v>
      </c>
      <c r="I411" s="224"/>
      <c r="J411" s="225">
        <f>ROUND(I411*H411,2)</f>
        <v>0</v>
      </c>
      <c r="K411" s="226"/>
      <c r="L411" s="44"/>
      <c r="M411" s="227" t="s">
        <v>1</v>
      </c>
      <c r="N411" s="228" t="s">
        <v>39</v>
      </c>
      <c r="O411" s="91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1" t="s">
        <v>694</v>
      </c>
      <c r="AT411" s="231" t="s">
        <v>150</v>
      </c>
      <c r="AU411" s="231" t="s">
        <v>82</v>
      </c>
      <c r="AY411" s="17" t="s">
        <v>148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7" t="s">
        <v>82</v>
      </c>
      <c r="BK411" s="232">
        <f>ROUND(I411*H411,2)</f>
        <v>0</v>
      </c>
      <c r="BL411" s="17" t="s">
        <v>694</v>
      </c>
      <c r="BM411" s="231" t="s">
        <v>605</v>
      </c>
    </row>
    <row r="412" s="2" customFormat="1" ht="16.5" customHeight="1">
      <c r="A412" s="38"/>
      <c r="B412" s="39"/>
      <c r="C412" s="219" t="s">
        <v>406</v>
      </c>
      <c r="D412" s="219" t="s">
        <v>150</v>
      </c>
      <c r="E412" s="220" t="s">
        <v>704</v>
      </c>
      <c r="F412" s="221" t="s">
        <v>705</v>
      </c>
      <c r="G412" s="222" t="s">
        <v>698</v>
      </c>
      <c r="H412" s="223">
        <v>1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39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694</v>
      </c>
      <c r="AT412" s="231" t="s">
        <v>150</v>
      </c>
      <c r="AU412" s="231" t="s">
        <v>82</v>
      </c>
      <c r="AY412" s="17" t="s">
        <v>148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82</v>
      </c>
      <c r="BK412" s="232">
        <f>ROUND(I412*H412,2)</f>
        <v>0</v>
      </c>
      <c r="BL412" s="17" t="s">
        <v>694</v>
      </c>
      <c r="BM412" s="231" t="s">
        <v>608</v>
      </c>
    </row>
    <row r="413" s="2" customFormat="1" ht="21.75" customHeight="1">
      <c r="A413" s="38"/>
      <c r="B413" s="39"/>
      <c r="C413" s="219" t="s">
        <v>609</v>
      </c>
      <c r="D413" s="219" t="s">
        <v>150</v>
      </c>
      <c r="E413" s="220" t="s">
        <v>708</v>
      </c>
      <c r="F413" s="221" t="s">
        <v>709</v>
      </c>
      <c r="G413" s="222" t="s">
        <v>698</v>
      </c>
      <c r="H413" s="223">
        <v>1</v>
      </c>
      <c r="I413" s="224"/>
      <c r="J413" s="225">
        <f>ROUND(I413*H413,2)</f>
        <v>0</v>
      </c>
      <c r="K413" s="226"/>
      <c r="L413" s="44"/>
      <c r="M413" s="272" t="s">
        <v>1</v>
      </c>
      <c r="N413" s="273" t="s">
        <v>39</v>
      </c>
      <c r="O413" s="274"/>
      <c r="P413" s="275">
        <f>O413*H413</f>
        <v>0</v>
      </c>
      <c r="Q413" s="275">
        <v>0</v>
      </c>
      <c r="R413" s="275">
        <f>Q413*H413</f>
        <v>0</v>
      </c>
      <c r="S413" s="275">
        <v>0</v>
      </c>
      <c r="T413" s="276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694</v>
      </c>
      <c r="AT413" s="231" t="s">
        <v>150</v>
      </c>
      <c r="AU413" s="231" t="s">
        <v>82</v>
      </c>
      <c r="AY413" s="17" t="s">
        <v>148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82</v>
      </c>
      <c r="BK413" s="232">
        <f>ROUND(I413*H413,2)</f>
        <v>0</v>
      </c>
      <c r="BL413" s="17" t="s">
        <v>694</v>
      </c>
      <c r="BM413" s="231" t="s">
        <v>612</v>
      </c>
    </row>
    <row r="414" s="2" customFormat="1" ht="6.96" customHeight="1">
      <c r="A414" s="38"/>
      <c r="B414" s="66"/>
      <c r="C414" s="67"/>
      <c r="D414" s="67"/>
      <c r="E414" s="67"/>
      <c r="F414" s="67"/>
      <c r="G414" s="67"/>
      <c r="H414" s="67"/>
      <c r="I414" s="67"/>
      <c r="J414" s="67"/>
      <c r="K414" s="67"/>
      <c r="L414" s="44"/>
      <c r="M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</row>
  </sheetData>
  <sheetProtection sheet="1" autoFilter="0" formatColumns="0" formatRows="0" objects="1" scenarios="1" spinCount="100000" saltValue="6Sza4hIrg70BTlDyl8qGDRKPlxNlfCxzEz497olYc7WjSKyUFzls++s0cVHNd1RhinmefxWEp0QnpAjRzfmyaA==" hashValue="PgKcmSUaP+MnF20goPU9BTAu/SqKdqRfDHISeAyCHVxm4YgxkP65CDvni/TiRqhsrFEN4s/Lz7mFyiP6F5VGfg==" algorithmName="SHA-512" password="CC35"/>
  <autoFilter ref="C128:K41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808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ROUND((SUM(BE128:BE330)),  2)</f>
        <v>0</v>
      </c>
      <c r="G33" s="38"/>
      <c r="H33" s="38"/>
      <c r="I33" s="155">
        <v>0.20999999999999999</v>
      </c>
      <c r="J33" s="154">
        <f>ROUND(((SUM(BE128:BE330))*I33),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ROUND((SUM(BF128:BF330)),  2)</f>
        <v>0</v>
      </c>
      <c r="G34" s="38"/>
      <c r="H34" s="38"/>
      <c r="I34" s="155">
        <v>0.14999999999999999</v>
      </c>
      <c r="J34" s="154">
        <f>ROUND(((SUM(BF128:BF330))*I34),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ROUND((SUM(BG128:BG330)),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ROUND((SUM(BH128:BH330)),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ROUND((SUM(BI128:BI330)),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30 - SO 102.2 - etapa VI.B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120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121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122</v>
      </c>
      <c r="E99" s="188"/>
      <c r="F99" s="188"/>
      <c r="G99" s="188"/>
      <c r="H99" s="188"/>
      <c r="I99" s="188"/>
      <c r="J99" s="189">
        <f>J202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123</v>
      </c>
      <c r="E100" s="188"/>
      <c r="F100" s="188"/>
      <c r="G100" s="188"/>
      <c r="H100" s="188"/>
      <c r="I100" s="188"/>
      <c r="J100" s="189">
        <f>J216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124</v>
      </c>
      <c r="E101" s="188"/>
      <c r="F101" s="188"/>
      <c r="G101" s="188"/>
      <c r="H101" s="188"/>
      <c r="I101" s="188"/>
      <c r="J101" s="189">
        <f>J263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125</v>
      </c>
      <c r="E102" s="188"/>
      <c r="F102" s="188"/>
      <c r="G102" s="188"/>
      <c r="H102" s="188"/>
      <c r="I102" s="188"/>
      <c r="J102" s="189">
        <f>J273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126</v>
      </c>
      <c r="E103" s="188"/>
      <c r="F103" s="188"/>
      <c r="G103" s="188"/>
      <c r="H103" s="188"/>
      <c r="I103" s="188"/>
      <c r="J103" s="189">
        <f>J296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127</v>
      </c>
      <c r="E104" s="188"/>
      <c r="F104" s="188"/>
      <c r="G104" s="188"/>
      <c r="H104" s="188"/>
      <c r="I104" s="188"/>
      <c r="J104" s="189">
        <f>J304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9"/>
      <c r="C105" s="180"/>
      <c r="D105" s="181" t="s">
        <v>128</v>
      </c>
      <c r="E105" s="182"/>
      <c r="F105" s="182"/>
      <c r="G105" s="182"/>
      <c r="H105" s="182"/>
      <c r="I105" s="182"/>
      <c r="J105" s="183">
        <f>J306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5"/>
      <c r="C106" s="186"/>
      <c r="D106" s="187" t="s">
        <v>129</v>
      </c>
      <c r="E106" s="188"/>
      <c r="F106" s="188"/>
      <c r="G106" s="188"/>
      <c r="H106" s="188"/>
      <c r="I106" s="188"/>
      <c r="J106" s="189">
        <f>J307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131</v>
      </c>
      <c r="E107" s="188"/>
      <c r="F107" s="188"/>
      <c r="G107" s="188"/>
      <c r="H107" s="188"/>
      <c r="I107" s="188"/>
      <c r="J107" s="189">
        <f>J323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79"/>
      <c r="C108" s="180"/>
      <c r="D108" s="181" t="s">
        <v>132</v>
      </c>
      <c r="E108" s="182"/>
      <c r="F108" s="182"/>
      <c r="G108" s="182"/>
      <c r="H108" s="182"/>
      <c r="I108" s="182"/>
      <c r="J108" s="183">
        <f>J325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133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6.25" customHeight="1">
      <c r="A118" s="38"/>
      <c r="B118" s="39"/>
      <c r="C118" s="40"/>
      <c r="D118" s="40"/>
      <c r="E118" s="174" t="str">
        <f>E7</f>
        <v>Rekonstrukce sídliště Spáleniště - VI.etapa - fáze II. - opravený rozpočet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113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E9</f>
        <v>30 - SO 102.2 - etapa VI.B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14. 11. 2022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město Cheb</v>
      </c>
      <c r="G124" s="40"/>
      <c r="H124" s="40"/>
      <c r="I124" s="32" t="s">
        <v>30</v>
      </c>
      <c r="J124" s="36" t="str">
        <f>E21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31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1"/>
      <c r="B127" s="192"/>
      <c r="C127" s="193" t="s">
        <v>134</v>
      </c>
      <c r="D127" s="194" t="s">
        <v>59</v>
      </c>
      <c r="E127" s="194" t="s">
        <v>55</v>
      </c>
      <c r="F127" s="194" t="s">
        <v>56</v>
      </c>
      <c r="G127" s="194" t="s">
        <v>135</v>
      </c>
      <c r="H127" s="194" t="s">
        <v>136</v>
      </c>
      <c r="I127" s="194" t="s">
        <v>137</v>
      </c>
      <c r="J127" s="195" t="s">
        <v>117</v>
      </c>
      <c r="K127" s="196" t="s">
        <v>138</v>
      </c>
      <c r="L127" s="197"/>
      <c r="M127" s="100" t="s">
        <v>1</v>
      </c>
      <c r="N127" s="101" t="s">
        <v>38</v>
      </c>
      <c r="O127" s="101" t="s">
        <v>139</v>
      </c>
      <c r="P127" s="101" t="s">
        <v>140</v>
      </c>
      <c r="Q127" s="101" t="s">
        <v>141</v>
      </c>
      <c r="R127" s="101" t="s">
        <v>142</v>
      </c>
      <c r="S127" s="101" t="s">
        <v>143</v>
      </c>
      <c r="T127" s="102" t="s">
        <v>144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="2" customFormat="1" ht="22.8" customHeight="1">
      <c r="A128" s="38"/>
      <c r="B128" s="39"/>
      <c r="C128" s="107" t="s">
        <v>145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P129+P306+P325</f>
        <v>0</v>
      </c>
      <c r="Q128" s="104"/>
      <c r="R128" s="200">
        <f>R129+R306+R325</f>
        <v>103.74566247200001</v>
      </c>
      <c r="S128" s="104"/>
      <c r="T128" s="201">
        <f>T129+T306+T325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73</v>
      </c>
      <c r="AU128" s="17" t="s">
        <v>119</v>
      </c>
      <c r="BK128" s="202">
        <f>BK129+BK306+BK325</f>
        <v>0</v>
      </c>
    </row>
    <row r="129" s="12" customFormat="1" ht="25.92" customHeight="1">
      <c r="A129" s="12"/>
      <c r="B129" s="203"/>
      <c r="C129" s="204"/>
      <c r="D129" s="205" t="s">
        <v>73</v>
      </c>
      <c r="E129" s="206" t="s">
        <v>146</v>
      </c>
      <c r="F129" s="206" t="s">
        <v>147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P130+P202+P216+P263+P273+P296+P304</f>
        <v>0</v>
      </c>
      <c r="Q129" s="211"/>
      <c r="R129" s="212">
        <f>R130+R202+R216+R263+R273+R296+R304</f>
        <v>103.740627472</v>
      </c>
      <c r="S129" s="211"/>
      <c r="T129" s="213">
        <f>T130+T202+T216+T263+T273+T296+T304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82</v>
      </c>
      <c r="AT129" s="215" t="s">
        <v>73</v>
      </c>
      <c r="AU129" s="215" t="s">
        <v>74</v>
      </c>
      <c r="AY129" s="214" t="s">
        <v>148</v>
      </c>
      <c r="BK129" s="216">
        <f>BK130+BK202+BK216+BK263+BK273+BK296+BK304</f>
        <v>0</v>
      </c>
    </row>
    <row r="130" s="12" customFormat="1" ht="22.8" customHeight="1">
      <c r="A130" s="12"/>
      <c r="B130" s="203"/>
      <c r="C130" s="204"/>
      <c r="D130" s="205" t="s">
        <v>73</v>
      </c>
      <c r="E130" s="217" t="s">
        <v>82</v>
      </c>
      <c r="F130" s="217" t="s">
        <v>149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SUM(P131:P201)</f>
        <v>0</v>
      </c>
      <c r="Q130" s="211"/>
      <c r="R130" s="212">
        <f>SUM(R131:R201)</f>
        <v>0</v>
      </c>
      <c r="S130" s="211"/>
      <c r="T130" s="213">
        <f>SUM(T131:T201)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82</v>
      </c>
      <c r="AT130" s="215" t="s">
        <v>73</v>
      </c>
      <c r="AU130" s="215" t="s">
        <v>82</v>
      </c>
      <c r="AY130" s="214" t="s">
        <v>148</v>
      </c>
      <c r="BK130" s="216">
        <f>SUM(BK131:BK201)</f>
        <v>0</v>
      </c>
    </row>
    <row r="131" s="2" customFormat="1" ht="24.15" customHeight="1">
      <c r="A131" s="38"/>
      <c r="B131" s="39"/>
      <c r="C131" s="219" t="s">
        <v>84</v>
      </c>
      <c r="D131" s="219" t="s">
        <v>150</v>
      </c>
      <c r="E131" s="220" t="s">
        <v>151</v>
      </c>
      <c r="F131" s="221" t="s">
        <v>152</v>
      </c>
      <c r="G131" s="222" t="s">
        <v>153</v>
      </c>
      <c r="H131" s="223">
        <v>3.96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39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154</v>
      </c>
      <c r="AT131" s="231" t="s">
        <v>150</v>
      </c>
      <c r="AU131" s="231" t="s">
        <v>84</v>
      </c>
      <c r="AY131" s="17" t="s">
        <v>148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82</v>
      </c>
      <c r="BK131" s="232">
        <f>ROUND(I131*H131,2)</f>
        <v>0</v>
      </c>
      <c r="BL131" s="17" t="s">
        <v>154</v>
      </c>
      <c r="BM131" s="231" t="s">
        <v>154</v>
      </c>
    </row>
    <row r="132" s="13" customFormat="1">
      <c r="A132" s="13"/>
      <c r="B132" s="233"/>
      <c r="C132" s="234"/>
      <c r="D132" s="235" t="s">
        <v>155</v>
      </c>
      <c r="E132" s="236" t="s">
        <v>1</v>
      </c>
      <c r="F132" s="237" t="s">
        <v>809</v>
      </c>
      <c r="G132" s="234"/>
      <c r="H132" s="238">
        <v>3.96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155</v>
      </c>
      <c r="AU132" s="244" t="s">
        <v>84</v>
      </c>
      <c r="AV132" s="13" t="s">
        <v>84</v>
      </c>
      <c r="AW132" s="13" t="s">
        <v>32</v>
      </c>
      <c r="AX132" s="13" t="s">
        <v>74</v>
      </c>
      <c r="AY132" s="244" t="s">
        <v>148</v>
      </c>
    </row>
    <row r="133" s="14" customFormat="1">
      <c r="A133" s="14"/>
      <c r="B133" s="245"/>
      <c r="C133" s="246"/>
      <c r="D133" s="235" t="s">
        <v>155</v>
      </c>
      <c r="E133" s="247" t="s">
        <v>1</v>
      </c>
      <c r="F133" s="248" t="s">
        <v>157</v>
      </c>
      <c r="G133" s="246"/>
      <c r="H133" s="249">
        <v>3.96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155</v>
      </c>
      <c r="AU133" s="255" t="s">
        <v>84</v>
      </c>
      <c r="AV133" s="14" t="s">
        <v>154</v>
      </c>
      <c r="AW133" s="14" t="s">
        <v>32</v>
      </c>
      <c r="AX133" s="14" t="s">
        <v>82</v>
      </c>
      <c r="AY133" s="255" t="s">
        <v>148</v>
      </c>
    </row>
    <row r="134" s="2" customFormat="1" ht="24.15" customHeight="1">
      <c r="A134" s="38"/>
      <c r="B134" s="39"/>
      <c r="C134" s="219" t="s">
        <v>163</v>
      </c>
      <c r="D134" s="219" t="s">
        <v>150</v>
      </c>
      <c r="E134" s="220" t="s">
        <v>170</v>
      </c>
      <c r="F134" s="221" t="s">
        <v>171</v>
      </c>
      <c r="G134" s="222" t="s">
        <v>153</v>
      </c>
      <c r="H134" s="223">
        <v>136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39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154</v>
      </c>
      <c r="AT134" s="231" t="s">
        <v>150</v>
      </c>
      <c r="AU134" s="231" t="s">
        <v>84</v>
      </c>
      <c r="AY134" s="17" t="s">
        <v>148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154</v>
      </c>
      <c r="BM134" s="231" t="s">
        <v>160</v>
      </c>
    </row>
    <row r="135" s="13" customFormat="1">
      <c r="A135" s="13"/>
      <c r="B135" s="233"/>
      <c r="C135" s="234"/>
      <c r="D135" s="235" t="s">
        <v>155</v>
      </c>
      <c r="E135" s="236" t="s">
        <v>1</v>
      </c>
      <c r="F135" s="237" t="s">
        <v>810</v>
      </c>
      <c r="G135" s="234"/>
      <c r="H135" s="238">
        <v>136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155</v>
      </c>
      <c r="AU135" s="244" t="s">
        <v>84</v>
      </c>
      <c r="AV135" s="13" t="s">
        <v>84</v>
      </c>
      <c r="AW135" s="13" t="s">
        <v>32</v>
      </c>
      <c r="AX135" s="13" t="s">
        <v>74</v>
      </c>
      <c r="AY135" s="244" t="s">
        <v>148</v>
      </c>
    </row>
    <row r="136" s="14" customFormat="1">
      <c r="A136" s="14"/>
      <c r="B136" s="245"/>
      <c r="C136" s="246"/>
      <c r="D136" s="235" t="s">
        <v>155</v>
      </c>
      <c r="E136" s="247" t="s">
        <v>1</v>
      </c>
      <c r="F136" s="248" t="s">
        <v>157</v>
      </c>
      <c r="G136" s="246"/>
      <c r="H136" s="249">
        <v>136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155</v>
      </c>
      <c r="AU136" s="255" t="s">
        <v>84</v>
      </c>
      <c r="AV136" s="14" t="s">
        <v>154</v>
      </c>
      <c r="AW136" s="14" t="s">
        <v>32</v>
      </c>
      <c r="AX136" s="14" t="s">
        <v>82</v>
      </c>
      <c r="AY136" s="255" t="s">
        <v>148</v>
      </c>
    </row>
    <row r="137" s="2" customFormat="1" ht="24.15" customHeight="1">
      <c r="A137" s="38"/>
      <c r="B137" s="39"/>
      <c r="C137" s="219" t="s">
        <v>154</v>
      </c>
      <c r="D137" s="219" t="s">
        <v>150</v>
      </c>
      <c r="E137" s="220" t="s">
        <v>174</v>
      </c>
      <c r="F137" s="221" t="s">
        <v>175</v>
      </c>
      <c r="G137" s="222" t="s">
        <v>153</v>
      </c>
      <c r="H137" s="223">
        <v>161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154</v>
      </c>
      <c r="AT137" s="231" t="s">
        <v>150</v>
      </c>
      <c r="AU137" s="231" t="s">
        <v>84</v>
      </c>
      <c r="AY137" s="17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154</v>
      </c>
      <c r="BM137" s="231" t="s">
        <v>166</v>
      </c>
    </row>
    <row r="138" s="13" customFormat="1">
      <c r="A138" s="13"/>
      <c r="B138" s="233"/>
      <c r="C138" s="234"/>
      <c r="D138" s="235" t="s">
        <v>155</v>
      </c>
      <c r="E138" s="236" t="s">
        <v>1</v>
      </c>
      <c r="F138" s="237" t="s">
        <v>811</v>
      </c>
      <c r="G138" s="234"/>
      <c r="H138" s="238">
        <v>148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155</v>
      </c>
      <c r="AU138" s="244" t="s">
        <v>84</v>
      </c>
      <c r="AV138" s="13" t="s">
        <v>84</v>
      </c>
      <c r="AW138" s="13" t="s">
        <v>32</v>
      </c>
      <c r="AX138" s="13" t="s">
        <v>74</v>
      </c>
      <c r="AY138" s="244" t="s">
        <v>148</v>
      </c>
    </row>
    <row r="139" s="13" customFormat="1">
      <c r="A139" s="13"/>
      <c r="B139" s="233"/>
      <c r="C139" s="234"/>
      <c r="D139" s="235" t="s">
        <v>155</v>
      </c>
      <c r="E139" s="236" t="s">
        <v>1</v>
      </c>
      <c r="F139" s="237" t="s">
        <v>812</v>
      </c>
      <c r="G139" s="234"/>
      <c r="H139" s="238">
        <v>11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155</v>
      </c>
      <c r="AU139" s="244" t="s">
        <v>84</v>
      </c>
      <c r="AV139" s="13" t="s">
        <v>84</v>
      </c>
      <c r="AW139" s="13" t="s">
        <v>32</v>
      </c>
      <c r="AX139" s="13" t="s">
        <v>74</v>
      </c>
      <c r="AY139" s="244" t="s">
        <v>148</v>
      </c>
    </row>
    <row r="140" s="13" customFormat="1">
      <c r="A140" s="13"/>
      <c r="B140" s="233"/>
      <c r="C140" s="234"/>
      <c r="D140" s="235" t="s">
        <v>155</v>
      </c>
      <c r="E140" s="236" t="s">
        <v>1</v>
      </c>
      <c r="F140" s="237" t="s">
        <v>813</v>
      </c>
      <c r="G140" s="234"/>
      <c r="H140" s="238">
        <v>2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155</v>
      </c>
      <c r="AU140" s="244" t="s">
        <v>84</v>
      </c>
      <c r="AV140" s="13" t="s">
        <v>84</v>
      </c>
      <c r="AW140" s="13" t="s">
        <v>32</v>
      </c>
      <c r="AX140" s="13" t="s">
        <v>74</v>
      </c>
      <c r="AY140" s="244" t="s">
        <v>148</v>
      </c>
    </row>
    <row r="141" s="14" customFormat="1">
      <c r="A141" s="14"/>
      <c r="B141" s="245"/>
      <c r="C141" s="246"/>
      <c r="D141" s="235" t="s">
        <v>155</v>
      </c>
      <c r="E141" s="247" t="s">
        <v>1</v>
      </c>
      <c r="F141" s="248" t="s">
        <v>157</v>
      </c>
      <c r="G141" s="246"/>
      <c r="H141" s="249">
        <v>161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155</v>
      </c>
      <c r="AU141" s="255" t="s">
        <v>84</v>
      </c>
      <c r="AV141" s="14" t="s">
        <v>154</v>
      </c>
      <c r="AW141" s="14" t="s">
        <v>32</v>
      </c>
      <c r="AX141" s="14" t="s">
        <v>82</v>
      </c>
      <c r="AY141" s="255" t="s">
        <v>148</v>
      </c>
    </row>
    <row r="142" s="2" customFormat="1" ht="24.15" customHeight="1">
      <c r="A142" s="38"/>
      <c r="B142" s="39"/>
      <c r="C142" s="219" t="s">
        <v>173</v>
      </c>
      <c r="D142" s="219" t="s">
        <v>150</v>
      </c>
      <c r="E142" s="220" t="s">
        <v>181</v>
      </c>
      <c r="F142" s="221" t="s">
        <v>182</v>
      </c>
      <c r="G142" s="222" t="s">
        <v>153</v>
      </c>
      <c r="H142" s="223">
        <v>439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39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154</v>
      </c>
      <c r="AT142" s="231" t="s">
        <v>150</v>
      </c>
      <c r="AU142" s="231" t="s">
        <v>84</v>
      </c>
      <c r="AY142" s="17" t="s">
        <v>148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82</v>
      </c>
      <c r="BK142" s="232">
        <f>ROUND(I142*H142,2)</f>
        <v>0</v>
      </c>
      <c r="BL142" s="17" t="s">
        <v>154</v>
      </c>
      <c r="BM142" s="231" t="s">
        <v>79</v>
      </c>
    </row>
    <row r="143" s="13" customFormat="1">
      <c r="A143" s="13"/>
      <c r="B143" s="233"/>
      <c r="C143" s="234"/>
      <c r="D143" s="235" t="s">
        <v>155</v>
      </c>
      <c r="E143" s="236" t="s">
        <v>1</v>
      </c>
      <c r="F143" s="237" t="s">
        <v>814</v>
      </c>
      <c r="G143" s="234"/>
      <c r="H143" s="238">
        <v>177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155</v>
      </c>
      <c r="AU143" s="244" t="s">
        <v>84</v>
      </c>
      <c r="AV143" s="13" t="s">
        <v>84</v>
      </c>
      <c r="AW143" s="13" t="s">
        <v>32</v>
      </c>
      <c r="AX143" s="13" t="s">
        <v>74</v>
      </c>
      <c r="AY143" s="244" t="s">
        <v>148</v>
      </c>
    </row>
    <row r="144" s="13" customFormat="1">
      <c r="A144" s="13"/>
      <c r="B144" s="233"/>
      <c r="C144" s="234"/>
      <c r="D144" s="235" t="s">
        <v>155</v>
      </c>
      <c r="E144" s="236" t="s">
        <v>1</v>
      </c>
      <c r="F144" s="237" t="s">
        <v>815</v>
      </c>
      <c r="G144" s="234"/>
      <c r="H144" s="238">
        <v>262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155</v>
      </c>
      <c r="AU144" s="244" t="s">
        <v>84</v>
      </c>
      <c r="AV144" s="13" t="s">
        <v>84</v>
      </c>
      <c r="AW144" s="13" t="s">
        <v>32</v>
      </c>
      <c r="AX144" s="13" t="s">
        <v>74</v>
      </c>
      <c r="AY144" s="244" t="s">
        <v>148</v>
      </c>
    </row>
    <row r="145" s="14" customFormat="1">
      <c r="A145" s="14"/>
      <c r="B145" s="245"/>
      <c r="C145" s="246"/>
      <c r="D145" s="235" t="s">
        <v>155</v>
      </c>
      <c r="E145" s="247" t="s">
        <v>1</v>
      </c>
      <c r="F145" s="248" t="s">
        <v>157</v>
      </c>
      <c r="G145" s="246"/>
      <c r="H145" s="249">
        <v>439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155</v>
      </c>
      <c r="AU145" s="255" t="s">
        <v>84</v>
      </c>
      <c r="AV145" s="14" t="s">
        <v>154</v>
      </c>
      <c r="AW145" s="14" t="s">
        <v>32</v>
      </c>
      <c r="AX145" s="14" t="s">
        <v>82</v>
      </c>
      <c r="AY145" s="255" t="s">
        <v>148</v>
      </c>
    </row>
    <row r="146" s="2" customFormat="1" ht="16.5" customHeight="1">
      <c r="A146" s="38"/>
      <c r="B146" s="39"/>
      <c r="C146" s="219" t="s">
        <v>160</v>
      </c>
      <c r="D146" s="219" t="s">
        <v>150</v>
      </c>
      <c r="E146" s="220" t="s">
        <v>200</v>
      </c>
      <c r="F146" s="221" t="s">
        <v>201</v>
      </c>
      <c r="G146" s="222" t="s">
        <v>202</v>
      </c>
      <c r="H146" s="223">
        <v>141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154</v>
      </c>
      <c r="AT146" s="231" t="s">
        <v>150</v>
      </c>
      <c r="AU146" s="231" t="s">
        <v>84</v>
      </c>
      <c r="AY146" s="17" t="s">
        <v>148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154</v>
      </c>
      <c r="BM146" s="231" t="s">
        <v>176</v>
      </c>
    </row>
    <row r="147" s="13" customFormat="1">
      <c r="A147" s="13"/>
      <c r="B147" s="233"/>
      <c r="C147" s="234"/>
      <c r="D147" s="235" t="s">
        <v>155</v>
      </c>
      <c r="E147" s="236" t="s">
        <v>1</v>
      </c>
      <c r="F147" s="237" t="s">
        <v>816</v>
      </c>
      <c r="G147" s="234"/>
      <c r="H147" s="238">
        <v>141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155</v>
      </c>
      <c r="AU147" s="244" t="s">
        <v>84</v>
      </c>
      <c r="AV147" s="13" t="s">
        <v>84</v>
      </c>
      <c r="AW147" s="13" t="s">
        <v>32</v>
      </c>
      <c r="AX147" s="13" t="s">
        <v>74</v>
      </c>
      <c r="AY147" s="244" t="s">
        <v>148</v>
      </c>
    </row>
    <row r="148" s="14" customFormat="1">
      <c r="A148" s="14"/>
      <c r="B148" s="245"/>
      <c r="C148" s="246"/>
      <c r="D148" s="235" t="s">
        <v>155</v>
      </c>
      <c r="E148" s="247" t="s">
        <v>1</v>
      </c>
      <c r="F148" s="248" t="s">
        <v>157</v>
      </c>
      <c r="G148" s="246"/>
      <c r="H148" s="249">
        <v>141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155</v>
      </c>
      <c r="AU148" s="255" t="s">
        <v>84</v>
      </c>
      <c r="AV148" s="14" t="s">
        <v>154</v>
      </c>
      <c r="AW148" s="14" t="s">
        <v>32</v>
      </c>
      <c r="AX148" s="14" t="s">
        <v>82</v>
      </c>
      <c r="AY148" s="255" t="s">
        <v>148</v>
      </c>
    </row>
    <row r="149" s="2" customFormat="1" ht="24.15" customHeight="1">
      <c r="A149" s="38"/>
      <c r="B149" s="39"/>
      <c r="C149" s="219" t="s">
        <v>190</v>
      </c>
      <c r="D149" s="219" t="s">
        <v>150</v>
      </c>
      <c r="E149" s="220" t="s">
        <v>205</v>
      </c>
      <c r="F149" s="221" t="s">
        <v>206</v>
      </c>
      <c r="G149" s="222" t="s">
        <v>153</v>
      </c>
      <c r="H149" s="223">
        <v>834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39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154</v>
      </c>
      <c r="AT149" s="231" t="s">
        <v>150</v>
      </c>
      <c r="AU149" s="231" t="s">
        <v>84</v>
      </c>
      <c r="AY149" s="17" t="s">
        <v>148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154</v>
      </c>
      <c r="BM149" s="231" t="s">
        <v>183</v>
      </c>
    </row>
    <row r="150" s="2" customFormat="1" ht="33" customHeight="1">
      <c r="A150" s="38"/>
      <c r="B150" s="39"/>
      <c r="C150" s="219" t="s">
        <v>166</v>
      </c>
      <c r="D150" s="219" t="s">
        <v>150</v>
      </c>
      <c r="E150" s="220" t="s">
        <v>209</v>
      </c>
      <c r="F150" s="221" t="s">
        <v>210</v>
      </c>
      <c r="G150" s="222" t="s">
        <v>211</v>
      </c>
      <c r="H150" s="223">
        <v>175.59999999999999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39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154</v>
      </c>
      <c r="AT150" s="231" t="s">
        <v>150</v>
      </c>
      <c r="AU150" s="231" t="s">
        <v>84</v>
      </c>
      <c r="AY150" s="17" t="s">
        <v>148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154</v>
      </c>
      <c r="BM150" s="231" t="s">
        <v>193</v>
      </c>
    </row>
    <row r="151" s="13" customFormat="1">
      <c r="A151" s="13"/>
      <c r="B151" s="233"/>
      <c r="C151" s="234"/>
      <c r="D151" s="235" t="s">
        <v>155</v>
      </c>
      <c r="E151" s="236" t="s">
        <v>1</v>
      </c>
      <c r="F151" s="237" t="s">
        <v>817</v>
      </c>
      <c r="G151" s="234"/>
      <c r="H151" s="238">
        <v>70.799999999999997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155</v>
      </c>
      <c r="AU151" s="244" t="s">
        <v>84</v>
      </c>
      <c r="AV151" s="13" t="s">
        <v>84</v>
      </c>
      <c r="AW151" s="13" t="s">
        <v>32</v>
      </c>
      <c r="AX151" s="13" t="s">
        <v>74</v>
      </c>
      <c r="AY151" s="244" t="s">
        <v>148</v>
      </c>
    </row>
    <row r="152" s="13" customFormat="1">
      <c r="A152" s="13"/>
      <c r="B152" s="233"/>
      <c r="C152" s="234"/>
      <c r="D152" s="235" t="s">
        <v>155</v>
      </c>
      <c r="E152" s="236" t="s">
        <v>1</v>
      </c>
      <c r="F152" s="237" t="s">
        <v>818</v>
      </c>
      <c r="G152" s="234"/>
      <c r="H152" s="238">
        <v>104.8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155</v>
      </c>
      <c r="AU152" s="244" t="s">
        <v>84</v>
      </c>
      <c r="AV152" s="13" t="s">
        <v>84</v>
      </c>
      <c r="AW152" s="13" t="s">
        <v>32</v>
      </c>
      <c r="AX152" s="13" t="s">
        <v>74</v>
      </c>
      <c r="AY152" s="244" t="s">
        <v>148</v>
      </c>
    </row>
    <row r="153" s="14" customFormat="1">
      <c r="A153" s="14"/>
      <c r="B153" s="245"/>
      <c r="C153" s="246"/>
      <c r="D153" s="235" t="s">
        <v>155</v>
      </c>
      <c r="E153" s="247" t="s">
        <v>1</v>
      </c>
      <c r="F153" s="248" t="s">
        <v>157</v>
      </c>
      <c r="G153" s="246"/>
      <c r="H153" s="249">
        <v>175.59999999999999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155</v>
      </c>
      <c r="AU153" s="255" t="s">
        <v>84</v>
      </c>
      <c r="AV153" s="14" t="s">
        <v>154</v>
      </c>
      <c r="AW153" s="14" t="s">
        <v>32</v>
      </c>
      <c r="AX153" s="14" t="s">
        <v>82</v>
      </c>
      <c r="AY153" s="255" t="s">
        <v>148</v>
      </c>
    </row>
    <row r="154" s="2" customFormat="1" ht="24.15" customHeight="1">
      <c r="A154" s="38"/>
      <c r="B154" s="39"/>
      <c r="C154" s="219" t="s">
        <v>199</v>
      </c>
      <c r="D154" s="219" t="s">
        <v>150</v>
      </c>
      <c r="E154" s="220" t="s">
        <v>219</v>
      </c>
      <c r="F154" s="221" t="s">
        <v>220</v>
      </c>
      <c r="G154" s="222" t="s">
        <v>211</v>
      </c>
      <c r="H154" s="223">
        <v>36.863999999999997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39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154</v>
      </c>
      <c r="AT154" s="231" t="s">
        <v>150</v>
      </c>
      <c r="AU154" s="231" t="s">
        <v>84</v>
      </c>
      <c r="AY154" s="17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154</v>
      </c>
      <c r="BM154" s="231" t="s">
        <v>244</v>
      </c>
    </row>
    <row r="155" s="13" customFormat="1">
      <c r="A155" s="13"/>
      <c r="B155" s="233"/>
      <c r="C155" s="234"/>
      <c r="D155" s="235" t="s">
        <v>155</v>
      </c>
      <c r="E155" s="236" t="s">
        <v>1</v>
      </c>
      <c r="F155" s="237" t="s">
        <v>222</v>
      </c>
      <c r="G155" s="234"/>
      <c r="H155" s="238">
        <v>36.863999999999997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155</v>
      </c>
      <c r="AU155" s="244" t="s">
        <v>84</v>
      </c>
      <c r="AV155" s="13" t="s">
        <v>84</v>
      </c>
      <c r="AW155" s="13" t="s">
        <v>32</v>
      </c>
      <c r="AX155" s="13" t="s">
        <v>74</v>
      </c>
      <c r="AY155" s="244" t="s">
        <v>148</v>
      </c>
    </row>
    <row r="156" s="14" customFormat="1">
      <c r="A156" s="14"/>
      <c r="B156" s="245"/>
      <c r="C156" s="246"/>
      <c r="D156" s="235" t="s">
        <v>155</v>
      </c>
      <c r="E156" s="247" t="s">
        <v>1</v>
      </c>
      <c r="F156" s="248" t="s">
        <v>157</v>
      </c>
      <c r="G156" s="246"/>
      <c r="H156" s="249">
        <v>36.863999999999997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155</v>
      </c>
      <c r="AU156" s="255" t="s">
        <v>84</v>
      </c>
      <c r="AV156" s="14" t="s">
        <v>154</v>
      </c>
      <c r="AW156" s="14" t="s">
        <v>32</v>
      </c>
      <c r="AX156" s="14" t="s">
        <v>82</v>
      </c>
      <c r="AY156" s="255" t="s">
        <v>148</v>
      </c>
    </row>
    <row r="157" s="2" customFormat="1" ht="33" customHeight="1">
      <c r="A157" s="38"/>
      <c r="B157" s="39"/>
      <c r="C157" s="219" t="s">
        <v>79</v>
      </c>
      <c r="D157" s="219" t="s">
        <v>150</v>
      </c>
      <c r="E157" s="220" t="s">
        <v>224</v>
      </c>
      <c r="F157" s="221" t="s">
        <v>225</v>
      </c>
      <c r="G157" s="222" t="s">
        <v>211</v>
      </c>
      <c r="H157" s="223">
        <v>7.8399999999999999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154</v>
      </c>
      <c r="AT157" s="231" t="s">
        <v>150</v>
      </c>
      <c r="AU157" s="231" t="s">
        <v>84</v>
      </c>
      <c r="AY157" s="17" t="s">
        <v>148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154</v>
      </c>
      <c r="BM157" s="231" t="s">
        <v>85</v>
      </c>
    </row>
    <row r="158" s="13" customFormat="1">
      <c r="A158" s="13"/>
      <c r="B158" s="233"/>
      <c r="C158" s="234"/>
      <c r="D158" s="235" t="s">
        <v>155</v>
      </c>
      <c r="E158" s="236" t="s">
        <v>1</v>
      </c>
      <c r="F158" s="237" t="s">
        <v>819</v>
      </c>
      <c r="G158" s="234"/>
      <c r="H158" s="238">
        <v>7.8399999999999999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155</v>
      </c>
      <c r="AU158" s="244" t="s">
        <v>84</v>
      </c>
      <c r="AV158" s="13" t="s">
        <v>84</v>
      </c>
      <c r="AW158" s="13" t="s">
        <v>32</v>
      </c>
      <c r="AX158" s="13" t="s">
        <v>74</v>
      </c>
      <c r="AY158" s="244" t="s">
        <v>148</v>
      </c>
    </row>
    <row r="159" s="14" customFormat="1">
      <c r="A159" s="14"/>
      <c r="B159" s="245"/>
      <c r="C159" s="246"/>
      <c r="D159" s="235" t="s">
        <v>155</v>
      </c>
      <c r="E159" s="247" t="s">
        <v>1</v>
      </c>
      <c r="F159" s="248" t="s">
        <v>157</v>
      </c>
      <c r="G159" s="246"/>
      <c r="H159" s="249">
        <v>7.8399999999999999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155</v>
      </c>
      <c r="AU159" s="255" t="s">
        <v>84</v>
      </c>
      <c r="AV159" s="14" t="s">
        <v>154</v>
      </c>
      <c r="AW159" s="14" t="s">
        <v>32</v>
      </c>
      <c r="AX159" s="14" t="s">
        <v>82</v>
      </c>
      <c r="AY159" s="255" t="s">
        <v>148</v>
      </c>
    </row>
    <row r="160" s="2" customFormat="1" ht="37.8" customHeight="1">
      <c r="A160" s="38"/>
      <c r="B160" s="39"/>
      <c r="C160" s="219" t="s">
        <v>208</v>
      </c>
      <c r="D160" s="219" t="s">
        <v>150</v>
      </c>
      <c r="E160" s="220" t="s">
        <v>228</v>
      </c>
      <c r="F160" s="221" t="s">
        <v>229</v>
      </c>
      <c r="G160" s="222" t="s">
        <v>211</v>
      </c>
      <c r="H160" s="223">
        <v>220.304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39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154</v>
      </c>
      <c r="AT160" s="231" t="s">
        <v>150</v>
      </c>
      <c r="AU160" s="231" t="s">
        <v>84</v>
      </c>
      <c r="AY160" s="17" t="s">
        <v>148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82</v>
      </c>
      <c r="BK160" s="232">
        <f>ROUND(I160*H160,2)</f>
        <v>0</v>
      </c>
      <c r="BL160" s="17" t="s">
        <v>154</v>
      </c>
      <c r="BM160" s="231" t="s">
        <v>207</v>
      </c>
    </row>
    <row r="161" s="13" customFormat="1">
      <c r="A161" s="13"/>
      <c r="B161" s="233"/>
      <c r="C161" s="234"/>
      <c r="D161" s="235" t="s">
        <v>155</v>
      </c>
      <c r="E161" s="236" t="s">
        <v>1</v>
      </c>
      <c r="F161" s="237" t="s">
        <v>820</v>
      </c>
      <c r="G161" s="234"/>
      <c r="H161" s="238">
        <v>220.304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155</v>
      </c>
      <c r="AU161" s="244" t="s">
        <v>84</v>
      </c>
      <c r="AV161" s="13" t="s">
        <v>84</v>
      </c>
      <c r="AW161" s="13" t="s">
        <v>32</v>
      </c>
      <c r="AX161" s="13" t="s">
        <v>74</v>
      </c>
      <c r="AY161" s="244" t="s">
        <v>148</v>
      </c>
    </row>
    <row r="162" s="14" customFormat="1">
      <c r="A162" s="14"/>
      <c r="B162" s="245"/>
      <c r="C162" s="246"/>
      <c r="D162" s="235" t="s">
        <v>155</v>
      </c>
      <c r="E162" s="247" t="s">
        <v>1</v>
      </c>
      <c r="F162" s="248" t="s">
        <v>157</v>
      </c>
      <c r="G162" s="246"/>
      <c r="H162" s="249">
        <v>220.304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155</v>
      </c>
      <c r="AU162" s="255" t="s">
        <v>84</v>
      </c>
      <c r="AV162" s="14" t="s">
        <v>154</v>
      </c>
      <c r="AW162" s="14" t="s">
        <v>32</v>
      </c>
      <c r="AX162" s="14" t="s">
        <v>82</v>
      </c>
      <c r="AY162" s="255" t="s">
        <v>148</v>
      </c>
    </row>
    <row r="163" s="2" customFormat="1" ht="33" customHeight="1">
      <c r="A163" s="38"/>
      <c r="B163" s="39"/>
      <c r="C163" s="219" t="s">
        <v>176</v>
      </c>
      <c r="D163" s="219" t="s">
        <v>150</v>
      </c>
      <c r="E163" s="220" t="s">
        <v>231</v>
      </c>
      <c r="F163" s="221" t="s">
        <v>232</v>
      </c>
      <c r="G163" s="222" t="s">
        <v>233</v>
      </c>
      <c r="H163" s="223">
        <v>440.608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39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154</v>
      </c>
      <c r="AT163" s="231" t="s">
        <v>150</v>
      </c>
      <c r="AU163" s="231" t="s">
        <v>84</v>
      </c>
      <c r="AY163" s="17" t="s">
        <v>148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154</v>
      </c>
      <c r="BM163" s="231" t="s">
        <v>212</v>
      </c>
    </row>
    <row r="164" s="13" customFormat="1">
      <c r="A164" s="13"/>
      <c r="B164" s="233"/>
      <c r="C164" s="234"/>
      <c r="D164" s="235" t="s">
        <v>155</v>
      </c>
      <c r="E164" s="236" t="s">
        <v>1</v>
      </c>
      <c r="F164" s="237" t="s">
        <v>821</v>
      </c>
      <c r="G164" s="234"/>
      <c r="H164" s="238">
        <v>440.608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155</v>
      </c>
      <c r="AU164" s="244" t="s">
        <v>84</v>
      </c>
      <c r="AV164" s="13" t="s">
        <v>84</v>
      </c>
      <c r="AW164" s="13" t="s">
        <v>32</v>
      </c>
      <c r="AX164" s="13" t="s">
        <v>74</v>
      </c>
      <c r="AY164" s="244" t="s">
        <v>148</v>
      </c>
    </row>
    <row r="165" s="14" customFormat="1">
      <c r="A165" s="14"/>
      <c r="B165" s="245"/>
      <c r="C165" s="246"/>
      <c r="D165" s="235" t="s">
        <v>155</v>
      </c>
      <c r="E165" s="247" t="s">
        <v>1</v>
      </c>
      <c r="F165" s="248" t="s">
        <v>157</v>
      </c>
      <c r="G165" s="246"/>
      <c r="H165" s="249">
        <v>440.608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155</v>
      </c>
      <c r="AU165" s="255" t="s">
        <v>84</v>
      </c>
      <c r="AV165" s="14" t="s">
        <v>154</v>
      </c>
      <c r="AW165" s="14" t="s">
        <v>32</v>
      </c>
      <c r="AX165" s="14" t="s">
        <v>82</v>
      </c>
      <c r="AY165" s="255" t="s">
        <v>148</v>
      </c>
    </row>
    <row r="166" s="2" customFormat="1" ht="16.5" customHeight="1">
      <c r="A166" s="38"/>
      <c r="B166" s="39"/>
      <c r="C166" s="219" t="s">
        <v>223</v>
      </c>
      <c r="D166" s="219" t="s">
        <v>150</v>
      </c>
      <c r="E166" s="220" t="s">
        <v>236</v>
      </c>
      <c r="F166" s="221" t="s">
        <v>237</v>
      </c>
      <c r="G166" s="222" t="s">
        <v>211</v>
      </c>
      <c r="H166" s="223">
        <v>220.304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39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154</v>
      </c>
      <c r="AT166" s="231" t="s">
        <v>150</v>
      </c>
      <c r="AU166" s="231" t="s">
        <v>84</v>
      </c>
      <c r="AY166" s="17" t="s">
        <v>148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82</v>
      </c>
      <c r="BK166" s="232">
        <f>ROUND(I166*H166,2)</f>
        <v>0</v>
      </c>
      <c r="BL166" s="17" t="s">
        <v>154</v>
      </c>
      <c r="BM166" s="231" t="s">
        <v>221</v>
      </c>
    </row>
    <row r="167" s="2" customFormat="1" ht="24.15" customHeight="1">
      <c r="A167" s="38"/>
      <c r="B167" s="39"/>
      <c r="C167" s="219" t="s">
        <v>183</v>
      </c>
      <c r="D167" s="219" t="s">
        <v>150</v>
      </c>
      <c r="E167" s="220" t="s">
        <v>240</v>
      </c>
      <c r="F167" s="221" t="s">
        <v>241</v>
      </c>
      <c r="G167" s="222" t="s">
        <v>211</v>
      </c>
      <c r="H167" s="223">
        <v>22.643999999999998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39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154</v>
      </c>
      <c r="AT167" s="231" t="s">
        <v>150</v>
      </c>
      <c r="AU167" s="231" t="s">
        <v>84</v>
      </c>
      <c r="AY167" s="17" t="s">
        <v>148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154</v>
      </c>
      <c r="BM167" s="231" t="s">
        <v>226</v>
      </c>
    </row>
    <row r="168" s="13" customFormat="1">
      <c r="A168" s="13"/>
      <c r="B168" s="233"/>
      <c r="C168" s="234"/>
      <c r="D168" s="235" t="s">
        <v>155</v>
      </c>
      <c r="E168" s="236" t="s">
        <v>1</v>
      </c>
      <c r="F168" s="237" t="s">
        <v>222</v>
      </c>
      <c r="G168" s="234"/>
      <c r="H168" s="238">
        <v>36.863999999999997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155</v>
      </c>
      <c r="AU168" s="244" t="s">
        <v>84</v>
      </c>
      <c r="AV168" s="13" t="s">
        <v>84</v>
      </c>
      <c r="AW168" s="13" t="s">
        <v>32</v>
      </c>
      <c r="AX168" s="13" t="s">
        <v>74</v>
      </c>
      <c r="AY168" s="244" t="s">
        <v>148</v>
      </c>
    </row>
    <row r="169" s="13" customFormat="1">
      <c r="A169" s="13"/>
      <c r="B169" s="233"/>
      <c r="C169" s="234"/>
      <c r="D169" s="235" t="s">
        <v>155</v>
      </c>
      <c r="E169" s="236" t="s">
        <v>1</v>
      </c>
      <c r="F169" s="237" t="s">
        <v>243</v>
      </c>
      <c r="G169" s="234"/>
      <c r="H169" s="238">
        <v>-14.220000000000001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155</v>
      </c>
      <c r="AU169" s="244" t="s">
        <v>84</v>
      </c>
      <c r="AV169" s="13" t="s">
        <v>84</v>
      </c>
      <c r="AW169" s="13" t="s">
        <v>32</v>
      </c>
      <c r="AX169" s="13" t="s">
        <v>74</v>
      </c>
      <c r="AY169" s="244" t="s">
        <v>148</v>
      </c>
    </row>
    <row r="170" s="14" customFormat="1">
      <c r="A170" s="14"/>
      <c r="B170" s="245"/>
      <c r="C170" s="246"/>
      <c r="D170" s="235" t="s">
        <v>155</v>
      </c>
      <c r="E170" s="247" t="s">
        <v>1</v>
      </c>
      <c r="F170" s="248" t="s">
        <v>157</v>
      </c>
      <c r="G170" s="246"/>
      <c r="H170" s="249">
        <v>22.643999999999998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155</v>
      </c>
      <c r="AU170" s="255" t="s">
        <v>84</v>
      </c>
      <c r="AV170" s="14" t="s">
        <v>154</v>
      </c>
      <c r="AW170" s="14" t="s">
        <v>32</v>
      </c>
      <c r="AX170" s="14" t="s">
        <v>82</v>
      </c>
      <c r="AY170" s="255" t="s">
        <v>148</v>
      </c>
    </row>
    <row r="171" s="2" customFormat="1" ht="16.5" customHeight="1">
      <c r="A171" s="38"/>
      <c r="B171" s="39"/>
      <c r="C171" s="256" t="s">
        <v>8</v>
      </c>
      <c r="D171" s="256" t="s">
        <v>245</v>
      </c>
      <c r="E171" s="257" t="s">
        <v>246</v>
      </c>
      <c r="F171" s="258" t="s">
        <v>247</v>
      </c>
      <c r="G171" s="259" t="s">
        <v>233</v>
      </c>
      <c r="H171" s="260">
        <v>45.287999999999997</v>
      </c>
      <c r="I171" s="261"/>
      <c r="J171" s="262">
        <f>ROUND(I171*H171,2)</f>
        <v>0</v>
      </c>
      <c r="K171" s="263"/>
      <c r="L171" s="264"/>
      <c r="M171" s="265" t="s">
        <v>1</v>
      </c>
      <c r="N171" s="266" t="s">
        <v>39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166</v>
      </c>
      <c r="AT171" s="231" t="s">
        <v>245</v>
      </c>
      <c r="AU171" s="231" t="s">
        <v>84</v>
      </c>
      <c r="AY171" s="17" t="s">
        <v>148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82</v>
      </c>
      <c r="BK171" s="232">
        <f>ROUND(I171*H171,2)</f>
        <v>0</v>
      </c>
      <c r="BL171" s="17" t="s">
        <v>154</v>
      </c>
      <c r="BM171" s="231" t="s">
        <v>88</v>
      </c>
    </row>
    <row r="172" s="13" customFormat="1">
      <c r="A172" s="13"/>
      <c r="B172" s="233"/>
      <c r="C172" s="234"/>
      <c r="D172" s="235" t="s">
        <v>155</v>
      </c>
      <c r="E172" s="236" t="s">
        <v>1</v>
      </c>
      <c r="F172" s="237" t="s">
        <v>249</v>
      </c>
      <c r="G172" s="234"/>
      <c r="H172" s="238">
        <v>45.287999999999997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155</v>
      </c>
      <c r="AU172" s="244" t="s">
        <v>84</v>
      </c>
      <c r="AV172" s="13" t="s">
        <v>84</v>
      </c>
      <c r="AW172" s="13" t="s">
        <v>32</v>
      </c>
      <c r="AX172" s="13" t="s">
        <v>74</v>
      </c>
      <c r="AY172" s="244" t="s">
        <v>148</v>
      </c>
    </row>
    <row r="173" s="14" customFormat="1">
      <c r="A173" s="14"/>
      <c r="B173" s="245"/>
      <c r="C173" s="246"/>
      <c r="D173" s="235" t="s">
        <v>155</v>
      </c>
      <c r="E173" s="247" t="s">
        <v>1</v>
      </c>
      <c r="F173" s="248" t="s">
        <v>157</v>
      </c>
      <c r="G173" s="246"/>
      <c r="H173" s="249">
        <v>45.287999999999997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155</v>
      </c>
      <c r="AU173" s="255" t="s">
        <v>84</v>
      </c>
      <c r="AV173" s="14" t="s">
        <v>154</v>
      </c>
      <c r="AW173" s="14" t="s">
        <v>32</v>
      </c>
      <c r="AX173" s="14" t="s">
        <v>82</v>
      </c>
      <c r="AY173" s="255" t="s">
        <v>148</v>
      </c>
    </row>
    <row r="174" s="2" customFormat="1" ht="24.15" customHeight="1">
      <c r="A174" s="38"/>
      <c r="B174" s="39"/>
      <c r="C174" s="219" t="s">
        <v>193</v>
      </c>
      <c r="D174" s="219" t="s">
        <v>150</v>
      </c>
      <c r="E174" s="220" t="s">
        <v>251</v>
      </c>
      <c r="F174" s="221" t="s">
        <v>252</v>
      </c>
      <c r="G174" s="222" t="s">
        <v>153</v>
      </c>
      <c r="H174" s="223">
        <v>357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39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154</v>
      </c>
      <c r="AT174" s="231" t="s">
        <v>150</v>
      </c>
      <c r="AU174" s="231" t="s">
        <v>84</v>
      </c>
      <c r="AY174" s="17" t="s">
        <v>148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154</v>
      </c>
      <c r="BM174" s="231" t="s">
        <v>234</v>
      </c>
    </row>
    <row r="175" s="13" customFormat="1">
      <c r="A175" s="13"/>
      <c r="B175" s="233"/>
      <c r="C175" s="234"/>
      <c r="D175" s="235" t="s">
        <v>155</v>
      </c>
      <c r="E175" s="236" t="s">
        <v>1</v>
      </c>
      <c r="F175" s="237" t="s">
        <v>822</v>
      </c>
      <c r="G175" s="234"/>
      <c r="H175" s="238">
        <v>357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155</v>
      </c>
      <c r="AU175" s="244" t="s">
        <v>84</v>
      </c>
      <c r="AV175" s="13" t="s">
        <v>84</v>
      </c>
      <c r="AW175" s="13" t="s">
        <v>32</v>
      </c>
      <c r="AX175" s="13" t="s">
        <v>74</v>
      </c>
      <c r="AY175" s="244" t="s">
        <v>148</v>
      </c>
    </row>
    <row r="176" s="14" customFormat="1">
      <c r="A176" s="14"/>
      <c r="B176" s="245"/>
      <c r="C176" s="246"/>
      <c r="D176" s="235" t="s">
        <v>155</v>
      </c>
      <c r="E176" s="247" t="s">
        <v>1</v>
      </c>
      <c r="F176" s="248" t="s">
        <v>157</v>
      </c>
      <c r="G176" s="246"/>
      <c r="H176" s="249">
        <v>357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155</v>
      </c>
      <c r="AU176" s="255" t="s">
        <v>84</v>
      </c>
      <c r="AV176" s="14" t="s">
        <v>154</v>
      </c>
      <c r="AW176" s="14" t="s">
        <v>32</v>
      </c>
      <c r="AX176" s="14" t="s">
        <v>82</v>
      </c>
      <c r="AY176" s="255" t="s">
        <v>148</v>
      </c>
    </row>
    <row r="177" s="2" customFormat="1" ht="16.5" customHeight="1">
      <c r="A177" s="38"/>
      <c r="B177" s="39"/>
      <c r="C177" s="256" t="s">
        <v>239</v>
      </c>
      <c r="D177" s="256" t="s">
        <v>245</v>
      </c>
      <c r="E177" s="257" t="s">
        <v>255</v>
      </c>
      <c r="F177" s="258" t="s">
        <v>256</v>
      </c>
      <c r="G177" s="259" t="s">
        <v>211</v>
      </c>
      <c r="H177" s="260">
        <v>53.549999999999997</v>
      </c>
      <c r="I177" s="261"/>
      <c r="J177" s="262">
        <f>ROUND(I177*H177,2)</f>
        <v>0</v>
      </c>
      <c r="K177" s="263"/>
      <c r="L177" s="264"/>
      <c r="M177" s="265" t="s">
        <v>1</v>
      </c>
      <c r="N177" s="266" t="s">
        <v>39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166</v>
      </c>
      <c r="AT177" s="231" t="s">
        <v>245</v>
      </c>
      <c r="AU177" s="231" t="s">
        <v>84</v>
      </c>
      <c r="AY177" s="17" t="s">
        <v>148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82</v>
      </c>
      <c r="BK177" s="232">
        <f>ROUND(I177*H177,2)</f>
        <v>0</v>
      </c>
      <c r="BL177" s="17" t="s">
        <v>154</v>
      </c>
      <c r="BM177" s="231" t="s">
        <v>238</v>
      </c>
    </row>
    <row r="178" s="13" customFormat="1">
      <c r="A178" s="13"/>
      <c r="B178" s="233"/>
      <c r="C178" s="234"/>
      <c r="D178" s="235" t="s">
        <v>155</v>
      </c>
      <c r="E178" s="236" t="s">
        <v>1</v>
      </c>
      <c r="F178" s="237" t="s">
        <v>823</v>
      </c>
      <c r="G178" s="234"/>
      <c r="H178" s="238">
        <v>53.549999999999997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155</v>
      </c>
      <c r="AU178" s="244" t="s">
        <v>84</v>
      </c>
      <c r="AV178" s="13" t="s">
        <v>84</v>
      </c>
      <c r="AW178" s="13" t="s">
        <v>32</v>
      </c>
      <c r="AX178" s="13" t="s">
        <v>74</v>
      </c>
      <c r="AY178" s="244" t="s">
        <v>148</v>
      </c>
    </row>
    <row r="179" s="14" customFormat="1">
      <c r="A179" s="14"/>
      <c r="B179" s="245"/>
      <c r="C179" s="246"/>
      <c r="D179" s="235" t="s">
        <v>155</v>
      </c>
      <c r="E179" s="247" t="s">
        <v>1</v>
      </c>
      <c r="F179" s="248" t="s">
        <v>157</v>
      </c>
      <c r="G179" s="246"/>
      <c r="H179" s="249">
        <v>53.549999999999997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155</v>
      </c>
      <c r="AU179" s="255" t="s">
        <v>84</v>
      </c>
      <c r="AV179" s="14" t="s">
        <v>154</v>
      </c>
      <c r="AW179" s="14" t="s">
        <v>32</v>
      </c>
      <c r="AX179" s="14" t="s">
        <v>82</v>
      </c>
      <c r="AY179" s="255" t="s">
        <v>148</v>
      </c>
    </row>
    <row r="180" s="2" customFormat="1" ht="24.15" customHeight="1">
      <c r="A180" s="38"/>
      <c r="B180" s="39"/>
      <c r="C180" s="219" t="s">
        <v>244</v>
      </c>
      <c r="D180" s="219" t="s">
        <v>150</v>
      </c>
      <c r="E180" s="220" t="s">
        <v>259</v>
      </c>
      <c r="F180" s="221" t="s">
        <v>260</v>
      </c>
      <c r="G180" s="222" t="s">
        <v>153</v>
      </c>
      <c r="H180" s="223">
        <v>357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39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154</v>
      </c>
      <c r="AT180" s="231" t="s">
        <v>150</v>
      </c>
      <c r="AU180" s="231" t="s">
        <v>84</v>
      </c>
      <c r="AY180" s="17" t="s">
        <v>148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154</v>
      </c>
      <c r="BM180" s="231" t="s">
        <v>242</v>
      </c>
    </row>
    <row r="181" s="13" customFormat="1">
      <c r="A181" s="13"/>
      <c r="B181" s="233"/>
      <c r="C181" s="234"/>
      <c r="D181" s="235" t="s">
        <v>155</v>
      </c>
      <c r="E181" s="236" t="s">
        <v>1</v>
      </c>
      <c r="F181" s="237" t="s">
        <v>822</v>
      </c>
      <c r="G181" s="234"/>
      <c r="H181" s="238">
        <v>357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155</v>
      </c>
      <c r="AU181" s="244" t="s">
        <v>84</v>
      </c>
      <c r="AV181" s="13" t="s">
        <v>84</v>
      </c>
      <c r="AW181" s="13" t="s">
        <v>32</v>
      </c>
      <c r="AX181" s="13" t="s">
        <v>74</v>
      </c>
      <c r="AY181" s="244" t="s">
        <v>148</v>
      </c>
    </row>
    <row r="182" s="14" customFormat="1">
      <c r="A182" s="14"/>
      <c r="B182" s="245"/>
      <c r="C182" s="246"/>
      <c r="D182" s="235" t="s">
        <v>155</v>
      </c>
      <c r="E182" s="247" t="s">
        <v>1</v>
      </c>
      <c r="F182" s="248" t="s">
        <v>157</v>
      </c>
      <c r="G182" s="246"/>
      <c r="H182" s="249">
        <v>357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155</v>
      </c>
      <c r="AU182" s="255" t="s">
        <v>84</v>
      </c>
      <c r="AV182" s="14" t="s">
        <v>154</v>
      </c>
      <c r="AW182" s="14" t="s">
        <v>32</v>
      </c>
      <c r="AX182" s="14" t="s">
        <v>82</v>
      </c>
      <c r="AY182" s="255" t="s">
        <v>148</v>
      </c>
    </row>
    <row r="183" s="2" customFormat="1" ht="16.5" customHeight="1">
      <c r="A183" s="38"/>
      <c r="B183" s="39"/>
      <c r="C183" s="256" t="s">
        <v>250</v>
      </c>
      <c r="D183" s="256" t="s">
        <v>245</v>
      </c>
      <c r="E183" s="257" t="s">
        <v>262</v>
      </c>
      <c r="F183" s="258" t="s">
        <v>263</v>
      </c>
      <c r="G183" s="259" t="s">
        <v>264</v>
      </c>
      <c r="H183" s="260">
        <v>5.3550000000000004</v>
      </c>
      <c r="I183" s="261"/>
      <c r="J183" s="262">
        <f>ROUND(I183*H183,2)</f>
        <v>0</v>
      </c>
      <c r="K183" s="263"/>
      <c r="L183" s="264"/>
      <c r="M183" s="265" t="s">
        <v>1</v>
      </c>
      <c r="N183" s="266" t="s">
        <v>39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166</v>
      </c>
      <c r="AT183" s="231" t="s">
        <v>245</v>
      </c>
      <c r="AU183" s="231" t="s">
        <v>84</v>
      </c>
      <c r="AY183" s="17" t="s">
        <v>148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82</v>
      </c>
      <c r="BK183" s="232">
        <f>ROUND(I183*H183,2)</f>
        <v>0</v>
      </c>
      <c r="BL183" s="17" t="s">
        <v>154</v>
      </c>
      <c r="BM183" s="231" t="s">
        <v>248</v>
      </c>
    </row>
    <row r="184" s="13" customFormat="1">
      <c r="A184" s="13"/>
      <c r="B184" s="233"/>
      <c r="C184" s="234"/>
      <c r="D184" s="235" t="s">
        <v>155</v>
      </c>
      <c r="E184" s="236" t="s">
        <v>1</v>
      </c>
      <c r="F184" s="237" t="s">
        <v>824</v>
      </c>
      <c r="G184" s="234"/>
      <c r="H184" s="238">
        <v>5.3550000000000004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155</v>
      </c>
      <c r="AU184" s="244" t="s">
        <v>84</v>
      </c>
      <c r="AV184" s="13" t="s">
        <v>84</v>
      </c>
      <c r="AW184" s="13" t="s">
        <v>32</v>
      </c>
      <c r="AX184" s="13" t="s">
        <v>74</v>
      </c>
      <c r="AY184" s="244" t="s">
        <v>148</v>
      </c>
    </row>
    <row r="185" s="14" customFormat="1">
      <c r="A185" s="14"/>
      <c r="B185" s="245"/>
      <c r="C185" s="246"/>
      <c r="D185" s="235" t="s">
        <v>155</v>
      </c>
      <c r="E185" s="247" t="s">
        <v>1</v>
      </c>
      <c r="F185" s="248" t="s">
        <v>157</v>
      </c>
      <c r="G185" s="246"/>
      <c r="H185" s="249">
        <v>5.3550000000000004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155</v>
      </c>
      <c r="AU185" s="255" t="s">
        <v>84</v>
      </c>
      <c r="AV185" s="14" t="s">
        <v>154</v>
      </c>
      <c r="AW185" s="14" t="s">
        <v>32</v>
      </c>
      <c r="AX185" s="14" t="s">
        <v>82</v>
      </c>
      <c r="AY185" s="255" t="s">
        <v>148</v>
      </c>
    </row>
    <row r="186" s="2" customFormat="1" ht="24.15" customHeight="1">
      <c r="A186" s="38"/>
      <c r="B186" s="39"/>
      <c r="C186" s="219" t="s">
        <v>85</v>
      </c>
      <c r="D186" s="219" t="s">
        <v>150</v>
      </c>
      <c r="E186" s="220" t="s">
        <v>268</v>
      </c>
      <c r="F186" s="221" t="s">
        <v>269</v>
      </c>
      <c r="G186" s="222" t="s">
        <v>153</v>
      </c>
      <c r="H186" s="223">
        <v>357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39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154</v>
      </c>
      <c r="AT186" s="231" t="s">
        <v>150</v>
      </c>
      <c r="AU186" s="231" t="s">
        <v>84</v>
      </c>
      <c r="AY186" s="17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154</v>
      </c>
      <c r="BM186" s="231" t="s">
        <v>253</v>
      </c>
    </row>
    <row r="187" s="13" customFormat="1">
      <c r="A187" s="13"/>
      <c r="B187" s="233"/>
      <c r="C187" s="234"/>
      <c r="D187" s="235" t="s">
        <v>155</v>
      </c>
      <c r="E187" s="236" t="s">
        <v>1</v>
      </c>
      <c r="F187" s="237" t="s">
        <v>822</v>
      </c>
      <c r="G187" s="234"/>
      <c r="H187" s="238">
        <v>357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155</v>
      </c>
      <c r="AU187" s="244" t="s">
        <v>84</v>
      </c>
      <c r="AV187" s="13" t="s">
        <v>84</v>
      </c>
      <c r="AW187" s="13" t="s">
        <v>32</v>
      </c>
      <c r="AX187" s="13" t="s">
        <v>74</v>
      </c>
      <c r="AY187" s="244" t="s">
        <v>148</v>
      </c>
    </row>
    <row r="188" s="14" customFormat="1">
      <c r="A188" s="14"/>
      <c r="B188" s="245"/>
      <c r="C188" s="246"/>
      <c r="D188" s="235" t="s">
        <v>155</v>
      </c>
      <c r="E188" s="247" t="s">
        <v>1</v>
      </c>
      <c r="F188" s="248" t="s">
        <v>157</v>
      </c>
      <c r="G188" s="246"/>
      <c r="H188" s="249">
        <v>357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155</v>
      </c>
      <c r="AU188" s="255" t="s">
        <v>84</v>
      </c>
      <c r="AV188" s="14" t="s">
        <v>154</v>
      </c>
      <c r="AW188" s="14" t="s">
        <v>32</v>
      </c>
      <c r="AX188" s="14" t="s">
        <v>82</v>
      </c>
      <c r="AY188" s="255" t="s">
        <v>148</v>
      </c>
    </row>
    <row r="189" s="2" customFormat="1" ht="24.15" customHeight="1">
      <c r="A189" s="38"/>
      <c r="B189" s="39"/>
      <c r="C189" s="219" t="s">
        <v>7</v>
      </c>
      <c r="D189" s="219" t="s">
        <v>150</v>
      </c>
      <c r="E189" s="220" t="s">
        <v>271</v>
      </c>
      <c r="F189" s="221" t="s">
        <v>272</v>
      </c>
      <c r="G189" s="222" t="s">
        <v>153</v>
      </c>
      <c r="H189" s="223">
        <v>600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154</v>
      </c>
      <c r="AT189" s="231" t="s">
        <v>150</v>
      </c>
      <c r="AU189" s="231" t="s">
        <v>84</v>
      </c>
      <c r="AY189" s="17" t="s">
        <v>148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154</v>
      </c>
      <c r="BM189" s="231" t="s">
        <v>257</v>
      </c>
    </row>
    <row r="190" s="13" customFormat="1">
      <c r="A190" s="13"/>
      <c r="B190" s="233"/>
      <c r="C190" s="234"/>
      <c r="D190" s="235" t="s">
        <v>155</v>
      </c>
      <c r="E190" s="236" t="s">
        <v>1</v>
      </c>
      <c r="F190" s="237" t="s">
        <v>814</v>
      </c>
      <c r="G190" s="234"/>
      <c r="H190" s="238">
        <v>177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155</v>
      </c>
      <c r="AU190" s="244" t="s">
        <v>84</v>
      </c>
      <c r="AV190" s="13" t="s">
        <v>84</v>
      </c>
      <c r="AW190" s="13" t="s">
        <v>32</v>
      </c>
      <c r="AX190" s="13" t="s">
        <v>74</v>
      </c>
      <c r="AY190" s="244" t="s">
        <v>148</v>
      </c>
    </row>
    <row r="191" s="13" customFormat="1">
      <c r="A191" s="13"/>
      <c r="B191" s="233"/>
      <c r="C191" s="234"/>
      <c r="D191" s="235" t="s">
        <v>155</v>
      </c>
      <c r="E191" s="236" t="s">
        <v>1</v>
      </c>
      <c r="F191" s="237" t="s">
        <v>815</v>
      </c>
      <c r="G191" s="234"/>
      <c r="H191" s="238">
        <v>262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155</v>
      </c>
      <c r="AU191" s="244" t="s">
        <v>84</v>
      </c>
      <c r="AV191" s="13" t="s">
        <v>84</v>
      </c>
      <c r="AW191" s="13" t="s">
        <v>32</v>
      </c>
      <c r="AX191" s="13" t="s">
        <v>74</v>
      </c>
      <c r="AY191" s="244" t="s">
        <v>148</v>
      </c>
    </row>
    <row r="192" s="13" customFormat="1">
      <c r="A192" s="13"/>
      <c r="B192" s="233"/>
      <c r="C192" s="234"/>
      <c r="D192" s="235" t="s">
        <v>155</v>
      </c>
      <c r="E192" s="236" t="s">
        <v>1</v>
      </c>
      <c r="F192" s="237" t="s">
        <v>811</v>
      </c>
      <c r="G192" s="234"/>
      <c r="H192" s="238">
        <v>148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155</v>
      </c>
      <c r="AU192" s="244" t="s">
        <v>84</v>
      </c>
      <c r="AV192" s="13" t="s">
        <v>84</v>
      </c>
      <c r="AW192" s="13" t="s">
        <v>32</v>
      </c>
      <c r="AX192" s="13" t="s">
        <v>74</v>
      </c>
      <c r="AY192" s="244" t="s">
        <v>148</v>
      </c>
    </row>
    <row r="193" s="13" customFormat="1">
      <c r="A193" s="13"/>
      <c r="B193" s="233"/>
      <c r="C193" s="234"/>
      <c r="D193" s="235" t="s">
        <v>155</v>
      </c>
      <c r="E193" s="236" t="s">
        <v>1</v>
      </c>
      <c r="F193" s="237" t="s">
        <v>812</v>
      </c>
      <c r="G193" s="234"/>
      <c r="H193" s="238">
        <v>11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155</v>
      </c>
      <c r="AU193" s="244" t="s">
        <v>84</v>
      </c>
      <c r="AV193" s="13" t="s">
        <v>84</v>
      </c>
      <c r="AW193" s="13" t="s">
        <v>32</v>
      </c>
      <c r="AX193" s="13" t="s">
        <v>74</v>
      </c>
      <c r="AY193" s="244" t="s">
        <v>148</v>
      </c>
    </row>
    <row r="194" s="13" customFormat="1">
      <c r="A194" s="13"/>
      <c r="B194" s="233"/>
      <c r="C194" s="234"/>
      <c r="D194" s="235" t="s">
        <v>155</v>
      </c>
      <c r="E194" s="236" t="s">
        <v>1</v>
      </c>
      <c r="F194" s="237" t="s">
        <v>813</v>
      </c>
      <c r="G194" s="234"/>
      <c r="H194" s="238">
        <v>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155</v>
      </c>
      <c r="AU194" s="244" t="s">
        <v>84</v>
      </c>
      <c r="AV194" s="13" t="s">
        <v>84</v>
      </c>
      <c r="AW194" s="13" t="s">
        <v>32</v>
      </c>
      <c r="AX194" s="13" t="s">
        <v>74</v>
      </c>
      <c r="AY194" s="244" t="s">
        <v>148</v>
      </c>
    </row>
    <row r="195" s="14" customFormat="1">
      <c r="A195" s="14"/>
      <c r="B195" s="245"/>
      <c r="C195" s="246"/>
      <c r="D195" s="235" t="s">
        <v>155</v>
      </c>
      <c r="E195" s="247" t="s">
        <v>1</v>
      </c>
      <c r="F195" s="248" t="s">
        <v>157</v>
      </c>
      <c r="G195" s="246"/>
      <c r="H195" s="249">
        <v>600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155</v>
      </c>
      <c r="AU195" s="255" t="s">
        <v>84</v>
      </c>
      <c r="AV195" s="14" t="s">
        <v>154</v>
      </c>
      <c r="AW195" s="14" t="s">
        <v>32</v>
      </c>
      <c r="AX195" s="14" t="s">
        <v>82</v>
      </c>
      <c r="AY195" s="255" t="s">
        <v>148</v>
      </c>
    </row>
    <row r="196" s="2" customFormat="1" ht="33" customHeight="1">
      <c r="A196" s="38"/>
      <c r="B196" s="39"/>
      <c r="C196" s="219" t="s">
        <v>207</v>
      </c>
      <c r="D196" s="219" t="s">
        <v>150</v>
      </c>
      <c r="E196" s="220" t="s">
        <v>276</v>
      </c>
      <c r="F196" s="221" t="s">
        <v>277</v>
      </c>
      <c r="G196" s="222" t="s">
        <v>278</v>
      </c>
      <c r="H196" s="223">
        <v>8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39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154</v>
      </c>
      <c r="AT196" s="231" t="s">
        <v>150</v>
      </c>
      <c r="AU196" s="231" t="s">
        <v>84</v>
      </c>
      <c r="AY196" s="17" t="s">
        <v>148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82</v>
      </c>
      <c r="BK196" s="232">
        <f>ROUND(I196*H196,2)</f>
        <v>0</v>
      </c>
      <c r="BL196" s="17" t="s">
        <v>154</v>
      </c>
      <c r="BM196" s="231" t="s">
        <v>261</v>
      </c>
    </row>
    <row r="197" s="2" customFormat="1" ht="16.5" customHeight="1">
      <c r="A197" s="38"/>
      <c r="B197" s="39"/>
      <c r="C197" s="256" t="s">
        <v>267</v>
      </c>
      <c r="D197" s="256" t="s">
        <v>245</v>
      </c>
      <c r="E197" s="257" t="s">
        <v>255</v>
      </c>
      <c r="F197" s="258" t="s">
        <v>256</v>
      </c>
      <c r="G197" s="259" t="s">
        <v>211</v>
      </c>
      <c r="H197" s="260">
        <v>0.5</v>
      </c>
      <c r="I197" s="261"/>
      <c r="J197" s="262">
        <f>ROUND(I197*H197,2)</f>
        <v>0</v>
      </c>
      <c r="K197" s="263"/>
      <c r="L197" s="264"/>
      <c r="M197" s="265" t="s">
        <v>1</v>
      </c>
      <c r="N197" s="266" t="s">
        <v>39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166</v>
      </c>
      <c r="AT197" s="231" t="s">
        <v>245</v>
      </c>
      <c r="AU197" s="231" t="s">
        <v>84</v>
      </c>
      <c r="AY197" s="17" t="s">
        <v>148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82</v>
      </c>
      <c r="BK197" s="232">
        <f>ROUND(I197*H197,2)</f>
        <v>0</v>
      </c>
      <c r="BL197" s="17" t="s">
        <v>154</v>
      </c>
      <c r="BM197" s="231" t="s">
        <v>265</v>
      </c>
    </row>
    <row r="198" s="13" customFormat="1">
      <c r="A198" s="13"/>
      <c r="B198" s="233"/>
      <c r="C198" s="234"/>
      <c r="D198" s="235" t="s">
        <v>155</v>
      </c>
      <c r="E198" s="236" t="s">
        <v>1</v>
      </c>
      <c r="F198" s="237" t="s">
        <v>825</v>
      </c>
      <c r="G198" s="234"/>
      <c r="H198" s="238">
        <v>0.5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155</v>
      </c>
      <c r="AU198" s="244" t="s">
        <v>84</v>
      </c>
      <c r="AV198" s="13" t="s">
        <v>84</v>
      </c>
      <c r="AW198" s="13" t="s">
        <v>32</v>
      </c>
      <c r="AX198" s="13" t="s">
        <v>74</v>
      </c>
      <c r="AY198" s="244" t="s">
        <v>148</v>
      </c>
    </row>
    <row r="199" s="14" customFormat="1">
      <c r="A199" s="14"/>
      <c r="B199" s="245"/>
      <c r="C199" s="246"/>
      <c r="D199" s="235" t="s">
        <v>155</v>
      </c>
      <c r="E199" s="247" t="s">
        <v>1</v>
      </c>
      <c r="F199" s="248" t="s">
        <v>157</v>
      </c>
      <c r="G199" s="246"/>
      <c r="H199" s="249">
        <v>0.5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155</v>
      </c>
      <c r="AU199" s="255" t="s">
        <v>84</v>
      </c>
      <c r="AV199" s="14" t="s">
        <v>154</v>
      </c>
      <c r="AW199" s="14" t="s">
        <v>32</v>
      </c>
      <c r="AX199" s="14" t="s">
        <v>82</v>
      </c>
      <c r="AY199" s="255" t="s">
        <v>148</v>
      </c>
    </row>
    <row r="200" s="2" customFormat="1" ht="24.15" customHeight="1">
      <c r="A200" s="38"/>
      <c r="B200" s="39"/>
      <c r="C200" s="219" t="s">
        <v>212</v>
      </c>
      <c r="D200" s="219" t="s">
        <v>150</v>
      </c>
      <c r="E200" s="220" t="s">
        <v>283</v>
      </c>
      <c r="F200" s="221" t="s">
        <v>284</v>
      </c>
      <c r="G200" s="222" t="s">
        <v>278</v>
      </c>
      <c r="H200" s="223">
        <v>8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39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154</v>
      </c>
      <c r="AT200" s="231" t="s">
        <v>150</v>
      </c>
      <c r="AU200" s="231" t="s">
        <v>84</v>
      </c>
      <c r="AY200" s="17" t="s">
        <v>148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154</v>
      </c>
      <c r="BM200" s="231" t="s">
        <v>270</v>
      </c>
    </row>
    <row r="201" s="2" customFormat="1" ht="16.5" customHeight="1">
      <c r="A201" s="38"/>
      <c r="B201" s="39"/>
      <c r="C201" s="256" t="s">
        <v>275</v>
      </c>
      <c r="D201" s="256" t="s">
        <v>245</v>
      </c>
      <c r="E201" s="257" t="s">
        <v>286</v>
      </c>
      <c r="F201" s="258" t="s">
        <v>287</v>
      </c>
      <c r="G201" s="259" t="s">
        <v>278</v>
      </c>
      <c r="H201" s="260">
        <v>8</v>
      </c>
      <c r="I201" s="261"/>
      <c r="J201" s="262">
        <f>ROUND(I201*H201,2)</f>
        <v>0</v>
      </c>
      <c r="K201" s="263"/>
      <c r="L201" s="264"/>
      <c r="M201" s="265" t="s">
        <v>1</v>
      </c>
      <c r="N201" s="266" t="s">
        <v>39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166</v>
      </c>
      <c r="AT201" s="231" t="s">
        <v>245</v>
      </c>
      <c r="AU201" s="231" t="s">
        <v>84</v>
      </c>
      <c r="AY201" s="17" t="s">
        <v>148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82</v>
      </c>
      <c r="BK201" s="232">
        <f>ROUND(I201*H201,2)</f>
        <v>0</v>
      </c>
      <c r="BL201" s="17" t="s">
        <v>154</v>
      </c>
      <c r="BM201" s="231" t="s">
        <v>826</v>
      </c>
    </row>
    <row r="202" s="12" customFormat="1" ht="22.8" customHeight="1">
      <c r="A202" s="12"/>
      <c r="B202" s="203"/>
      <c r="C202" s="204"/>
      <c r="D202" s="205" t="s">
        <v>73</v>
      </c>
      <c r="E202" s="217" t="s">
        <v>84</v>
      </c>
      <c r="F202" s="217" t="s">
        <v>289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SUM(P203:P215)</f>
        <v>0</v>
      </c>
      <c r="Q202" s="211"/>
      <c r="R202" s="212">
        <f>SUM(R203:R215)</f>
        <v>13.360387712000001</v>
      </c>
      <c r="S202" s="211"/>
      <c r="T202" s="213">
        <f>SUM(T203:T215)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82</v>
      </c>
      <c r="AT202" s="215" t="s">
        <v>73</v>
      </c>
      <c r="AU202" s="215" t="s">
        <v>82</v>
      </c>
      <c r="AY202" s="214" t="s">
        <v>148</v>
      </c>
      <c r="BK202" s="216">
        <f>SUM(BK203:BK215)</f>
        <v>0</v>
      </c>
    </row>
    <row r="203" s="2" customFormat="1" ht="33" customHeight="1">
      <c r="A203" s="38"/>
      <c r="B203" s="39"/>
      <c r="C203" s="219" t="s">
        <v>221</v>
      </c>
      <c r="D203" s="219" t="s">
        <v>150</v>
      </c>
      <c r="E203" s="220" t="s">
        <v>291</v>
      </c>
      <c r="F203" s="221" t="s">
        <v>292</v>
      </c>
      <c r="G203" s="222" t="s">
        <v>211</v>
      </c>
      <c r="H203" s="223">
        <v>6.7199999999999998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39</v>
      </c>
      <c r="O203" s="91"/>
      <c r="P203" s="229">
        <f>O203*H203</f>
        <v>0</v>
      </c>
      <c r="Q203" s="229">
        <v>1.665</v>
      </c>
      <c r="R203" s="229">
        <f>Q203*H203</f>
        <v>11.188800000000001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154</v>
      </c>
      <c r="AT203" s="231" t="s">
        <v>150</v>
      </c>
      <c r="AU203" s="231" t="s">
        <v>84</v>
      </c>
      <c r="AY203" s="17" t="s">
        <v>148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82</v>
      </c>
      <c r="BK203" s="232">
        <f>ROUND(I203*H203,2)</f>
        <v>0</v>
      </c>
      <c r="BL203" s="17" t="s">
        <v>154</v>
      </c>
      <c r="BM203" s="231" t="s">
        <v>273</v>
      </c>
    </row>
    <row r="204" s="13" customFormat="1">
      <c r="A204" s="13"/>
      <c r="B204" s="233"/>
      <c r="C204" s="234"/>
      <c r="D204" s="235" t="s">
        <v>155</v>
      </c>
      <c r="E204" s="236" t="s">
        <v>1</v>
      </c>
      <c r="F204" s="237" t="s">
        <v>827</v>
      </c>
      <c r="G204" s="234"/>
      <c r="H204" s="238">
        <v>6.7199999999999998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155</v>
      </c>
      <c r="AU204" s="244" t="s">
        <v>84</v>
      </c>
      <c r="AV204" s="13" t="s">
        <v>84</v>
      </c>
      <c r="AW204" s="13" t="s">
        <v>32</v>
      </c>
      <c r="AX204" s="13" t="s">
        <v>74</v>
      </c>
      <c r="AY204" s="244" t="s">
        <v>148</v>
      </c>
    </row>
    <row r="205" s="14" customFormat="1">
      <c r="A205" s="14"/>
      <c r="B205" s="245"/>
      <c r="C205" s="246"/>
      <c r="D205" s="235" t="s">
        <v>155</v>
      </c>
      <c r="E205" s="247" t="s">
        <v>1</v>
      </c>
      <c r="F205" s="248" t="s">
        <v>157</v>
      </c>
      <c r="G205" s="246"/>
      <c r="H205" s="249">
        <v>6.7199999999999998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155</v>
      </c>
      <c r="AU205" s="255" t="s">
        <v>84</v>
      </c>
      <c r="AV205" s="14" t="s">
        <v>154</v>
      </c>
      <c r="AW205" s="14" t="s">
        <v>32</v>
      </c>
      <c r="AX205" s="14" t="s">
        <v>82</v>
      </c>
      <c r="AY205" s="255" t="s">
        <v>148</v>
      </c>
    </row>
    <row r="206" s="2" customFormat="1" ht="24.15" customHeight="1">
      <c r="A206" s="38"/>
      <c r="B206" s="39"/>
      <c r="C206" s="219" t="s">
        <v>282</v>
      </c>
      <c r="D206" s="219" t="s">
        <v>150</v>
      </c>
      <c r="E206" s="220" t="s">
        <v>295</v>
      </c>
      <c r="F206" s="221" t="s">
        <v>296</v>
      </c>
      <c r="G206" s="222" t="s">
        <v>153</v>
      </c>
      <c r="H206" s="223">
        <v>44.799999999999997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39</v>
      </c>
      <c r="O206" s="91"/>
      <c r="P206" s="229">
        <f>O206*H206</f>
        <v>0</v>
      </c>
      <c r="Q206" s="229">
        <v>0.00016694</v>
      </c>
      <c r="R206" s="229">
        <f>Q206*H206</f>
        <v>0.007478911999999999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154</v>
      </c>
      <c r="AT206" s="231" t="s">
        <v>150</v>
      </c>
      <c r="AU206" s="231" t="s">
        <v>84</v>
      </c>
      <c r="AY206" s="17" t="s">
        <v>148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82</v>
      </c>
      <c r="BK206" s="232">
        <f>ROUND(I206*H206,2)</f>
        <v>0</v>
      </c>
      <c r="BL206" s="17" t="s">
        <v>154</v>
      </c>
      <c r="BM206" s="231" t="s">
        <v>279</v>
      </c>
    </row>
    <row r="207" s="13" customFormat="1">
      <c r="A207" s="13"/>
      <c r="B207" s="233"/>
      <c r="C207" s="234"/>
      <c r="D207" s="235" t="s">
        <v>155</v>
      </c>
      <c r="E207" s="236" t="s">
        <v>1</v>
      </c>
      <c r="F207" s="237" t="s">
        <v>828</v>
      </c>
      <c r="G207" s="234"/>
      <c r="H207" s="238">
        <v>44.799999999999997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155</v>
      </c>
      <c r="AU207" s="244" t="s">
        <v>84</v>
      </c>
      <c r="AV207" s="13" t="s">
        <v>84</v>
      </c>
      <c r="AW207" s="13" t="s">
        <v>32</v>
      </c>
      <c r="AX207" s="13" t="s">
        <v>74</v>
      </c>
      <c r="AY207" s="244" t="s">
        <v>148</v>
      </c>
    </row>
    <row r="208" s="14" customFormat="1">
      <c r="A208" s="14"/>
      <c r="B208" s="245"/>
      <c r="C208" s="246"/>
      <c r="D208" s="235" t="s">
        <v>155</v>
      </c>
      <c r="E208" s="247" t="s">
        <v>1</v>
      </c>
      <c r="F208" s="248" t="s">
        <v>157</v>
      </c>
      <c r="G208" s="246"/>
      <c r="H208" s="249">
        <v>44.799999999999997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155</v>
      </c>
      <c r="AU208" s="255" t="s">
        <v>84</v>
      </c>
      <c r="AV208" s="14" t="s">
        <v>154</v>
      </c>
      <c r="AW208" s="14" t="s">
        <v>32</v>
      </c>
      <c r="AX208" s="14" t="s">
        <v>82</v>
      </c>
      <c r="AY208" s="255" t="s">
        <v>148</v>
      </c>
    </row>
    <row r="209" s="2" customFormat="1" ht="16.5" customHeight="1">
      <c r="A209" s="38"/>
      <c r="B209" s="39"/>
      <c r="C209" s="256" t="s">
        <v>226</v>
      </c>
      <c r="D209" s="256" t="s">
        <v>245</v>
      </c>
      <c r="E209" s="257" t="s">
        <v>300</v>
      </c>
      <c r="F209" s="258" t="s">
        <v>301</v>
      </c>
      <c r="G209" s="259" t="s">
        <v>153</v>
      </c>
      <c r="H209" s="260">
        <v>49.280000000000001</v>
      </c>
      <c r="I209" s="261"/>
      <c r="J209" s="262">
        <f>ROUND(I209*H209,2)</f>
        <v>0</v>
      </c>
      <c r="K209" s="263"/>
      <c r="L209" s="264"/>
      <c r="M209" s="265" t="s">
        <v>1</v>
      </c>
      <c r="N209" s="266" t="s">
        <v>39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166</v>
      </c>
      <c r="AT209" s="231" t="s">
        <v>245</v>
      </c>
      <c r="AU209" s="231" t="s">
        <v>84</v>
      </c>
      <c r="AY209" s="17" t="s">
        <v>148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82</v>
      </c>
      <c r="BK209" s="232">
        <f>ROUND(I209*H209,2)</f>
        <v>0</v>
      </c>
      <c r="BL209" s="17" t="s">
        <v>154</v>
      </c>
      <c r="BM209" s="231" t="s">
        <v>280</v>
      </c>
    </row>
    <row r="210" s="13" customFormat="1">
      <c r="A210" s="13"/>
      <c r="B210" s="233"/>
      <c r="C210" s="234"/>
      <c r="D210" s="235" t="s">
        <v>155</v>
      </c>
      <c r="E210" s="236" t="s">
        <v>1</v>
      </c>
      <c r="F210" s="237" t="s">
        <v>829</v>
      </c>
      <c r="G210" s="234"/>
      <c r="H210" s="238">
        <v>49.280000000000001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155</v>
      </c>
      <c r="AU210" s="244" t="s">
        <v>84</v>
      </c>
      <c r="AV210" s="13" t="s">
        <v>84</v>
      </c>
      <c r="AW210" s="13" t="s">
        <v>32</v>
      </c>
      <c r="AX210" s="13" t="s">
        <v>74</v>
      </c>
      <c r="AY210" s="244" t="s">
        <v>148</v>
      </c>
    </row>
    <row r="211" s="14" customFormat="1">
      <c r="A211" s="14"/>
      <c r="B211" s="245"/>
      <c r="C211" s="246"/>
      <c r="D211" s="235" t="s">
        <v>155</v>
      </c>
      <c r="E211" s="247" t="s">
        <v>1</v>
      </c>
      <c r="F211" s="248" t="s">
        <v>157</v>
      </c>
      <c r="G211" s="246"/>
      <c r="H211" s="249">
        <v>49.280000000000001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155</v>
      </c>
      <c r="AU211" s="255" t="s">
        <v>84</v>
      </c>
      <c r="AV211" s="14" t="s">
        <v>154</v>
      </c>
      <c r="AW211" s="14" t="s">
        <v>32</v>
      </c>
      <c r="AX211" s="14" t="s">
        <v>82</v>
      </c>
      <c r="AY211" s="255" t="s">
        <v>148</v>
      </c>
    </row>
    <row r="212" s="2" customFormat="1" ht="16.5" customHeight="1">
      <c r="A212" s="38"/>
      <c r="B212" s="39"/>
      <c r="C212" s="219" t="s">
        <v>290</v>
      </c>
      <c r="D212" s="219" t="s">
        <v>150</v>
      </c>
      <c r="E212" s="220" t="s">
        <v>304</v>
      </c>
      <c r="F212" s="221" t="s">
        <v>305</v>
      </c>
      <c r="G212" s="222" t="s">
        <v>211</v>
      </c>
      <c r="H212" s="223">
        <v>1.1200000000000001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39</v>
      </c>
      <c r="O212" s="91"/>
      <c r="P212" s="229">
        <f>O212*H212</f>
        <v>0</v>
      </c>
      <c r="Q212" s="229">
        <v>1.9199999999999999</v>
      </c>
      <c r="R212" s="229">
        <f>Q212*H212</f>
        <v>2.1504000000000003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154</v>
      </c>
      <c r="AT212" s="231" t="s">
        <v>150</v>
      </c>
      <c r="AU212" s="231" t="s">
        <v>84</v>
      </c>
      <c r="AY212" s="17" t="s">
        <v>148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82</v>
      </c>
      <c r="BK212" s="232">
        <f>ROUND(I212*H212,2)</f>
        <v>0</v>
      </c>
      <c r="BL212" s="17" t="s">
        <v>154</v>
      </c>
      <c r="BM212" s="231" t="s">
        <v>285</v>
      </c>
    </row>
    <row r="213" s="13" customFormat="1">
      <c r="A213" s="13"/>
      <c r="B213" s="233"/>
      <c r="C213" s="234"/>
      <c r="D213" s="235" t="s">
        <v>155</v>
      </c>
      <c r="E213" s="236" t="s">
        <v>1</v>
      </c>
      <c r="F213" s="237" t="s">
        <v>830</v>
      </c>
      <c r="G213" s="234"/>
      <c r="H213" s="238">
        <v>1.1200000000000001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155</v>
      </c>
      <c r="AU213" s="244" t="s">
        <v>84</v>
      </c>
      <c r="AV213" s="13" t="s">
        <v>84</v>
      </c>
      <c r="AW213" s="13" t="s">
        <v>32</v>
      </c>
      <c r="AX213" s="13" t="s">
        <v>74</v>
      </c>
      <c r="AY213" s="244" t="s">
        <v>148</v>
      </c>
    </row>
    <row r="214" s="14" customFormat="1">
      <c r="A214" s="14"/>
      <c r="B214" s="245"/>
      <c r="C214" s="246"/>
      <c r="D214" s="235" t="s">
        <v>155</v>
      </c>
      <c r="E214" s="247" t="s">
        <v>1</v>
      </c>
      <c r="F214" s="248" t="s">
        <v>157</v>
      </c>
      <c r="G214" s="246"/>
      <c r="H214" s="249">
        <v>1.1200000000000001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155</v>
      </c>
      <c r="AU214" s="255" t="s">
        <v>84</v>
      </c>
      <c r="AV214" s="14" t="s">
        <v>154</v>
      </c>
      <c r="AW214" s="14" t="s">
        <v>32</v>
      </c>
      <c r="AX214" s="14" t="s">
        <v>82</v>
      </c>
      <c r="AY214" s="255" t="s">
        <v>148</v>
      </c>
    </row>
    <row r="215" s="2" customFormat="1" ht="24.15" customHeight="1">
      <c r="A215" s="38"/>
      <c r="B215" s="39"/>
      <c r="C215" s="219" t="s">
        <v>88</v>
      </c>
      <c r="D215" s="219" t="s">
        <v>150</v>
      </c>
      <c r="E215" s="220" t="s">
        <v>309</v>
      </c>
      <c r="F215" s="221" t="s">
        <v>310</v>
      </c>
      <c r="G215" s="222" t="s">
        <v>202</v>
      </c>
      <c r="H215" s="223">
        <v>28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39</v>
      </c>
      <c r="O215" s="91"/>
      <c r="P215" s="229">
        <f>O215*H215</f>
        <v>0</v>
      </c>
      <c r="Q215" s="229">
        <v>0.00048959999999999997</v>
      </c>
      <c r="R215" s="229">
        <f>Q215*H215</f>
        <v>0.0137088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154</v>
      </c>
      <c r="AT215" s="231" t="s">
        <v>150</v>
      </c>
      <c r="AU215" s="231" t="s">
        <v>84</v>
      </c>
      <c r="AY215" s="17" t="s">
        <v>148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82</v>
      </c>
      <c r="BK215" s="232">
        <f>ROUND(I215*H215,2)</f>
        <v>0</v>
      </c>
      <c r="BL215" s="17" t="s">
        <v>154</v>
      </c>
      <c r="BM215" s="231" t="s">
        <v>288</v>
      </c>
    </row>
    <row r="216" s="12" customFormat="1" ht="22.8" customHeight="1">
      <c r="A216" s="12"/>
      <c r="B216" s="203"/>
      <c r="C216" s="204"/>
      <c r="D216" s="205" t="s">
        <v>73</v>
      </c>
      <c r="E216" s="217" t="s">
        <v>173</v>
      </c>
      <c r="F216" s="217" t="s">
        <v>312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SUM(P217:P262)</f>
        <v>0</v>
      </c>
      <c r="Q216" s="211"/>
      <c r="R216" s="212">
        <f>SUM(R217:R262)</f>
        <v>56.986920000000005</v>
      </c>
      <c r="S216" s="211"/>
      <c r="T216" s="213">
        <f>SUM(T217:T262)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82</v>
      </c>
      <c r="AT216" s="215" t="s">
        <v>73</v>
      </c>
      <c r="AU216" s="215" t="s">
        <v>82</v>
      </c>
      <c r="AY216" s="214" t="s">
        <v>148</v>
      </c>
      <c r="BK216" s="216">
        <f>SUM(BK217:BK262)</f>
        <v>0</v>
      </c>
    </row>
    <row r="217" s="2" customFormat="1" ht="21.75" customHeight="1">
      <c r="A217" s="38"/>
      <c r="B217" s="39"/>
      <c r="C217" s="219" t="s">
        <v>299</v>
      </c>
      <c r="D217" s="219" t="s">
        <v>150</v>
      </c>
      <c r="E217" s="220" t="s">
        <v>313</v>
      </c>
      <c r="F217" s="221" t="s">
        <v>314</v>
      </c>
      <c r="G217" s="222" t="s">
        <v>153</v>
      </c>
      <c r="H217" s="223">
        <v>439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39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154</v>
      </c>
      <c r="AT217" s="231" t="s">
        <v>150</v>
      </c>
      <c r="AU217" s="231" t="s">
        <v>84</v>
      </c>
      <c r="AY217" s="17" t="s">
        <v>148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82</v>
      </c>
      <c r="BK217" s="232">
        <f>ROUND(I217*H217,2)</f>
        <v>0</v>
      </c>
      <c r="BL217" s="17" t="s">
        <v>154</v>
      </c>
      <c r="BM217" s="231" t="s">
        <v>293</v>
      </c>
    </row>
    <row r="218" s="13" customFormat="1">
      <c r="A218" s="13"/>
      <c r="B218" s="233"/>
      <c r="C218" s="234"/>
      <c r="D218" s="235" t="s">
        <v>155</v>
      </c>
      <c r="E218" s="236" t="s">
        <v>1</v>
      </c>
      <c r="F218" s="237" t="s">
        <v>831</v>
      </c>
      <c r="G218" s="234"/>
      <c r="H218" s="238">
        <v>177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155</v>
      </c>
      <c r="AU218" s="244" t="s">
        <v>84</v>
      </c>
      <c r="AV218" s="13" t="s">
        <v>84</v>
      </c>
      <c r="AW218" s="13" t="s">
        <v>32</v>
      </c>
      <c r="AX218" s="13" t="s">
        <v>74</v>
      </c>
      <c r="AY218" s="244" t="s">
        <v>148</v>
      </c>
    </row>
    <row r="219" s="13" customFormat="1">
      <c r="A219" s="13"/>
      <c r="B219" s="233"/>
      <c r="C219" s="234"/>
      <c r="D219" s="235" t="s">
        <v>155</v>
      </c>
      <c r="E219" s="236" t="s">
        <v>1</v>
      </c>
      <c r="F219" s="237" t="s">
        <v>832</v>
      </c>
      <c r="G219" s="234"/>
      <c r="H219" s="238">
        <v>262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155</v>
      </c>
      <c r="AU219" s="244" t="s">
        <v>84</v>
      </c>
      <c r="AV219" s="13" t="s">
        <v>84</v>
      </c>
      <c r="AW219" s="13" t="s">
        <v>32</v>
      </c>
      <c r="AX219" s="13" t="s">
        <v>74</v>
      </c>
      <c r="AY219" s="244" t="s">
        <v>148</v>
      </c>
    </row>
    <row r="220" s="14" customFormat="1">
      <c r="A220" s="14"/>
      <c r="B220" s="245"/>
      <c r="C220" s="246"/>
      <c r="D220" s="235" t="s">
        <v>155</v>
      </c>
      <c r="E220" s="247" t="s">
        <v>1</v>
      </c>
      <c r="F220" s="248" t="s">
        <v>157</v>
      </c>
      <c r="G220" s="246"/>
      <c r="H220" s="249">
        <v>439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155</v>
      </c>
      <c r="AU220" s="255" t="s">
        <v>84</v>
      </c>
      <c r="AV220" s="14" t="s">
        <v>154</v>
      </c>
      <c r="AW220" s="14" t="s">
        <v>32</v>
      </c>
      <c r="AX220" s="14" t="s">
        <v>82</v>
      </c>
      <c r="AY220" s="255" t="s">
        <v>148</v>
      </c>
    </row>
    <row r="221" s="2" customFormat="1" ht="24.15" customHeight="1">
      <c r="A221" s="38"/>
      <c r="B221" s="39"/>
      <c r="C221" s="219" t="s">
        <v>308</v>
      </c>
      <c r="D221" s="219" t="s">
        <v>150</v>
      </c>
      <c r="E221" s="220" t="s">
        <v>321</v>
      </c>
      <c r="F221" s="221" t="s">
        <v>322</v>
      </c>
      <c r="G221" s="222" t="s">
        <v>153</v>
      </c>
      <c r="H221" s="223">
        <v>11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39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154</v>
      </c>
      <c r="AT221" s="231" t="s">
        <v>150</v>
      </c>
      <c r="AU221" s="231" t="s">
        <v>84</v>
      </c>
      <c r="AY221" s="17" t="s">
        <v>148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82</v>
      </c>
      <c r="BK221" s="232">
        <f>ROUND(I221*H221,2)</f>
        <v>0</v>
      </c>
      <c r="BL221" s="17" t="s">
        <v>154</v>
      </c>
      <c r="BM221" s="231" t="s">
        <v>302</v>
      </c>
    </row>
    <row r="222" s="13" customFormat="1">
      <c r="A222" s="13"/>
      <c r="B222" s="233"/>
      <c r="C222" s="234"/>
      <c r="D222" s="235" t="s">
        <v>155</v>
      </c>
      <c r="E222" s="236" t="s">
        <v>1</v>
      </c>
      <c r="F222" s="237" t="s">
        <v>812</v>
      </c>
      <c r="G222" s="234"/>
      <c r="H222" s="238">
        <v>11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155</v>
      </c>
      <c r="AU222" s="244" t="s">
        <v>84</v>
      </c>
      <c r="AV222" s="13" t="s">
        <v>84</v>
      </c>
      <c r="AW222" s="13" t="s">
        <v>32</v>
      </c>
      <c r="AX222" s="13" t="s">
        <v>74</v>
      </c>
      <c r="AY222" s="244" t="s">
        <v>148</v>
      </c>
    </row>
    <row r="223" s="14" customFormat="1">
      <c r="A223" s="14"/>
      <c r="B223" s="245"/>
      <c r="C223" s="246"/>
      <c r="D223" s="235" t="s">
        <v>155</v>
      </c>
      <c r="E223" s="247" t="s">
        <v>1</v>
      </c>
      <c r="F223" s="248" t="s">
        <v>157</v>
      </c>
      <c r="G223" s="246"/>
      <c r="H223" s="249">
        <v>11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155</v>
      </c>
      <c r="AU223" s="255" t="s">
        <v>84</v>
      </c>
      <c r="AV223" s="14" t="s">
        <v>154</v>
      </c>
      <c r="AW223" s="14" t="s">
        <v>32</v>
      </c>
      <c r="AX223" s="14" t="s">
        <v>82</v>
      </c>
      <c r="AY223" s="255" t="s">
        <v>148</v>
      </c>
    </row>
    <row r="224" s="2" customFormat="1" ht="24.15" customHeight="1">
      <c r="A224" s="38"/>
      <c r="B224" s="39"/>
      <c r="C224" s="219" t="s">
        <v>363</v>
      </c>
      <c r="D224" s="219" t="s">
        <v>150</v>
      </c>
      <c r="E224" s="220" t="s">
        <v>325</v>
      </c>
      <c r="F224" s="221" t="s">
        <v>326</v>
      </c>
      <c r="G224" s="222" t="s">
        <v>153</v>
      </c>
      <c r="H224" s="223">
        <v>878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39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154</v>
      </c>
      <c r="AT224" s="231" t="s">
        <v>150</v>
      </c>
      <c r="AU224" s="231" t="s">
        <v>84</v>
      </c>
      <c r="AY224" s="17" t="s">
        <v>148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82</v>
      </c>
      <c r="BK224" s="232">
        <f>ROUND(I224*H224,2)</f>
        <v>0</v>
      </c>
      <c r="BL224" s="17" t="s">
        <v>154</v>
      </c>
      <c r="BM224" s="231" t="s">
        <v>833</v>
      </c>
    </row>
    <row r="225" s="13" customFormat="1">
      <c r="A225" s="13"/>
      <c r="B225" s="233"/>
      <c r="C225" s="234"/>
      <c r="D225" s="235" t="s">
        <v>155</v>
      </c>
      <c r="E225" s="236" t="s">
        <v>1</v>
      </c>
      <c r="F225" s="237" t="s">
        <v>834</v>
      </c>
      <c r="G225" s="234"/>
      <c r="H225" s="238">
        <v>354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155</v>
      </c>
      <c r="AU225" s="244" t="s">
        <v>84</v>
      </c>
      <c r="AV225" s="13" t="s">
        <v>84</v>
      </c>
      <c r="AW225" s="13" t="s">
        <v>32</v>
      </c>
      <c r="AX225" s="13" t="s">
        <v>74</v>
      </c>
      <c r="AY225" s="244" t="s">
        <v>148</v>
      </c>
    </row>
    <row r="226" s="13" customFormat="1">
      <c r="A226" s="13"/>
      <c r="B226" s="233"/>
      <c r="C226" s="234"/>
      <c r="D226" s="235" t="s">
        <v>155</v>
      </c>
      <c r="E226" s="236" t="s">
        <v>1</v>
      </c>
      <c r="F226" s="237" t="s">
        <v>835</v>
      </c>
      <c r="G226" s="234"/>
      <c r="H226" s="238">
        <v>524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155</v>
      </c>
      <c r="AU226" s="244" t="s">
        <v>84</v>
      </c>
      <c r="AV226" s="13" t="s">
        <v>84</v>
      </c>
      <c r="AW226" s="13" t="s">
        <v>32</v>
      </c>
      <c r="AX226" s="13" t="s">
        <v>74</v>
      </c>
      <c r="AY226" s="244" t="s">
        <v>148</v>
      </c>
    </row>
    <row r="227" s="14" customFormat="1">
      <c r="A227" s="14"/>
      <c r="B227" s="245"/>
      <c r="C227" s="246"/>
      <c r="D227" s="235" t="s">
        <v>155</v>
      </c>
      <c r="E227" s="247" t="s">
        <v>1</v>
      </c>
      <c r="F227" s="248" t="s">
        <v>157</v>
      </c>
      <c r="G227" s="246"/>
      <c r="H227" s="249">
        <v>878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155</v>
      </c>
      <c r="AU227" s="255" t="s">
        <v>84</v>
      </c>
      <c r="AV227" s="14" t="s">
        <v>154</v>
      </c>
      <c r="AW227" s="14" t="s">
        <v>32</v>
      </c>
      <c r="AX227" s="14" t="s">
        <v>82</v>
      </c>
      <c r="AY227" s="255" t="s">
        <v>148</v>
      </c>
    </row>
    <row r="228" s="2" customFormat="1" ht="16.5" customHeight="1">
      <c r="A228" s="38"/>
      <c r="B228" s="39"/>
      <c r="C228" s="219" t="s">
        <v>238</v>
      </c>
      <c r="D228" s="219" t="s">
        <v>150</v>
      </c>
      <c r="E228" s="220" t="s">
        <v>335</v>
      </c>
      <c r="F228" s="221" t="s">
        <v>336</v>
      </c>
      <c r="G228" s="222" t="s">
        <v>153</v>
      </c>
      <c r="H228" s="223">
        <v>1028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39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154</v>
      </c>
      <c r="AT228" s="231" t="s">
        <v>150</v>
      </c>
      <c r="AU228" s="231" t="s">
        <v>84</v>
      </c>
      <c r="AY228" s="17" t="s">
        <v>148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154</v>
      </c>
      <c r="BM228" s="231" t="s">
        <v>306</v>
      </c>
    </row>
    <row r="229" s="13" customFormat="1">
      <c r="A229" s="13"/>
      <c r="B229" s="233"/>
      <c r="C229" s="234"/>
      <c r="D229" s="235" t="s">
        <v>155</v>
      </c>
      <c r="E229" s="236" t="s">
        <v>1</v>
      </c>
      <c r="F229" s="237" t="s">
        <v>836</v>
      </c>
      <c r="G229" s="234"/>
      <c r="H229" s="238">
        <v>177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155</v>
      </c>
      <c r="AU229" s="244" t="s">
        <v>84</v>
      </c>
      <c r="AV229" s="13" t="s">
        <v>84</v>
      </c>
      <c r="AW229" s="13" t="s">
        <v>32</v>
      </c>
      <c r="AX229" s="13" t="s">
        <v>74</v>
      </c>
      <c r="AY229" s="244" t="s">
        <v>148</v>
      </c>
    </row>
    <row r="230" s="13" customFormat="1">
      <c r="A230" s="13"/>
      <c r="B230" s="233"/>
      <c r="C230" s="234"/>
      <c r="D230" s="235" t="s">
        <v>155</v>
      </c>
      <c r="E230" s="236" t="s">
        <v>1</v>
      </c>
      <c r="F230" s="237" t="s">
        <v>837</v>
      </c>
      <c r="G230" s="234"/>
      <c r="H230" s="238">
        <v>177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155</v>
      </c>
      <c r="AU230" s="244" t="s">
        <v>84</v>
      </c>
      <c r="AV230" s="13" t="s">
        <v>84</v>
      </c>
      <c r="AW230" s="13" t="s">
        <v>32</v>
      </c>
      <c r="AX230" s="13" t="s">
        <v>74</v>
      </c>
      <c r="AY230" s="244" t="s">
        <v>148</v>
      </c>
    </row>
    <row r="231" s="13" customFormat="1">
      <c r="A231" s="13"/>
      <c r="B231" s="233"/>
      <c r="C231" s="234"/>
      <c r="D231" s="235" t="s">
        <v>155</v>
      </c>
      <c r="E231" s="236" t="s">
        <v>1</v>
      </c>
      <c r="F231" s="237" t="s">
        <v>838</v>
      </c>
      <c r="G231" s="234"/>
      <c r="H231" s="238">
        <v>262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155</v>
      </c>
      <c r="AU231" s="244" t="s">
        <v>84</v>
      </c>
      <c r="AV231" s="13" t="s">
        <v>84</v>
      </c>
      <c r="AW231" s="13" t="s">
        <v>32</v>
      </c>
      <c r="AX231" s="13" t="s">
        <v>74</v>
      </c>
      <c r="AY231" s="244" t="s">
        <v>148</v>
      </c>
    </row>
    <row r="232" s="13" customFormat="1">
      <c r="A232" s="13"/>
      <c r="B232" s="233"/>
      <c r="C232" s="234"/>
      <c r="D232" s="235" t="s">
        <v>155</v>
      </c>
      <c r="E232" s="236" t="s">
        <v>1</v>
      </c>
      <c r="F232" s="237" t="s">
        <v>839</v>
      </c>
      <c r="G232" s="234"/>
      <c r="H232" s="238">
        <v>262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155</v>
      </c>
      <c r="AU232" s="244" t="s">
        <v>84</v>
      </c>
      <c r="AV232" s="13" t="s">
        <v>84</v>
      </c>
      <c r="AW232" s="13" t="s">
        <v>32</v>
      </c>
      <c r="AX232" s="13" t="s">
        <v>74</v>
      </c>
      <c r="AY232" s="244" t="s">
        <v>148</v>
      </c>
    </row>
    <row r="233" s="13" customFormat="1">
      <c r="A233" s="13"/>
      <c r="B233" s="233"/>
      <c r="C233" s="234"/>
      <c r="D233" s="235" t="s">
        <v>155</v>
      </c>
      <c r="E233" s="236" t="s">
        <v>1</v>
      </c>
      <c r="F233" s="237" t="s">
        <v>840</v>
      </c>
      <c r="G233" s="234"/>
      <c r="H233" s="238">
        <v>148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155</v>
      </c>
      <c r="AU233" s="244" t="s">
        <v>84</v>
      </c>
      <c r="AV233" s="13" t="s">
        <v>84</v>
      </c>
      <c r="AW233" s="13" t="s">
        <v>32</v>
      </c>
      <c r="AX233" s="13" t="s">
        <v>74</v>
      </c>
      <c r="AY233" s="244" t="s">
        <v>148</v>
      </c>
    </row>
    <row r="234" s="13" customFormat="1">
      <c r="A234" s="13"/>
      <c r="B234" s="233"/>
      <c r="C234" s="234"/>
      <c r="D234" s="235" t="s">
        <v>155</v>
      </c>
      <c r="E234" s="236" t="s">
        <v>1</v>
      </c>
      <c r="F234" s="237" t="s">
        <v>841</v>
      </c>
      <c r="G234" s="234"/>
      <c r="H234" s="238">
        <v>2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155</v>
      </c>
      <c r="AU234" s="244" t="s">
        <v>84</v>
      </c>
      <c r="AV234" s="13" t="s">
        <v>84</v>
      </c>
      <c r="AW234" s="13" t="s">
        <v>32</v>
      </c>
      <c r="AX234" s="13" t="s">
        <v>74</v>
      </c>
      <c r="AY234" s="244" t="s">
        <v>148</v>
      </c>
    </row>
    <row r="235" s="14" customFormat="1">
      <c r="A235" s="14"/>
      <c r="B235" s="245"/>
      <c r="C235" s="246"/>
      <c r="D235" s="235" t="s">
        <v>155</v>
      </c>
      <c r="E235" s="247" t="s">
        <v>1</v>
      </c>
      <c r="F235" s="248" t="s">
        <v>157</v>
      </c>
      <c r="G235" s="246"/>
      <c r="H235" s="249">
        <v>1028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155</v>
      </c>
      <c r="AU235" s="255" t="s">
        <v>84</v>
      </c>
      <c r="AV235" s="14" t="s">
        <v>154</v>
      </c>
      <c r="AW235" s="14" t="s">
        <v>32</v>
      </c>
      <c r="AX235" s="14" t="s">
        <v>82</v>
      </c>
      <c r="AY235" s="255" t="s">
        <v>148</v>
      </c>
    </row>
    <row r="236" s="2" customFormat="1" ht="33" customHeight="1">
      <c r="A236" s="38"/>
      <c r="B236" s="39"/>
      <c r="C236" s="219" t="s">
        <v>774</v>
      </c>
      <c r="D236" s="219" t="s">
        <v>150</v>
      </c>
      <c r="E236" s="220" t="s">
        <v>357</v>
      </c>
      <c r="F236" s="221" t="s">
        <v>358</v>
      </c>
      <c r="G236" s="222" t="s">
        <v>153</v>
      </c>
      <c r="H236" s="223">
        <v>177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39</v>
      </c>
      <c r="O236" s="91"/>
      <c r="P236" s="229">
        <f>O236*H236</f>
        <v>0</v>
      </c>
      <c r="Q236" s="229">
        <v>0.21099999999999999</v>
      </c>
      <c r="R236" s="229">
        <f>Q236*H236</f>
        <v>37.347000000000001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154</v>
      </c>
      <c r="AT236" s="231" t="s">
        <v>150</v>
      </c>
      <c r="AU236" s="231" t="s">
        <v>84</v>
      </c>
      <c r="AY236" s="17" t="s">
        <v>148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82</v>
      </c>
      <c r="BK236" s="232">
        <f>ROUND(I236*H236,2)</f>
        <v>0</v>
      </c>
      <c r="BL236" s="17" t="s">
        <v>154</v>
      </c>
      <c r="BM236" s="231" t="s">
        <v>311</v>
      </c>
    </row>
    <row r="237" s="13" customFormat="1">
      <c r="A237" s="13"/>
      <c r="B237" s="233"/>
      <c r="C237" s="234"/>
      <c r="D237" s="235" t="s">
        <v>155</v>
      </c>
      <c r="E237" s="236" t="s">
        <v>1</v>
      </c>
      <c r="F237" s="237" t="s">
        <v>814</v>
      </c>
      <c r="G237" s="234"/>
      <c r="H237" s="238">
        <v>177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155</v>
      </c>
      <c r="AU237" s="244" t="s">
        <v>84</v>
      </c>
      <c r="AV237" s="13" t="s">
        <v>84</v>
      </c>
      <c r="AW237" s="13" t="s">
        <v>32</v>
      </c>
      <c r="AX237" s="13" t="s">
        <v>74</v>
      </c>
      <c r="AY237" s="244" t="s">
        <v>148</v>
      </c>
    </row>
    <row r="238" s="14" customFormat="1">
      <c r="A238" s="14"/>
      <c r="B238" s="245"/>
      <c r="C238" s="246"/>
      <c r="D238" s="235" t="s">
        <v>155</v>
      </c>
      <c r="E238" s="247" t="s">
        <v>1</v>
      </c>
      <c r="F238" s="248" t="s">
        <v>157</v>
      </c>
      <c r="G238" s="246"/>
      <c r="H238" s="249">
        <v>177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155</v>
      </c>
      <c r="AU238" s="255" t="s">
        <v>84</v>
      </c>
      <c r="AV238" s="14" t="s">
        <v>154</v>
      </c>
      <c r="AW238" s="14" t="s">
        <v>32</v>
      </c>
      <c r="AX238" s="14" t="s">
        <v>82</v>
      </c>
      <c r="AY238" s="255" t="s">
        <v>148</v>
      </c>
    </row>
    <row r="239" s="2" customFormat="1" ht="24.15" customHeight="1">
      <c r="A239" s="38"/>
      <c r="B239" s="39"/>
      <c r="C239" s="219" t="s">
        <v>242</v>
      </c>
      <c r="D239" s="219" t="s">
        <v>150</v>
      </c>
      <c r="E239" s="220" t="s">
        <v>364</v>
      </c>
      <c r="F239" s="221" t="s">
        <v>365</v>
      </c>
      <c r="G239" s="222" t="s">
        <v>153</v>
      </c>
      <c r="H239" s="223">
        <v>177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39</v>
      </c>
      <c r="O239" s="91"/>
      <c r="P239" s="229">
        <f>O239*H239</f>
        <v>0</v>
      </c>
      <c r="Q239" s="229">
        <v>0.0065199999999999998</v>
      </c>
      <c r="R239" s="229">
        <f>Q239*H239</f>
        <v>1.15404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154</v>
      </c>
      <c r="AT239" s="231" t="s">
        <v>150</v>
      </c>
      <c r="AU239" s="231" t="s">
        <v>84</v>
      </c>
      <c r="AY239" s="17" t="s">
        <v>148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82</v>
      </c>
      <c r="BK239" s="232">
        <f>ROUND(I239*H239,2)</f>
        <v>0</v>
      </c>
      <c r="BL239" s="17" t="s">
        <v>154</v>
      </c>
      <c r="BM239" s="231" t="s">
        <v>91</v>
      </c>
    </row>
    <row r="240" s="13" customFormat="1">
      <c r="A240" s="13"/>
      <c r="B240" s="233"/>
      <c r="C240" s="234"/>
      <c r="D240" s="235" t="s">
        <v>155</v>
      </c>
      <c r="E240" s="236" t="s">
        <v>1</v>
      </c>
      <c r="F240" s="237" t="s">
        <v>814</v>
      </c>
      <c r="G240" s="234"/>
      <c r="H240" s="238">
        <v>177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155</v>
      </c>
      <c r="AU240" s="244" t="s">
        <v>84</v>
      </c>
      <c r="AV240" s="13" t="s">
        <v>84</v>
      </c>
      <c r="AW240" s="13" t="s">
        <v>32</v>
      </c>
      <c r="AX240" s="13" t="s">
        <v>74</v>
      </c>
      <c r="AY240" s="244" t="s">
        <v>148</v>
      </c>
    </row>
    <row r="241" s="14" customFormat="1">
      <c r="A241" s="14"/>
      <c r="B241" s="245"/>
      <c r="C241" s="246"/>
      <c r="D241" s="235" t="s">
        <v>155</v>
      </c>
      <c r="E241" s="247" t="s">
        <v>1</v>
      </c>
      <c r="F241" s="248" t="s">
        <v>157</v>
      </c>
      <c r="G241" s="246"/>
      <c r="H241" s="249">
        <v>177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155</v>
      </c>
      <c r="AU241" s="255" t="s">
        <v>84</v>
      </c>
      <c r="AV241" s="14" t="s">
        <v>154</v>
      </c>
      <c r="AW241" s="14" t="s">
        <v>32</v>
      </c>
      <c r="AX241" s="14" t="s">
        <v>82</v>
      </c>
      <c r="AY241" s="255" t="s">
        <v>148</v>
      </c>
    </row>
    <row r="242" s="2" customFormat="1" ht="21.75" customHeight="1">
      <c r="A242" s="38"/>
      <c r="B242" s="39"/>
      <c r="C242" s="219" t="s">
        <v>334</v>
      </c>
      <c r="D242" s="219" t="s">
        <v>150</v>
      </c>
      <c r="E242" s="220" t="s">
        <v>368</v>
      </c>
      <c r="F242" s="221" t="s">
        <v>369</v>
      </c>
      <c r="G242" s="222" t="s">
        <v>153</v>
      </c>
      <c r="H242" s="223">
        <v>177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39</v>
      </c>
      <c r="O242" s="91"/>
      <c r="P242" s="229">
        <f>O242*H242</f>
        <v>0</v>
      </c>
      <c r="Q242" s="229">
        <v>0.00071000000000000002</v>
      </c>
      <c r="R242" s="229">
        <f>Q242*H242</f>
        <v>0.12567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154</v>
      </c>
      <c r="AT242" s="231" t="s">
        <v>150</v>
      </c>
      <c r="AU242" s="231" t="s">
        <v>84</v>
      </c>
      <c r="AY242" s="17" t="s">
        <v>148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82</v>
      </c>
      <c r="BK242" s="232">
        <f>ROUND(I242*H242,2)</f>
        <v>0</v>
      </c>
      <c r="BL242" s="17" t="s">
        <v>154</v>
      </c>
      <c r="BM242" s="231" t="s">
        <v>472</v>
      </c>
    </row>
    <row r="243" s="13" customFormat="1">
      <c r="A243" s="13"/>
      <c r="B243" s="233"/>
      <c r="C243" s="234"/>
      <c r="D243" s="235" t="s">
        <v>155</v>
      </c>
      <c r="E243" s="236" t="s">
        <v>1</v>
      </c>
      <c r="F243" s="237" t="s">
        <v>814</v>
      </c>
      <c r="G243" s="234"/>
      <c r="H243" s="238">
        <v>177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155</v>
      </c>
      <c r="AU243" s="244" t="s">
        <v>84</v>
      </c>
      <c r="AV243" s="13" t="s">
        <v>84</v>
      </c>
      <c r="AW243" s="13" t="s">
        <v>32</v>
      </c>
      <c r="AX243" s="13" t="s">
        <v>74</v>
      </c>
      <c r="AY243" s="244" t="s">
        <v>148</v>
      </c>
    </row>
    <row r="244" s="14" customFormat="1">
      <c r="A244" s="14"/>
      <c r="B244" s="245"/>
      <c r="C244" s="246"/>
      <c r="D244" s="235" t="s">
        <v>155</v>
      </c>
      <c r="E244" s="247" t="s">
        <v>1</v>
      </c>
      <c r="F244" s="248" t="s">
        <v>157</v>
      </c>
      <c r="G244" s="246"/>
      <c r="H244" s="249">
        <v>177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155</v>
      </c>
      <c r="AU244" s="255" t="s">
        <v>84</v>
      </c>
      <c r="AV244" s="14" t="s">
        <v>154</v>
      </c>
      <c r="AW244" s="14" t="s">
        <v>32</v>
      </c>
      <c r="AX244" s="14" t="s">
        <v>82</v>
      </c>
      <c r="AY244" s="255" t="s">
        <v>148</v>
      </c>
    </row>
    <row r="245" s="2" customFormat="1" ht="33" customHeight="1">
      <c r="A245" s="38"/>
      <c r="B245" s="39"/>
      <c r="C245" s="219" t="s">
        <v>248</v>
      </c>
      <c r="D245" s="219" t="s">
        <v>150</v>
      </c>
      <c r="E245" s="220" t="s">
        <v>371</v>
      </c>
      <c r="F245" s="221" t="s">
        <v>372</v>
      </c>
      <c r="G245" s="222" t="s">
        <v>153</v>
      </c>
      <c r="H245" s="223">
        <v>177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39</v>
      </c>
      <c r="O245" s="91"/>
      <c r="P245" s="229">
        <f>O245*H245</f>
        <v>0</v>
      </c>
      <c r="Q245" s="229">
        <v>0.10373</v>
      </c>
      <c r="R245" s="229">
        <f>Q245*H245</f>
        <v>18.360210000000002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154</v>
      </c>
      <c r="AT245" s="231" t="s">
        <v>150</v>
      </c>
      <c r="AU245" s="231" t="s">
        <v>84</v>
      </c>
      <c r="AY245" s="17" t="s">
        <v>148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82</v>
      </c>
      <c r="BK245" s="232">
        <f>ROUND(I245*H245,2)</f>
        <v>0</v>
      </c>
      <c r="BL245" s="17" t="s">
        <v>154</v>
      </c>
      <c r="BM245" s="231" t="s">
        <v>323</v>
      </c>
    </row>
    <row r="246" s="13" customFormat="1">
      <c r="A246" s="13"/>
      <c r="B246" s="233"/>
      <c r="C246" s="234"/>
      <c r="D246" s="235" t="s">
        <v>155</v>
      </c>
      <c r="E246" s="236" t="s">
        <v>1</v>
      </c>
      <c r="F246" s="237" t="s">
        <v>814</v>
      </c>
      <c r="G246" s="234"/>
      <c r="H246" s="238">
        <v>177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155</v>
      </c>
      <c r="AU246" s="244" t="s">
        <v>84</v>
      </c>
      <c r="AV246" s="13" t="s">
        <v>84</v>
      </c>
      <c r="AW246" s="13" t="s">
        <v>32</v>
      </c>
      <c r="AX246" s="13" t="s">
        <v>74</v>
      </c>
      <c r="AY246" s="244" t="s">
        <v>148</v>
      </c>
    </row>
    <row r="247" s="14" customFormat="1">
      <c r="A247" s="14"/>
      <c r="B247" s="245"/>
      <c r="C247" s="246"/>
      <c r="D247" s="235" t="s">
        <v>155</v>
      </c>
      <c r="E247" s="247" t="s">
        <v>1</v>
      </c>
      <c r="F247" s="248" t="s">
        <v>157</v>
      </c>
      <c r="G247" s="246"/>
      <c r="H247" s="249">
        <v>177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155</v>
      </c>
      <c r="AU247" s="255" t="s">
        <v>84</v>
      </c>
      <c r="AV247" s="14" t="s">
        <v>154</v>
      </c>
      <c r="AW247" s="14" t="s">
        <v>32</v>
      </c>
      <c r="AX247" s="14" t="s">
        <v>82</v>
      </c>
      <c r="AY247" s="255" t="s">
        <v>148</v>
      </c>
    </row>
    <row r="248" s="2" customFormat="1" ht="24.15" customHeight="1">
      <c r="A248" s="38"/>
      <c r="B248" s="39"/>
      <c r="C248" s="219" t="s">
        <v>354</v>
      </c>
      <c r="D248" s="219" t="s">
        <v>150</v>
      </c>
      <c r="E248" s="220" t="s">
        <v>391</v>
      </c>
      <c r="F248" s="221" t="s">
        <v>392</v>
      </c>
      <c r="G248" s="222" t="s">
        <v>153</v>
      </c>
      <c r="H248" s="223">
        <v>150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39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154</v>
      </c>
      <c r="AT248" s="231" t="s">
        <v>150</v>
      </c>
      <c r="AU248" s="231" t="s">
        <v>84</v>
      </c>
      <c r="AY248" s="17" t="s">
        <v>148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82</v>
      </c>
      <c r="BK248" s="232">
        <f>ROUND(I248*H248,2)</f>
        <v>0</v>
      </c>
      <c r="BL248" s="17" t="s">
        <v>154</v>
      </c>
      <c r="BM248" s="231" t="s">
        <v>337</v>
      </c>
    </row>
    <row r="249" s="13" customFormat="1">
      <c r="A249" s="13"/>
      <c r="B249" s="233"/>
      <c r="C249" s="234"/>
      <c r="D249" s="235" t="s">
        <v>155</v>
      </c>
      <c r="E249" s="236" t="s">
        <v>1</v>
      </c>
      <c r="F249" s="237" t="s">
        <v>811</v>
      </c>
      <c r="G249" s="234"/>
      <c r="H249" s="238">
        <v>148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155</v>
      </c>
      <c r="AU249" s="244" t="s">
        <v>84</v>
      </c>
      <c r="AV249" s="13" t="s">
        <v>84</v>
      </c>
      <c r="AW249" s="13" t="s">
        <v>32</v>
      </c>
      <c r="AX249" s="13" t="s">
        <v>74</v>
      </c>
      <c r="AY249" s="244" t="s">
        <v>148</v>
      </c>
    </row>
    <row r="250" s="13" customFormat="1">
      <c r="A250" s="13"/>
      <c r="B250" s="233"/>
      <c r="C250" s="234"/>
      <c r="D250" s="235" t="s">
        <v>155</v>
      </c>
      <c r="E250" s="236" t="s">
        <v>1</v>
      </c>
      <c r="F250" s="237" t="s">
        <v>813</v>
      </c>
      <c r="G250" s="234"/>
      <c r="H250" s="238">
        <v>2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155</v>
      </c>
      <c r="AU250" s="244" t="s">
        <v>84</v>
      </c>
      <c r="AV250" s="13" t="s">
        <v>84</v>
      </c>
      <c r="AW250" s="13" t="s">
        <v>32</v>
      </c>
      <c r="AX250" s="13" t="s">
        <v>74</v>
      </c>
      <c r="AY250" s="244" t="s">
        <v>148</v>
      </c>
    </row>
    <row r="251" s="14" customFormat="1">
      <c r="A251" s="14"/>
      <c r="B251" s="245"/>
      <c r="C251" s="246"/>
      <c r="D251" s="235" t="s">
        <v>155</v>
      </c>
      <c r="E251" s="247" t="s">
        <v>1</v>
      </c>
      <c r="F251" s="248" t="s">
        <v>157</v>
      </c>
      <c r="G251" s="246"/>
      <c r="H251" s="249">
        <v>150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155</v>
      </c>
      <c r="AU251" s="255" t="s">
        <v>84</v>
      </c>
      <c r="AV251" s="14" t="s">
        <v>154</v>
      </c>
      <c r="AW251" s="14" t="s">
        <v>32</v>
      </c>
      <c r="AX251" s="14" t="s">
        <v>82</v>
      </c>
      <c r="AY251" s="255" t="s">
        <v>148</v>
      </c>
    </row>
    <row r="252" s="2" customFormat="1" ht="21.75" customHeight="1">
      <c r="A252" s="38"/>
      <c r="B252" s="39"/>
      <c r="C252" s="256" t="s">
        <v>253</v>
      </c>
      <c r="D252" s="256" t="s">
        <v>245</v>
      </c>
      <c r="E252" s="257" t="s">
        <v>395</v>
      </c>
      <c r="F252" s="258" t="s">
        <v>396</v>
      </c>
      <c r="G252" s="259" t="s">
        <v>153</v>
      </c>
      <c r="H252" s="260">
        <v>152.44</v>
      </c>
      <c r="I252" s="261"/>
      <c r="J252" s="262">
        <f>ROUND(I252*H252,2)</f>
        <v>0</v>
      </c>
      <c r="K252" s="263"/>
      <c r="L252" s="264"/>
      <c r="M252" s="265" t="s">
        <v>1</v>
      </c>
      <c r="N252" s="266" t="s">
        <v>39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166</v>
      </c>
      <c r="AT252" s="231" t="s">
        <v>245</v>
      </c>
      <c r="AU252" s="231" t="s">
        <v>84</v>
      </c>
      <c r="AY252" s="17" t="s">
        <v>148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82</v>
      </c>
      <c r="BK252" s="232">
        <f>ROUND(I252*H252,2)</f>
        <v>0</v>
      </c>
      <c r="BL252" s="17" t="s">
        <v>154</v>
      </c>
      <c r="BM252" s="231" t="s">
        <v>353</v>
      </c>
    </row>
    <row r="253" s="13" customFormat="1">
      <c r="A253" s="13"/>
      <c r="B253" s="233"/>
      <c r="C253" s="234"/>
      <c r="D253" s="235" t="s">
        <v>155</v>
      </c>
      <c r="E253" s="236" t="s">
        <v>1</v>
      </c>
      <c r="F253" s="237" t="s">
        <v>842</v>
      </c>
      <c r="G253" s="234"/>
      <c r="H253" s="238">
        <v>152.44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155</v>
      </c>
      <c r="AU253" s="244" t="s">
        <v>84</v>
      </c>
      <c r="AV253" s="13" t="s">
        <v>84</v>
      </c>
      <c r="AW253" s="13" t="s">
        <v>32</v>
      </c>
      <c r="AX253" s="13" t="s">
        <v>74</v>
      </c>
      <c r="AY253" s="244" t="s">
        <v>148</v>
      </c>
    </row>
    <row r="254" s="14" customFormat="1">
      <c r="A254" s="14"/>
      <c r="B254" s="245"/>
      <c r="C254" s="246"/>
      <c r="D254" s="235" t="s">
        <v>155</v>
      </c>
      <c r="E254" s="247" t="s">
        <v>1</v>
      </c>
      <c r="F254" s="248" t="s">
        <v>157</v>
      </c>
      <c r="G254" s="246"/>
      <c r="H254" s="249">
        <v>152.44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155</v>
      </c>
      <c r="AU254" s="255" t="s">
        <v>84</v>
      </c>
      <c r="AV254" s="14" t="s">
        <v>154</v>
      </c>
      <c r="AW254" s="14" t="s">
        <v>32</v>
      </c>
      <c r="AX254" s="14" t="s">
        <v>82</v>
      </c>
      <c r="AY254" s="255" t="s">
        <v>148</v>
      </c>
    </row>
    <row r="255" s="2" customFormat="1" ht="24.15" customHeight="1">
      <c r="A255" s="38"/>
      <c r="B255" s="39"/>
      <c r="C255" s="256" t="s">
        <v>360</v>
      </c>
      <c r="D255" s="256" t="s">
        <v>245</v>
      </c>
      <c r="E255" s="257" t="s">
        <v>399</v>
      </c>
      <c r="F255" s="258" t="s">
        <v>400</v>
      </c>
      <c r="G255" s="259" t="s">
        <v>153</v>
      </c>
      <c r="H255" s="260">
        <v>2.0600000000000001</v>
      </c>
      <c r="I255" s="261"/>
      <c r="J255" s="262">
        <f>ROUND(I255*H255,2)</f>
        <v>0</v>
      </c>
      <c r="K255" s="263"/>
      <c r="L255" s="264"/>
      <c r="M255" s="265" t="s">
        <v>1</v>
      </c>
      <c r="N255" s="266" t="s">
        <v>39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166</v>
      </c>
      <c r="AT255" s="231" t="s">
        <v>245</v>
      </c>
      <c r="AU255" s="231" t="s">
        <v>84</v>
      </c>
      <c r="AY255" s="17" t="s">
        <v>148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82</v>
      </c>
      <c r="BK255" s="232">
        <f>ROUND(I255*H255,2)</f>
        <v>0</v>
      </c>
      <c r="BL255" s="17" t="s">
        <v>154</v>
      </c>
      <c r="BM255" s="231" t="s">
        <v>94</v>
      </c>
    </row>
    <row r="256" s="13" customFormat="1">
      <c r="A256" s="13"/>
      <c r="B256" s="233"/>
      <c r="C256" s="234"/>
      <c r="D256" s="235" t="s">
        <v>155</v>
      </c>
      <c r="E256" s="236" t="s">
        <v>1</v>
      </c>
      <c r="F256" s="237" t="s">
        <v>843</v>
      </c>
      <c r="G256" s="234"/>
      <c r="H256" s="238">
        <v>2.0600000000000001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155</v>
      </c>
      <c r="AU256" s="244" t="s">
        <v>84</v>
      </c>
      <c r="AV256" s="13" t="s">
        <v>84</v>
      </c>
      <c r="AW256" s="13" t="s">
        <v>32</v>
      </c>
      <c r="AX256" s="13" t="s">
        <v>74</v>
      </c>
      <c r="AY256" s="244" t="s">
        <v>148</v>
      </c>
    </row>
    <row r="257" s="14" customFormat="1">
      <c r="A257" s="14"/>
      <c r="B257" s="245"/>
      <c r="C257" s="246"/>
      <c r="D257" s="235" t="s">
        <v>155</v>
      </c>
      <c r="E257" s="247" t="s">
        <v>1</v>
      </c>
      <c r="F257" s="248" t="s">
        <v>157</v>
      </c>
      <c r="G257" s="246"/>
      <c r="H257" s="249">
        <v>2.0600000000000001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155</v>
      </c>
      <c r="AU257" s="255" t="s">
        <v>84</v>
      </c>
      <c r="AV257" s="14" t="s">
        <v>154</v>
      </c>
      <c r="AW257" s="14" t="s">
        <v>32</v>
      </c>
      <c r="AX257" s="14" t="s">
        <v>82</v>
      </c>
      <c r="AY257" s="255" t="s">
        <v>148</v>
      </c>
    </row>
    <row r="258" s="2" customFormat="1" ht="24.15" customHeight="1">
      <c r="A258" s="38"/>
      <c r="B258" s="39"/>
      <c r="C258" s="219" t="s">
        <v>257</v>
      </c>
      <c r="D258" s="219" t="s">
        <v>150</v>
      </c>
      <c r="E258" s="220" t="s">
        <v>407</v>
      </c>
      <c r="F258" s="221" t="s">
        <v>408</v>
      </c>
      <c r="G258" s="222" t="s">
        <v>153</v>
      </c>
      <c r="H258" s="223">
        <v>262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39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154</v>
      </c>
      <c r="AT258" s="231" t="s">
        <v>150</v>
      </c>
      <c r="AU258" s="231" t="s">
        <v>84</v>
      </c>
      <c r="AY258" s="17" t="s">
        <v>148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82</v>
      </c>
      <c r="BK258" s="232">
        <f>ROUND(I258*H258,2)</f>
        <v>0</v>
      </c>
      <c r="BL258" s="17" t="s">
        <v>154</v>
      </c>
      <c r="BM258" s="231" t="s">
        <v>359</v>
      </c>
    </row>
    <row r="259" s="13" customFormat="1">
      <c r="A259" s="13"/>
      <c r="B259" s="233"/>
      <c r="C259" s="234"/>
      <c r="D259" s="235" t="s">
        <v>155</v>
      </c>
      <c r="E259" s="236" t="s">
        <v>1</v>
      </c>
      <c r="F259" s="237" t="s">
        <v>815</v>
      </c>
      <c r="G259" s="234"/>
      <c r="H259" s="238">
        <v>262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155</v>
      </c>
      <c r="AU259" s="244" t="s">
        <v>84</v>
      </c>
      <c r="AV259" s="13" t="s">
        <v>84</v>
      </c>
      <c r="AW259" s="13" t="s">
        <v>32</v>
      </c>
      <c r="AX259" s="13" t="s">
        <v>74</v>
      </c>
      <c r="AY259" s="244" t="s">
        <v>148</v>
      </c>
    </row>
    <row r="260" s="14" customFormat="1">
      <c r="A260" s="14"/>
      <c r="B260" s="245"/>
      <c r="C260" s="246"/>
      <c r="D260" s="235" t="s">
        <v>155</v>
      </c>
      <c r="E260" s="247" t="s">
        <v>1</v>
      </c>
      <c r="F260" s="248" t="s">
        <v>157</v>
      </c>
      <c r="G260" s="246"/>
      <c r="H260" s="249">
        <v>262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155</v>
      </c>
      <c r="AU260" s="255" t="s">
        <v>84</v>
      </c>
      <c r="AV260" s="14" t="s">
        <v>154</v>
      </c>
      <c r="AW260" s="14" t="s">
        <v>32</v>
      </c>
      <c r="AX260" s="14" t="s">
        <v>82</v>
      </c>
      <c r="AY260" s="255" t="s">
        <v>148</v>
      </c>
    </row>
    <row r="261" s="2" customFormat="1" ht="21.75" customHeight="1">
      <c r="A261" s="38"/>
      <c r="B261" s="39"/>
      <c r="C261" s="256" t="s">
        <v>367</v>
      </c>
      <c r="D261" s="256" t="s">
        <v>245</v>
      </c>
      <c r="E261" s="257" t="s">
        <v>411</v>
      </c>
      <c r="F261" s="258" t="s">
        <v>412</v>
      </c>
      <c r="G261" s="259" t="s">
        <v>153</v>
      </c>
      <c r="H261" s="260">
        <v>250.702</v>
      </c>
      <c r="I261" s="261"/>
      <c r="J261" s="262">
        <f>ROUND(I261*H261,2)</f>
        <v>0</v>
      </c>
      <c r="K261" s="263"/>
      <c r="L261" s="264"/>
      <c r="M261" s="265" t="s">
        <v>1</v>
      </c>
      <c r="N261" s="266" t="s">
        <v>39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166</v>
      </c>
      <c r="AT261" s="231" t="s">
        <v>245</v>
      </c>
      <c r="AU261" s="231" t="s">
        <v>84</v>
      </c>
      <c r="AY261" s="17" t="s">
        <v>148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154</v>
      </c>
      <c r="BM261" s="231" t="s">
        <v>363</v>
      </c>
    </row>
    <row r="262" s="2" customFormat="1" ht="21.75" customHeight="1">
      <c r="A262" s="38"/>
      <c r="B262" s="39"/>
      <c r="C262" s="256" t="s">
        <v>261</v>
      </c>
      <c r="D262" s="256" t="s">
        <v>245</v>
      </c>
      <c r="E262" s="257" t="s">
        <v>414</v>
      </c>
      <c r="F262" s="258" t="s">
        <v>415</v>
      </c>
      <c r="G262" s="259" t="s">
        <v>153</v>
      </c>
      <c r="H262" s="260">
        <v>19.158000000000001</v>
      </c>
      <c r="I262" s="261"/>
      <c r="J262" s="262">
        <f>ROUND(I262*H262,2)</f>
        <v>0</v>
      </c>
      <c r="K262" s="263"/>
      <c r="L262" s="264"/>
      <c r="M262" s="265" t="s">
        <v>1</v>
      </c>
      <c r="N262" s="266" t="s">
        <v>39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166</v>
      </c>
      <c r="AT262" s="231" t="s">
        <v>245</v>
      </c>
      <c r="AU262" s="231" t="s">
        <v>84</v>
      </c>
      <c r="AY262" s="17" t="s">
        <v>148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82</v>
      </c>
      <c r="BK262" s="232">
        <f>ROUND(I262*H262,2)</f>
        <v>0</v>
      </c>
      <c r="BL262" s="17" t="s">
        <v>154</v>
      </c>
      <c r="BM262" s="231" t="s">
        <v>366</v>
      </c>
    </row>
    <row r="263" s="12" customFormat="1" ht="22.8" customHeight="1">
      <c r="A263" s="12"/>
      <c r="B263" s="203"/>
      <c r="C263" s="204"/>
      <c r="D263" s="205" t="s">
        <v>73</v>
      </c>
      <c r="E263" s="217" t="s">
        <v>166</v>
      </c>
      <c r="F263" s="217" t="s">
        <v>430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SUM(P264:P272)</f>
        <v>0</v>
      </c>
      <c r="Q263" s="211"/>
      <c r="R263" s="212">
        <f>SUM(R264:R272)</f>
        <v>0.43467600000000001</v>
      </c>
      <c r="S263" s="211"/>
      <c r="T263" s="213">
        <f>SUM(T264:T272)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82</v>
      </c>
      <c r="AT263" s="215" t="s">
        <v>73</v>
      </c>
      <c r="AU263" s="215" t="s">
        <v>82</v>
      </c>
      <c r="AY263" s="214" t="s">
        <v>148</v>
      </c>
      <c r="BK263" s="216">
        <f>SUM(BK264:BK272)</f>
        <v>0</v>
      </c>
    </row>
    <row r="264" s="2" customFormat="1" ht="24.15" customHeight="1">
      <c r="A264" s="38"/>
      <c r="B264" s="39"/>
      <c r="C264" s="219" t="s">
        <v>373</v>
      </c>
      <c r="D264" s="219" t="s">
        <v>150</v>
      </c>
      <c r="E264" s="220" t="s">
        <v>435</v>
      </c>
      <c r="F264" s="221" t="s">
        <v>436</v>
      </c>
      <c r="G264" s="222" t="s">
        <v>278</v>
      </c>
      <c r="H264" s="223">
        <v>2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39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154</v>
      </c>
      <c r="AT264" s="231" t="s">
        <v>150</v>
      </c>
      <c r="AU264" s="231" t="s">
        <v>84</v>
      </c>
      <c r="AY264" s="17" t="s">
        <v>148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82</v>
      </c>
      <c r="BK264" s="232">
        <f>ROUND(I264*H264,2)</f>
        <v>0</v>
      </c>
      <c r="BL264" s="17" t="s">
        <v>154</v>
      </c>
      <c r="BM264" s="231" t="s">
        <v>370</v>
      </c>
    </row>
    <row r="265" s="2" customFormat="1" ht="24.15" customHeight="1">
      <c r="A265" s="38"/>
      <c r="B265" s="39"/>
      <c r="C265" s="256" t="s">
        <v>265</v>
      </c>
      <c r="D265" s="256" t="s">
        <v>245</v>
      </c>
      <c r="E265" s="257" t="s">
        <v>438</v>
      </c>
      <c r="F265" s="258" t="s">
        <v>439</v>
      </c>
      <c r="G265" s="259" t="s">
        <v>278</v>
      </c>
      <c r="H265" s="260">
        <v>2</v>
      </c>
      <c r="I265" s="261"/>
      <c r="J265" s="262">
        <f>ROUND(I265*H265,2)</f>
        <v>0</v>
      </c>
      <c r="K265" s="263"/>
      <c r="L265" s="264"/>
      <c r="M265" s="265" t="s">
        <v>1</v>
      </c>
      <c r="N265" s="266" t="s">
        <v>39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166</v>
      </c>
      <c r="AT265" s="231" t="s">
        <v>245</v>
      </c>
      <c r="AU265" s="231" t="s">
        <v>84</v>
      </c>
      <c r="AY265" s="17" t="s">
        <v>148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82</v>
      </c>
      <c r="BK265" s="232">
        <f>ROUND(I265*H265,2)</f>
        <v>0</v>
      </c>
      <c r="BL265" s="17" t="s">
        <v>154</v>
      </c>
      <c r="BM265" s="231" t="s">
        <v>97</v>
      </c>
    </row>
    <row r="266" s="2" customFormat="1" ht="21.75" customHeight="1">
      <c r="A266" s="38"/>
      <c r="B266" s="39"/>
      <c r="C266" s="256" t="s">
        <v>380</v>
      </c>
      <c r="D266" s="256" t="s">
        <v>245</v>
      </c>
      <c r="E266" s="257" t="s">
        <v>442</v>
      </c>
      <c r="F266" s="258" t="s">
        <v>443</v>
      </c>
      <c r="G266" s="259" t="s">
        <v>278</v>
      </c>
      <c r="H266" s="260">
        <v>2</v>
      </c>
      <c r="I266" s="261"/>
      <c r="J266" s="262">
        <f>ROUND(I266*H266,2)</f>
        <v>0</v>
      </c>
      <c r="K266" s="263"/>
      <c r="L266" s="264"/>
      <c r="M266" s="265" t="s">
        <v>1</v>
      </c>
      <c r="N266" s="266" t="s">
        <v>39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166</v>
      </c>
      <c r="AT266" s="231" t="s">
        <v>245</v>
      </c>
      <c r="AU266" s="231" t="s">
        <v>84</v>
      </c>
      <c r="AY266" s="17" t="s">
        <v>148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82</v>
      </c>
      <c r="BK266" s="232">
        <f>ROUND(I266*H266,2)</f>
        <v>0</v>
      </c>
      <c r="BL266" s="17" t="s">
        <v>154</v>
      </c>
      <c r="BM266" s="231" t="s">
        <v>376</v>
      </c>
    </row>
    <row r="267" s="2" customFormat="1" ht="24.15" customHeight="1">
      <c r="A267" s="38"/>
      <c r="B267" s="39"/>
      <c r="C267" s="256" t="s">
        <v>270</v>
      </c>
      <c r="D267" s="256" t="s">
        <v>245</v>
      </c>
      <c r="E267" s="257" t="s">
        <v>445</v>
      </c>
      <c r="F267" s="258" t="s">
        <v>446</v>
      </c>
      <c r="G267" s="259" t="s">
        <v>278</v>
      </c>
      <c r="H267" s="260">
        <v>2</v>
      </c>
      <c r="I267" s="261"/>
      <c r="J267" s="262">
        <f>ROUND(I267*H267,2)</f>
        <v>0</v>
      </c>
      <c r="K267" s="263"/>
      <c r="L267" s="264"/>
      <c r="M267" s="265" t="s">
        <v>1</v>
      </c>
      <c r="N267" s="266" t="s">
        <v>39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166</v>
      </c>
      <c r="AT267" s="231" t="s">
        <v>245</v>
      </c>
      <c r="AU267" s="231" t="s">
        <v>84</v>
      </c>
      <c r="AY267" s="17" t="s">
        <v>148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82</v>
      </c>
      <c r="BK267" s="232">
        <f>ROUND(I267*H267,2)</f>
        <v>0</v>
      </c>
      <c r="BL267" s="17" t="s">
        <v>154</v>
      </c>
      <c r="BM267" s="231" t="s">
        <v>379</v>
      </c>
    </row>
    <row r="268" s="2" customFormat="1" ht="24.15" customHeight="1">
      <c r="A268" s="38"/>
      <c r="B268" s="39"/>
      <c r="C268" s="256" t="s">
        <v>388</v>
      </c>
      <c r="D268" s="256" t="s">
        <v>245</v>
      </c>
      <c r="E268" s="257" t="s">
        <v>448</v>
      </c>
      <c r="F268" s="258" t="s">
        <v>449</v>
      </c>
      <c r="G268" s="259" t="s">
        <v>278</v>
      </c>
      <c r="H268" s="260">
        <v>2</v>
      </c>
      <c r="I268" s="261"/>
      <c r="J268" s="262">
        <f>ROUND(I268*H268,2)</f>
        <v>0</v>
      </c>
      <c r="K268" s="263"/>
      <c r="L268" s="264"/>
      <c r="M268" s="265" t="s">
        <v>1</v>
      </c>
      <c r="N268" s="266" t="s">
        <v>39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166</v>
      </c>
      <c r="AT268" s="231" t="s">
        <v>245</v>
      </c>
      <c r="AU268" s="231" t="s">
        <v>84</v>
      </c>
      <c r="AY268" s="17" t="s">
        <v>148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82</v>
      </c>
      <c r="BK268" s="232">
        <f>ROUND(I268*H268,2)</f>
        <v>0</v>
      </c>
      <c r="BL268" s="17" t="s">
        <v>154</v>
      </c>
      <c r="BM268" s="231" t="s">
        <v>383</v>
      </c>
    </row>
    <row r="269" s="2" customFormat="1" ht="24.15" customHeight="1">
      <c r="A269" s="38"/>
      <c r="B269" s="39"/>
      <c r="C269" s="256" t="s">
        <v>273</v>
      </c>
      <c r="D269" s="256" t="s">
        <v>245</v>
      </c>
      <c r="E269" s="257" t="s">
        <v>451</v>
      </c>
      <c r="F269" s="258" t="s">
        <v>452</v>
      </c>
      <c r="G269" s="259" t="s">
        <v>278</v>
      </c>
      <c r="H269" s="260">
        <v>2</v>
      </c>
      <c r="I269" s="261"/>
      <c r="J269" s="262">
        <f>ROUND(I269*H269,2)</f>
        <v>0</v>
      </c>
      <c r="K269" s="263"/>
      <c r="L269" s="264"/>
      <c r="M269" s="265" t="s">
        <v>1</v>
      </c>
      <c r="N269" s="266" t="s">
        <v>39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166</v>
      </c>
      <c r="AT269" s="231" t="s">
        <v>245</v>
      </c>
      <c r="AU269" s="231" t="s">
        <v>84</v>
      </c>
      <c r="AY269" s="17" t="s">
        <v>148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154</v>
      </c>
      <c r="BM269" s="231" t="s">
        <v>386</v>
      </c>
    </row>
    <row r="270" s="2" customFormat="1" ht="24.15" customHeight="1">
      <c r="A270" s="38"/>
      <c r="B270" s="39"/>
      <c r="C270" s="219" t="s">
        <v>394</v>
      </c>
      <c r="D270" s="219" t="s">
        <v>150</v>
      </c>
      <c r="E270" s="220" t="s">
        <v>455</v>
      </c>
      <c r="F270" s="221" t="s">
        <v>456</v>
      </c>
      <c r="G270" s="222" t="s">
        <v>278</v>
      </c>
      <c r="H270" s="223">
        <v>2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39</v>
      </c>
      <c r="O270" s="91"/>
      <c r="P270" s="229">
        <f>O270*H270</f>
        <v>0</v>
      </c>
      <c r="Q270" s="229">
        <v>0.217338</v>
      </c>
      <c r="R270" s="229">
        <f>Q270*H270</f>
        <v>0.43467600000000001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154</v>
      </c>
      <c r="AT270" s="231" t="s">
        <v>150</v>
      </c>
      <c r="AU270" s="231" t="s">
        <v>84</v>
      </c>
      <c r="AY270" s="17" t="s">
        <v>148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82</v>
      </c>
      <c r="BK270" s="232">
        <f>ROUND(I270*H270,2)</f>
        <v>0</v>
      </c>
      <c r="BL270" s="17" t="s">
        <v>154</v>
      </c>
      <c r="BM270" s="231" t="s">
        <v>100</v>
      </c>
    </row>
    <row r="271" s="2" customFormat="1" ht="16.5" customHeight="1">
      <c r="A271" s="38"/>
      <c r="B271" s="39"/>
      <c r="C271" s="256" t="s">
        <v>279</v>
      </c>
      <c r="D271" s="256" t="s">
        <v>245</v>
      </c>
      <c r="E271" s="257" t="s">
        <v>458</v>
      </c>
      <c r="F271" s="258" t="s">
        <v>459</v>
      </c>
      <c r="G271" s="259" t="s">
        <v>278</v>
      </c>
      <c r="H271" s="260">
        <v>2</v>
      </c>
      <c r="I271" s="261"/>
      <c r="J271" s="262">
        <f>ROUND(I271*H271,2)</f>
        <v>0</v>
      </c>
      <c r="K271" s="263"/>
      <c r="L271" s="264"/>
      <c r="M271" s="265" t="s">
        <v>1</v>
      </c>
      <c r="N271" s="266" t="s">
        <v>39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166</v>
      </c>
      <c r="AT271" s="231" t="s">
        <v>245</v>
      </c>
      <c r="AU271" s="231" t="s">
        <v>84</v>
      </c>
      <c r="AY271" s="17" t="s">
        <v>148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154</v>
      </c>
      <c r="BM271" s="231" t="s">
        <v>393</v>
      </c>
    </row>
    <row r="272" s="2" customFormat="1" ht="16.5" customHeight="1">
      <c r="A272" s="38"/>
      <c r="B272" s="39"/>
      <c r="C272" s="256" t="s">
        <v>403</v>
      </c>
      <c r="D272" s="256" t="s">
        <v>245</v>
      </c>
      <c r="E272" s="257" t="s">
        <v>462</v>
      </c>
      <c r="F272" s="258" t="s">
        <v>463</v>
      </c>
      <c r="G272" s="259" t="s">
        <v>278</v>
      </c>
      <c r="H272" s="260">
        <v>2</v>
      </c>
      <c r="I272" s="261"/>
      <c r="J272" s="262">
        <f>ROUND(I272*H272,2)</f>
        <v>0</v>
      </c>
      <c r="K272" s="263"/>
      <c r="L272" s="264"/>
      <c r="M272" s="265" t="s">
        <v>1</v>
      </c>
      <c r="N272" s="266" t="s">
        <v>39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166</v>
      </c>
      <c r="AT272" s="231" t="s">
        <v>245</v>
      </c>
      <c r="AU272" s="231" t="s">
        <v>84</v>
      </c>
      <c r="AY272" s="17" t="s">
        <v>148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82</v>
      </c>
      <c r="BK272" s="232">
        <f>ROUND(I272*H272,2)</f>
        <v>0</v>
      </c>
      <c r="BL272" s="17" t="s">
        <v>154</v>
      </c>
      <c r="BM272" s="231" t="s">
        <v>397</v>
      </c>
    </row>
    <row r="273" s="12" customFormat="1" ht="22.8" customHeight="1">
      <c r="A273" s="12"/>
      <c r="B273" s="203"/>
      <c r="C273" s="204"/>
      <c r="D273" s="205" t="s">
        <v>73</v>
      </c>
      <c r="E273" s="217" t="s">
        <v>199</v>
      </c>
      <c r="F273" s="217" t="s">
        <v>471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SUM(P274:P295)</f>
        <v>0</v>
      </c>
      <c r="Q273" s="211"/>
      <c r="R273" s="212">
        <f>SUM(R274:R295)</f>
        <v>32.958643760000001</v>
      </c>
      <c r="S273" s="211"/>
      <c r="T273" s="213">
        <f>SUM(T274:T295)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4" t="s">
        <v>82</v>
      </c>
      <c r="AT273" s="215" t="s">
        <v>73</v>
      </c>
      <c r="AU273" s="215" t="s">
        <v>82</v>
      </c>
      <c r="AY273" s="214" t="s">
        <v>148</v>
      </c>
      <c r="BK273" s="216">
        <f>SUM(BK274:BK295)</f>
        <v>0</v>
      </c>
    </row>
    <row r="274" s="2" customFormat="1" ht="24.15" customHeight="1">
      <c r="A274" s="38"/>
      <c r="B274" s="39"/>
      <c r="C274" s="219" t="s">
        <v>280</v>
      </c>
      <c r="D274" s="219" t="s">
        <v>150</v>
      </c>
      <c r="E274" s="220" t="s">
        <v>480</v>
      </c>
      <c r="F274" s="221" t="s">
        <v>481</v>
      </c>
      <c r="G274" s="222" t="s">
        <v>278</v>
      </c>
      <c r="H274" s="223">
        <v>2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39</v>
      </c>
      <c r="O274" s="91"/>
      <c r="P274" s="229">
        <f>O274*H274</f>
        <v>0</v>
      </c>
      <c r="Q274" s="229">
        <v>0.00069999999999999999</v>
      </c>
      <c r="R274" s="229">
        <f>Q274*H274</f>
        <v>0.0014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154</v>
      </c>
      <c r="AT274" s="231" t="s">
        <v>150</v>
      </c>
      <c r="AU274" s="231" t="s">
        <v>84</v>
      </c>
      <c r="AY274" s="17" t="s">
        <v>148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82</v>
      </c>
      <c r="BK274" s="232">
        <f>ROUND(I274*H274,2)</f>
        <v>0</v>
      </c>
      <c r="BL274" s="17" t="s">
        <v>154</v>
      </c>
      <c r="BM274" s="231" t="s">
        <v>401</v>
      </c>
    </row>
    <row r="275" s="2" customFormat="1" ht="24.15" customHeight="1">
      <c r="A275" s="38"/>
      <c r="B275" s="39"/>
      <c r="C275" s="219" t="s">
        <v>410</v>
      </c>
      <c r="D275" s="219" t="s">
        <v>150</v>
      </c>
      <c r="E275" s="220" t="s">
        <v>486</v>
      </c>
      <c r="F275" s="221" t="s">
        <v>487</v>
      </c>
      <c r="G275" s="222" t="s">
        <v>278</v>
      </c>
      <c r="H275" s="223">
        <v>2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39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154</v>
      </c>
      <c r="AT275" s="231" t="s">
        <v>150</v>
      </c>
      <c r="AU275" s="231" t="s">
        <v>84</v>
      </c>
      <c r="AY275" s="17" t="s">
        <v>148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82</v>
      </c>
      <c r="BK275" s="232">
        <f>ROUND(I275*H275,2)</f>
        <v>0</v>
      </c>
      <c r="BL275" s="17" t="s">
        <v>154</v>
      </c>
      <c r="BM275" s="231" t="s">
        <v>406</v>
      </c>
    </row>
    <row r="276" s="2" customFormat="1" ht="21.75" customHeight="1">
      <c r="A276" s="38"/>
      <c r="B276" s="39"/>
      <c r="C276" s="256" t="s">
        <v>285</v>
      </c>
      <c r="D276" s="256" t="s">
        <v>245</v>
      </c>
      <c r="E276" s="257" t="s">
        <v>490</v>
      </c>
      <c r="F276" s="258" t="s">
        <v>491</v>
      </c>
      <c r="G276" s="259" t="s">
        <v>278</v>
      </c>
      <c r="H276" s="260">
        <v>2</v>
      </c>
      <c r="I276" s="261"/>
      <c r="J276" s="262">
        <f>ROUND(I276*H276,2)</f>
        <v>0</v>
      </c>
      <c r="K276" s="263"/>
      <c r="L276" s="264"/>
      <c r="M276" s="265" t="s">
        <v>1</v>
      </c>
      <c r="N276" s="266" t="s">
        <v>39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166</v>
      </c>
      <c r="AT276" s="231" t="s">
        <v>245</v>
      </c>
      <c r="AU276" s="231" t="s">
        <v>84</v>
      </c>
      <c r="AY276" s="17" t="s">
        <v>148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82</v>
      </c>
      <c r="BK276" s="232">
        <f>ROUND(I276*H276,2)</f>
        <v>0</v>
      </c>
      <c r="BL276" s="17" t="s">
        <v>154</v>
      </c>
      <c r="BM276" s="231" t="s">
        <v>409</v>
      </c>
    </row>
    <row r="277" s="2" customFormat="1" ht="16.5" customHeight="1">
      <c r="A277" s="38"/>
      <c r="B277" s="39"/>
      <c r="C277" s="256" t="s">
        <v>417</v>
      </c>
      <c r="D277" s="256" t="s">
        <v>245</v>
      </c>
      <c r="E277" s="257" t="s">
        <v>493</v>
      </c>
      <c r="F277" s="258" t="s">
        <v>494</v>
      </c>
      <c r="G277" s="259" t="s">
        <v>278</v>
      </c>
      <c r="H277" s="260">
        <v>2</v>
      </c>
      <c r="I277" s="261"/>
      <c r="J277" s="262">
        <f>ROUND(I277*H277,2)</f>
        <v>0</v>
      </c>
      <c r="K277" s="263"/>
      <c r="L277" s="264"/>
      <c r="M277" s="265" t="s">
        <v>1</v>
      </c>
      <c r="N277" s="266" t="s">
        <v>39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166</v>
      </c>
      <c r="AT277" s="231" t="s">
        <v>245</v>
      </c>
      <c r="AU277" s="231" t="s">
        <v>84</v>
      </c>
      <c r="AY277" s="17" t="s">
        <v>148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82</v>
      </c>
      <c r="BK277" s="232">
        <f>ROUND(I277*H277,2)</f>
        <v>0</v>
      </c>
      <c r="BL277" s="17" t="s">
        <v>154</v>
      </c>
      <c r="BM277" s="231" t="s">
        <v>413</v>
      </c>
    </row>
    <row r="278" s="2" customFormat="1" ht="21.75" customHeight="1">
      <c r="A278" s="38"/>
      <c r="B278" s="39"/>
      <c r="C278" s="256" t="s">
        <v>288</v>
      </c>
      <c r="D278" s="256" t="s">
        <v>245</v>
      </c>
      <c r="E278" s="257" t="s">
        <v>497</v>
      </c>
      <c r="F278" s="258" t="s">
        <v>498</v>
      </c>
      <c r="G278" s="259" t="s">
        <v>278</v>
      </c>
      <c r="H278" s="260">
        <v>4</v>
      </c>
      <c r="I278" s="261"/>
      <c r="J278" s="262">
        <f>ROUND(I278*H278,2)</f>
        <v>0</v>
      </c>
      <c r="K278" s="263"/>
      <c r="L278" s="264"/>
      <c r="M278" s="265" t="s">
        <v>1</v>
      </c>
      <c r="N278" s="266" t="s">
        <v>39</v>
      </c>
      <c r="O278" s="91"/>
      <c r="P278" s="229">
        <f>O278*H278</f>
        <v>0</v>
      </c>
      <c r="Q278" s="229">
        <v>0.00035</v>
      </c>
      <c r="R278" s="229">
        <f>Q278*H278</f>
        <v>0.0014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166</v>
      </c>
      <c r="AT278" s="231" t="s">
        <v>245</v>
      </c>
      <c r="AU278" s="231" t="s">
        <v>84</v>
      </c>
      <c r="AY278" s="17" t="s">
        <v>148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82</v>
      </c>
      <c r="BK278" s="232">
        <f>ROUND(I278*H278,2)</f>
        <v>0</v>
      </c>
      <c r="BL278" s="17" t="s">
        <v>154</v>
      </c>
      <c r="BM278" s="231" t="s">
        <v>416</v>
      </c>
    </row>
    <row r="279" s="2" customFormat="1" ht="16.5" customHeight="1">
      <c r="A279" s="38"/>
      <c r="B279" s="39"/>
      <c r="C279" s="256" t="s">
        <v>425</v>
      </c>
      <c r="D279" s="256" t="s">
        <v>245</v>
      </c>
      <c r="E279" s="257" t="s">
        <v>500</v>
      </c>
      <c r="F279" s="258" t="s">
        <v>501</v>
      </c>
      <c r="G279" s="259" t="s">
        <v>278</v>
      </c>
      <c r="H279" s="260">
        <v>2</v>
      </c>
      <c r="I279" s="261"/>
      <c r="J279" s="262">
        <f>ROUND(I279*H279,2)</f>
        <v>0</v>
      </c>
      <c r="K279" s="263"/>
      <c r="L279" s="264"/>
      <c r="M279" s="265" t="s">
        <v>1</v>
      </c>
      <c r="N279" s="266" t="s">
        <v>39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166</v>
      </c>
      <c r="AT279" s="231" t="s">
        <v>245</v>
      </c>
      <c r="AU279" s="231" t="s">
        <v>84</v>
      </c>
      <c r="AY279" s="17" t="s">
        <v>148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82</v>
      </c>
      <c r="BK279" s="232">
        <f>ROUND(I279*H279,2)</f>
        <v>0</v>
      </c>
      <c r="BL279" s="17" t="s">
        <v>154</v>
      </c>
      <c r="BM279" s="231" t="s">
        <v>420</v>
      </c>
    </row>
    <row r="280" s="2" customFormat="1" ht="33" customHeight="1">
      <c r="A280" s="38"/>
      <c r="B280" s="39"/>
      <c r="C280" s="219" t="s">
        <v>293</v>
      </c>
      <c r="D280" s="219" t="s">
        <v>150</v>
      </c>
      <c r="E280" s="220" t="s">
        <v>512</v>
      </c>
      <c r="F280" s="221" t="s">
        <v>513</v>
      </c>
      <c r="G280" s="222" t="s">
        <v>202</v>
      </c>
      <c r="H280" s="223">
        <v>88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39</v>
      </c>
      <c r="O280" s="91"/>
      <c r="P280" s="229">
        <f>O280*H280</f>
        <v>0</v>
      </c>
      <c r="Q280" s="229">
        <v>0.15539952000000001</v>
      </c>
      <c r="R280" s="229">
        <f>Q280*H280</f>
        <v>13.675157760000001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154</v>
      </c>
      <c r="AT280" s="231" t="s">
        <v>150</v>
      </c>
      <c r="AU280" s="231" t="s">
        <v>84</v>
      </c>
      <c r="AY280" s="17" t="s">
        <v>148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82</v>
      </c>
      <c r="BK280" s="232">
        <f>ROUND(I280*H280,2)</f>
        <v>0</v>
      </c>
      <c r="BL280" s="17" t="s">
        <v>154</v>
      </c>
      <c r="BM280" s="231" t="s">
        <v>423</v>
      </c>
    </row>
    <row r="281" s="13" customFormat="1">
      <c r="A281" s="13"/>
      <c r="B281" s="233"/>
      <c r="C281" s="234"/>
      <c r="D281" s="235" t="s">
        <v>155</v>
      </c>
      <c r="E281" s="236" t="s">
        <v>1</v>
      </c>
      <c r="F281" s="237" t="s">
        <v>844</v>
      </c>
      <c r="G281" s="234"/>
      <c r="H281" s="238">
        <v>88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155</v>
      </c>
      <c r="AU281" s="244" t="s">
        <v>84</v>
      </c>
      <c r="AV281" s="13" t="s">
        <v>84</v>
      </c>
      <c r="AW281" s="13" t="s">
        <v>32</v>
      </c>
      <c r="AX281" s="13" t="s">
        <v>74</v>
      </c>
      <c r="AY281" s="244" t="s">
        <v>148</v>
      </c>
    </row>
    <row r="282" s="14" customFormat="1">
      <c r="A282" s="14"/>
      <c r="B282" s="245"/>
      <c r="C282" s="246"/>
      <c r="D282" s="235" t="s">
        <v>155</v>
      </c>
      <c r="E282" s="247" t="s">
        <v>1</v>
      </c>
      <c r="F282" s="248" t="s">
        <v>157</v>
      </c>
      <c r="G282" s="246"/>
      <c r="H282" s="249">
        <v>88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155</v>
      </c>
      <c r="AU282" s="255" t="s">
        <v>84</v>
      </c>
      <c r="AV282" s="14" t="s">
        <v>154</v>
      </c>
      <c r="AW282" s="14" t="s">
        <v>32</v>
      </c>
      <c r="AX282" s="14" t="s">
        <v>82</v>
      </c>
      <c r="AY282" s="255" t="s">
        <v>148</v>
      </c>
    </row>
    <row r="283" s="2" customFormat="1" ht="16.5" customHeight="1">
      <c r="A283" s="38"/>
      <c r="B283" s="39"/>
      <c r="C283" s="256" t="s">
        <v>434</v>
      </c>
      <c r="D283" s="256" t="s">
        <v>245</v>
      </c>
      <c r="E283" s="257" t="s">
        <v>516</v>
      </c>
      <c r="F283" s="258" t="s">
        <v>517</v>
      </c>
      <c r="G283" s="259" t="s">
        <v>202</v>
      </c>
      <c r="H283" s="260">
        <v>84.659999999999997</v>
      </c>
      <c r="I283" s="261"/>
      <c r="J283" s="262">
        <f>ROUND(I283*H283,2)</f>
        <v>0</v>
      </c>
      <c r="K283" s="263"/>
      <c r="L283" s="264"/>
      <c r="M283" s="265" t="s">
        <v>1</v>
      </c>
      <c r="N283" s="266" t="s">
        <v>39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166</v>
      </c>
      <c r="AT283" s="231" t="s">
        <v>245</v>
      </c>
      <c r="AU283" s="231" t="s">
        <v>84</v>
      </c>
      <c r="AY283" s="17" t="s">
        <v>148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82</v>
      </c>
      <c r="BK283" s="232">
        <f>ROUND(I283*H283,2)</f>
        <v>0</v>
      </c>
      <c r="BL283" s="17" t="s">
        <v>154</v>
      </c>
      <c r="BM283" s="231" t="s">
        <v>428</v>
      </c>
    </row>
    <row r="284" s="13" customFormat="1">
      <c r="A284" s="13"/>
      <c r="B284" s="233"/>
      <c r="C284" s="234"/>
      <c r="D284" s="235" t="s">
        <v>155</v>
      </c>
      <c r="E284" s="236" t="s">
        <v>1</v>
      </c>
      <c r="F284" s="237" t="s">
        <v>845</v>
      </c>
      <c r="G284" s="234"/>
      <c r="H284" s="238">
        <v>84.659999999999997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155</v>
      </c>
      <c r="AU284" s="244" t="s">
        <v>84</v>
      </c>
      <c r="AV284" s="13" t="s">
        <v>84</v>
      </c>
      <c r="AW284" s="13" t="s">
        <v>32</v>
      </c>
      <c r="AX284" s="13" t="s">
        <v>74</v>
      </c>
      <c r="AY284" s="244" t="s">
        <v>148</v>
      </c>
    </row>
    <row r="285" s="14" customFormat="1">
      <c r="A285" s="14"/>
      <c r="B285" s="245"/>
      <c r="C285" s="246"/>
      <c r="D285" s="235" t="s">
        <v>155</v>
      </c>
      <c r="E285" s="247" t="s">
        <v>1</v>
      </c>
      <c r="F285" s="248" t="s">
        <v>157</v>
      </c>
      <c r="G285" s="246"/>
      <c r="H285" s="249">
        <v>84.659999999999997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155</v>
      </c>
      <c r="AU285" s="255" t="s">
        <v>84</v>
      </c>
      <c r="AV285" s="14" t="s">
        <v>154</v>
      </c>
      <c r="AW285" s="14" t="s">
        <v>32</v>
      </c>
      <c r="AX285" s="14" t="s">
        <v>82</v>
      </c>
      <c r="AY285" s="255" t="s">
        <v>148</v>
      </c>
    </row>
    <row r="286" s="2" customFormat="1" ht="24.15" customHeight="1">
      <c r="A286" s="38"/>
      <c r="B286" s="39"/>
      <c r="C286" s="256" t="s">
        <v>297</v>
      </c>
      <c r="D286" s="256" t="s">
        <v>245</v>
      </c>
      <c r="E286" s="257" t="s">
        <v>521</v>
      </c>
      <c r="F286" s="258" t="s">
        <v>522</v>
      </c>
      <c r="G286" s="259" t="s">
        <v>202</v>
      </c>
      <c r="H286" s="260">
        <v>3.0600000000000001</v>
      </c>
      <c r="I286" s="261"/>
      <c r="J286" s="262">
        <f>ROUND(I286*H286,2)</f>
        <v>0</v>
      </c>
      <c r="K286" s="263"/>
      <c r="L286" s="264"/>
      <c r="M286" s="265" t="s">
        <v>1</v>
      </c>
      <c r="N286" s="266" t="s">
        <v>39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166</v>
      </c>
      <c r="AT286" s="231" t="s">
        <v>245</v>
      </c>
      <c r="AU286" s="231" t="s">
        <v>84</v>
      </c>
      <c r="AY286" s="17" t="s">
        <v>148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82</v>
      </c>
      <c r="BK286" s="232">
        <f>ROUND(I286*H286,2)</f>
        <v>0</v>
      </c>
      <c r="BL286" s="17" t="s">
        <v>154</v>
      </c>
      <c r="BM286" s="231" t="s">
        <v>433</v>
      </c>
    </row>
    <row r="287" s="13" customFormat="1">
      <c r="A287" s="13"/>
      <c r="B287" s="233"/>
      <c r="C287" s="234"/>
      <c r="D287" s="235" t="s">
        <v>155</v>
      </c>
      <c r="E287" s="236" t="s">
        <v>1</v>
      </c>
      <c r="F287" s="237" t="s">
        <v>846</v>
      </c>
      <c r="G287" s="234"/>
      <c r="H287" s="238">
        <v>3.0600000000000001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155</v>
      </c>
      <c r="AU287" s="244" t="s">
        <v>84</v>
      </c>
      <c r="AV287" s="13" t="s">
        <v>84</v>
      </c>
      <c r="AW287" s="13" t="s">
        <v>32</v>
      </c>
      <c r="AX287" s="13" t="s">
        <v>74</v>
      </c>
      <c r="AY287" s="244" t="s">
        <v>148</v>
      </c>
    </row>
    <row r="288" s="14" customFormat="1">
      <c r="A288" s="14"/>
      <c r="B288" s="245"/>
      <c r="C288" s="246"/>
      <c r="D288" s="235" t="s">
        <v>155</v>
      </c>
      <c r="E288" s="247" t="s">
        <v>1</v>
      </c>
      <c r="F288" s="248" t="s">
        <v>157</v>
      </c>
      <c r="G288" s="246"/>
      <c r="H288" s="249">
        <v>3.0600000000000001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155</v>
      </c>
      <c r="AU288" s="255" t="s">
        <v>84</v>
      </c>
      <c r="AV288" s="14" t="s">
        <v>154</v>
      </c>
      <c r="AW288" s="14" t="s">
        <v>32</v>
      </c>
      <c r="AX288" s="14" t="s">
        <v>82</v>
      </c>
      <c r="AY288" s="255" t="s">
        <v>148</v>
      </c>
    </row>
    <row r="289" s="2" customFormat="1" ht="24.15" customHeight="1">
      <c r="A289" s="38"/>
      <c r="B289" s="39"/>
      <c r="C289" s="256" t="s">
        <v>441</v>
      </c>
      <c r="D289" s="256" t="s">
        <v>245</v>
      </c>
      <c r="E289" s="257" t="s">
        <v>525</v>
      </c>
      <c r="F289" s="258" t="s">
        <v>526</v>
      </c>
      <c r="G289" s="259" t="s">
        <v>202</v>
      </c>
      <c r="H289" s="260">
        <v>2.04</v>
      </c>
      <c r="I289" s="261"/>
      <c r="J289" s="262">
        <f>ROUND(I289*H289,2)</f>
        <v>0</v>
      </c>
      <c r="K289" s="263"/>
      <c r="L289" s="264"/>
      <c r="M289" s="265" t="s">
        <v>1</v>
      </c>
      <c r="N289" s="266" t="s">
        <v>39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166</v>
      </c>
      <c r="AT289" s="231" t="s">
        <v>245</v>
      </c>
      <c r="AU289" s="231" t="s">
        <v>84</v>
      </c>
      <c r="AY289" s="17" t="s">
        <v>148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82</v>
      </c>
      <c r="BK289" s="232">
        <f>ROUND(I289*H289,2)</f>
        <v>0</v>
      </c>
      <c r="BL289" s="17" t="s">
        <v>154</v>
      </c>
      <c r="BM289" s="231" t="s">
        <v>437</v>
      </c>
    </row>
    <row r="290" s="13" customFormat="1">
      <c r="A290" s="13"/>
      <c r="B290" s="233"/>
      <c r="C290" s="234"/>
      <c r="D290" s="235" t="s">
        <v>155</v>
      </c>
      <c r="E290" s="236" t="s">
        <v>1</v>
      </c>
      <c r="F290" s="237" t="s">
        <v>847</v>
      </c>
      <c r="G290" s="234"/>
      <c r="H290" s="238">
        <v>2.04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155</v>
      </c>
      <c r="AU290" s="244" t="s">
        <v>84</v>
      </c>
      <c r="AV290" s="13" t="s">
        <v>84</v>
      </c>
      <c r="AW290" s="13" t="s">
        <v>32</v>
      </c>
      <c r="AX290" s="13" t="s">
        <v>74</v>
      </c>
      <c r="AY290" s="244" t="s">
        <v>148</v>
      </c>
    </row>
    <row r="291" s="14" customFormat="1">
      <c r="A291" s="14"/>
      <c r="B291" s="245"/>
      <c r="C291" s="246"/>
      <c r="D291" s="235" t="s">
        <v>155</v>
      </c>
      <c r="E291" s="247" t="s">
        <v>1</v>
      </c>
      <c r="F291" s="248" t="s">
        <v>157</v>
      </c>
      <c r="G291" s="246"/>
      <c r="H291" s="249">
        <v>2.04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155</v>
      </c>
      <c r="AU291" s="255" t="s">
        <v>84</v>
      </c>
      <c r="AV291" s="14" t="s">
        <v>154</v>
      </c>
      <c r="AW291" s="14" t="s">
        <v>32</v>
      </c>
      <c r="AX291" s="14" t="s">
        <v>82</v>
      </c>
      <c r="AY291" s="255" t="s">
        <v>148</v>
      </c>
    </row>
    <row r="292" s="2" customFormat="1" ht="24.15" customHeight="1">
      <c r="A292" s="38"/>
      <c r="B292" s="39"/>
      <c r="C292" s="219" t="s">
        <v>302</v>
      </c>
      <c r="D292" s="219" t="s">
        <v>150</v>
      </c>
      <c r="E292" s="220" t="s">
        <v>530</v>
      </c>
      <c r="F292" s="221" t="s">
        <v>531</v>
      </c>
      <c r="G292" s="222" t="s">
        <v>202</v>
      </c>
      <c r="H292" s="223">
        <v>191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39</v>
      </c>
      <c r="O292" s="91"/>
      <c r="P292" s="229">
        <f>O292*H292</f>
        <v>0</v>
      </c>
      <c r="Q292" s="229">
        <v>0.10094599999999999</v>
      </c>
      <c r="R292" s="229">
        <f>Q292*H292</f>
        <v>19.280685999999999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154</v>
      </c>
      <c r="AT292" s="231" t="s">
        <v>150</v>
      </c>
      <c r="AU292" s="231" t="s">
        <v>84</v>
      </c>
      <c r="AY292" s="17" t="s">
        <v>148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82</v>
      </c>
      <c r="BK292" s="232">
        <f>ROUND(I292*H292,2)</f>
        <v>0</v>
      </c>
      <c r="BL292" s="17" t="s">
        <v>154</v>
      </c>
      <c r="BM292" s="231" t="s">
        <v>440</v>
      </c>
    </row>
    <row r="293" s="2" customFormat="1" ht="16.5" customHeight="1">
      <c r="A293" s="38"/>
      <c r="B293" s="39"/>
      <c r="C293" s="256" t="s">
        <v>447</v>
      </c>
      <c r="D293" s="256" t="s">
        <v>245</v>
      </c>
      <c r="E293" s="257" t="s">
        <v>533</v>
      </c>
      <c r="F293" s="258" t="s">
        <v>534</v>
      </c>
      <c r="G293" s="259" t="s">
        <v>202</v>
      </c>
      <c r="H293" s="260">
        <v>196.72999999999999</v>
      </c>
      <c r="I293" s="261"/>
      <c r="J293" s="262">
        <f>ROUND(I293*H293,2)</f>
        <v>0</v>
      </c>
      <c r="K293" s="263"/>
      <c r="L293" s="264"/>
      <c r="M293" s="265" t="s">
        <v>1</v>
      </c>
      <c r="N293" s="266" t="s">
        <v>39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166</v>
      </c>
      <c r="AT293" s="231" t="s">
        <v>245</v>
      </c>
      <c r="AU293" s="231" t="s">
        <v>84</v>
      </c>
      <c r="AY293" s="17" t="s">
        <v>148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82</v>
      </c>
      <c r="BK293" s="232">
        <f>ROUND(I293*H293,2)</f>
        <v>0</v>
      </c>
      <c r="BL293" s="17" t="s">
        <v>154</v>
      </c>
      <c r="BM293" s="231" t="s">
        <v>444</v>
      </c>
    </row>
    <row r="294" s="13" customFormat="1">
      <c r="A294" s="13"/>
      <c r="B294" s="233"/>
      <c r="C294" s="234"/>
      <c r="D294" s="235" t="s">
        <v>155</v>
      </c>
      <c r="E294" s="236" t="s">
        <v>1</v>
      </c>
      <c r="F294" s="237" t="s">
        <v>848</v>
      </c>
      <c r="G294" s="234"/>
      <c r="H294" s="238">
        <v>196.72999999999999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155</v>
      </c>
      <c r="AU294" s="244" t="s">
        <v>84</v>
      </c>
      <c r="AV294" s="13" t="s">
        <v>84</v>
      </c>
      <c r="AW294" s="13" t="s">
        <v>32</v>
      </c>
      <c r="AX294" s="13" t="s">
        <v>74</v>
      </c>
      <c r="AY294" s="244" t="s">
        <v>148</v>
      </c>
    </row>
    <row r="295" s="14" customFormat="1">
      <c r="A295" s="14"/>
      <c r="B295" s="245"/>
      <c r="C295" s="246"/>
      <c r="D295" s="235" t="s">
        <v>155</v>
      </c>
      <c r="E295" s="247" t="s">
        <v>1</v>
      </c>
      <c r="F295" s="248" t="s">
        <v>157</v>
      </c>
      <c r="G295" s="246"/>
      <c r="H295" s="249">
        <v>196.72999999999999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155</v>
      </c>
      <c r="AU295" s="255" t="s">
        <v>84</v>
      </c>
      <c r="AV295" s="14" t="s">
        <v>154</v>
      </c>
      <c r="AW295" s="14" t="s">
        <v>32</v>
      </c>
      <c r="AX295" s="14" t="s">
        <v>82</v>
      </c>
      <c r="AY295" s="255" t="s">
        <v>148</v>
      </c>
    </row>
    <row r="296" s="12" customFormat="1" ht="22.8" customHeight="1">
      <c r="A296" s="12"/>
      <c r="B296" s="203"/>
      <c r="C296" s="204"/>
      <c r="D296" s="205" t="s">
        <v>73</v>
      </c>
      <c r="E296" s="217" t="s">
        <v>621</v>
      </c>
      <c r="F296" s="217" t="s">
        <v>622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SUM(P297:P303)</f>
        <v>0</v>
      </c>
      <c r="Q296" s="211"/>
      <c r="R296" s="212">
        <f>SUM(R297:R303)</f>
        <v>0</v>
      </c>
      <c r="S296" s="211"/>
      <c r="T296" s="213">
        <f>SUM(T297:T303)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82</v>
      </c>
      <c r="AT296" s="215" t="s">
        <v>73</v>
      </c>
      <c r="AU296" s="215" t="s">
        <v>82</v>
      </c>
      <c r="AY296" s="214" t="s">
        <v>148</v>
      </c>
      <c r="BK296" s="216">
        <f>SUM(BK297:BK303)</f>
        <v>0</v>
      </c>
    </row>
    <row r="297" s="2" customFormat="1" ht="21.75" customHeight="1">
      <c r="A297" s="38"/>
      <c r="B297" s="39"/>
      <c r="C297" s="219" t="s">
        <v>306</v>
      </c>
      <c r="D297" s="219" t="s">
        <v>150</v>
      </c>
      <c r="E297" s="220" t="s">
        <v>623</v>
      </c>
      <c r="F297" s="221" t="s">
        <v>624</v>
      </c>
      <c r="G297" s="222" t="s">
        <v>233</v>
      </c>
      <c r="H297" s="223">
        <v>396.26999999999998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39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154</v>
      </c>
      <c r="AT297" s="231" t="s">
        <v>150</v>
      </c>
      <c r="AU297" s="231" t="s">
        <v>84</v>
      </c>
      <c r="AY297" s="17" t="s">
        <v>148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82</v>
      </c>
      <c r="BK297" s="232">
        <f>ROUND(I297*H297,2)</f>
        <v>0</v>
      </c>
      <c r="BL297" s="17" t="s">
        <v>154</v>
      </c>
      <c r="BM297" s="231" t="s">
        <v>103</v>
      </c>
    </row>
    <row r="298" s="2" customFormat="1" ht="24.15" customHeight="1">
      <c r="A298" s="38"/>
      <c r="B298" s="39"/>
      <c r="C298" s="219" t="s">
        <v>454</v>
      </c>
      <c r="D298" s="219" t="s">
        <v>150</v>
      </c>
      <c r="E298" s="220" t="s">
        <v>627</v>
      </c>
      <c r="F298" s="221" t="s">
        <v>628</v>
      </c>
      <c r="G298" s="222" t="s">
        <v>233</v>
      </c>
      <c r="H298" s="223">
        <v>11491.83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39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154</v>
      </c>
      <c r="AT298" s="231" t="s">
        <v>150</v>
      </c>
      <c r="AU298" s="231" t="s">
        <v>84</v>
      </c>
      <c r="AY298" s="17" t="s">
        <v>148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82</v>
      </c>
      <c r="BK298" s="232">
        <f>ROUND(I298*H298,2)</f>
        <v>0</v>
      </c>
      <c r="BL298" s="17" t="s">
        <v>154</v>
      </c>
      <c r="BM298" s="231" t="s">
        <v>450</v>
      </c>
    </row>
    <row r="299" s="13" customFormat="1">
      <c r="A299" s="13"/>
      <c r="B299" s="233"/>
      <c r="C299" s="234"/>
      <c r="D299" s="235" t="s">
        <v>155</v>
      </c>
      <c r="E299" s="236" t="s">
        <v>1</v>
      </c>
      <c r="F299" s="237" t="s">
        <v>849</v>
      </c>
      <c r="G299" s="234"/>
      <c r="H299" s="238">
        <v>11491.83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155</v>
      </c>
      <c r="AU299" s="244" t="s">
        <v>84</v>
      </c>
      <c r="AV299" s="13" t="s">
        <v>84</v>
      </c>
      <c r="AW299" s="13" t="s">
        <v>32</v>
      </c>
      <c r="AX299" s="13" t="s">
        <v>74</v>
      </c>
      <c r="AY299" s="244" t="s">
        <v>148</v>
      </c>
    </row>
    <row r="300" s="14" customFormat="1">
      <c r="A300" s="14"/>
      <c r="B300" s="245"/>
      <c r="C300" s="246"/>
      <c r="D300" s="235" t="s">
        <v>155</v>
      </c>
      <c r="E300" s="247" t="s">
        <v>1</v>
      </c>
      <c r="F300" s="248" t="s">
        <v>157</v>
      </c>
      <c r="G300" s="246"/>
      <c r="H300" s="249">
        <v>11491.83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155</v>
      </c>
      <c r="AU300" s="255" t="s">
        <v>84</v>
      </c>
      <c r="AV300" s="14" t="s">
        <v>154</v>
      </c>
      <c r="AW300" s="14" t="s">
        <v>32</v>
      </c>
      <c r="AX300" s="14" t="s">
        <v>82</v>
      </c>
      <c r="AY300" s="255" t="s">
        <v>148</v>
      </c>
    </row>
    <row r="301" s="2" customFormat="1" ht="37.8" customHeight="1">
      <c r="A301" s="38"/>
      <c r="B301" s="39"/>
      <c r="C301" s="219" t="s">
        <v>311</v>
      </c>
      <c r="D301" s="219" t="s">
        <v>150</v>
      </c>
      <c r="E301" s="220" t="s">
        <v>631</v>
      </c>
      <c r="F301" s="221" t="s">
        <v>632</v>
      </c>
      <c r="G301" s="222" t="s">
        <v>233</v>
      </c>
      <c r="H301" s="223">
        <v>40.890000000000001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39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154</v>
      </c>
      <c r="AT301" s="231" t="s">
        <v>150</v>
      </c>
      <c r="AU301" s="231" t="s">
        <v>84</v>
      </c>
      <c r="AY301" s="17" t="s">
        <v>148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82</v>
      </c>
      <c r="BK301" s="232">
        <f>ROUND(I301*H301,2)</f>
        <v>0</v>
      </c>
      <c r="BL301" s="17" t="s">
        <v>154</v>
      </c>
      <c r="BM301" s="231" t="s">
        <v>453</v>
      </c>
    </row>
    <row r="302" s="2" customFormat="1" ht="44.25" customHeight="1">
      <c r="A302" s="38"/>
      <c r="B302" s="39"/>
      <c r="C302" s="219" t="s">
        <v>461</v>
      </c>
      <c r="D302" s="219" t="s">
        <v>150</v>
      </c>
      <c r="E302" s="220" t="s">
        <v>635</v>
      </c>
      <c r="F302" s="221" t="s">
        <v>636</v>
      </c>
      <c r="G302" s="222" t="s">
        <v>233</v>
      </c>
      <c r="H302" s="223">
        <v>325.45999999999998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39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154</v>
      </c>
      <c r="AT302" s="231" t="s">
        <v>150</v>
      </c>
      <c r="AU302" s="231" t="s">
        <v>84</v>
      </c>
      <c r="AY302" s="17" t="s">
        <v>148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82</v>
      </c>
      <c r="BK302" s="232">
        <f>ROUND(I302*H302,2)</f>
        <v>0</v>
      </c>
      <c r="BL302" s="17" t="s">
        <v>154</v>
      </c>
      <c r="BM302" s="231" t="s">
        <v>457</v>
      </c>
    </row>
    <row r="303" s="2" customFormat="1" ht="44.25" customHeight="1">
      <c r="A303" s="38"/>
      <c r="B303" s="39"/>
      <c r="C303" s="219" t="s">
        <v>91</v>
      </c>
      <c r="D303" s="219" t="s">
        <v>150</v>
      </c>
      <c r="E303" s="220" t="s">
        <v>638</v>
      </c>
      <c r="F303" s="221" t="s">
        <v>639</v>
      </c>
      <c r="G303" s="222" t="s">
        <v>233</v>
      </c>
      <c r="H303" s="223">
        <v>29.920000000000002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39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154</v>
      </c>
      <c r="AT303" s="231" t="s">
        <v>150</v>
      </c>
      <c r="AU303" s="231" t="s">
        <v>84</v>
      </c>
      <c r="AY303" s="17" t="s">
        <v>148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82</v>
      </c>
      <c r="BK303" s="232">
        <f>ROUND(I303*H303,2)</f>
        <v>0</v>
      </c>
      <c r="BL303" s="17" t="s">
        <v>154</v>
      </c>
      <c r="BM303" s="231" t="s">
        <v>460</v>
      </c>
    </row>
    <row r="304" s="12" customFormat="1" ht="22.8" customHeight="1">
      <c r="A304" s="12"/>
      <c r="B304" s="203"/>
      <c r="C304" s="204"/>
      <c r="D304" s="205" t="s">
        <v>73</v>
      </c>
      <c r="E304" s="217" t="s">
        <v>641</v>
      </c>
      <c r="F304" s="217" t="s">
        <v>642</v>
      </c>
      <c r="G304" s="204"/>
      <c r="H304" s="204"/>
      <c r="I304" s="207"/>
      <c r="J304" s="218">
        <f>BK304</f>
        <v>0</v>
      </c>
      <c r="K304" s="204"/>
      <c r="L304" s="209"/>
      <c r="M304" s="210"/>
      <c r="N304" s="211"/>
      <c r="O304" s="211"/>
      <c r="P304" s="212">
        <f>P305</f>
        <v>0</v>
      </c>
      <c r="Q304" s="211"/>
      <c r="R304" s="212">
        <f>R305</f>
        <v>0</v>
      </c>
      <c r="S304" s="211"/>
      <c r="T304" s="213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4" t="s">
        <v>82</v>
      </c>
      <c r="AT304" s="215" t="s">
        <v>73</v>
      </c>
      <c r="AU304" s="215" t="s">
        <v>82</v>
      </c>
      <c r="AY304" s="214" t="s">
        <v>148</v>
      </c>
      <c r="BK304" s="216">
        <f>BK305</f>
        <v>0</v>
      </c>
    </row>
    <row r="305" s="2" customFormat="1" ht="33" customHeight="1">
      <c r="A305" s="38"/>
      <c r="B305" s="39"/>
      <c r="C305" s="219" t="s">
        <v>467</v>
      </c>
      <c r="D305" s="219" t="s">
        <v>150</v>
      </c>
      <c r="E305" s="220" t="s">
        <v>644</v>
      </c>
      <c r="F305" s="221" t="s">
        <v>645</v>
      </c>
      <c r="G305" s="222" t="s">
        <v>233</v>
      </c>
      <c r="H305" s="223">
        <v>683.53399999999999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39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154</v>
      </c>
      <c r="AT305" s="231" t="s">
        <v>150</v>
      </c>
      <c r="AU305" s="231" t="s">
        <v>84</v>
      </c>
      <c r="AY305" s="17" t="s">
        <v>148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82</v>
      </c>
      <c r="BK305" s="232">
        <f>ROUND(I305*H305,2)</f>
        <v>0</v>
      </c>
      <c r="BL305" s="17" t="s">
        <v>154</v>
      </c>
      <c r="BM305" s="231" t="s">
        <v>106</v>
      </c>
    </row>
    <row r="306" s="12" customFormat="1" ht="25.92" customHeight="1">
      <c r="A306" s="12"/>
      <c r="B306" s="203"/>
      <c r="C306" s="204"/>
      <c r="D306" s="205" t="s">
        <v>73</v>
      </c>
      <c r="E306" s="206" t="s">
        <v>647</v>
      </c>
      <c r="F306" s="206" t="s">
        <v>648</v>
      </c>
      <c r="G306" s="204"/>
      <c r="H306" s="204"/>
      <c r="I306" s="207"/>
      <c r="J306" s="208">
        <f>BK306</f>
        <v>0</v>
      </c>
      <c r="K306" s="204"/>
      <c r="L306" s="209"/>
      <c r="M306" s="210"/>
      <c r="N306" s="211"/>
      <c r="O306" s="211"/>
      <c r="P306" s="212">
        <f>P307+P323</f>
        <v>0</v>
      </c>
      <c r="Q306" s="211"/>
      <c r="R306" s="212">
        <f>R307+R323</f>
        <v>0.0050349999999999995</v>
      </c>
      <c r="S306" s="211"/>
      <c r="T306" s="213">
        <f>T307+T323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84</v>
      </c>
      <c r="AT306" s="215" t="s">
        <v>73</v>
      </c>
      <c r="AU306" s="215" t="s">
        <v>74</v>
      </c>
      <c r="AY306" s="214" t="s">
        <v>148</v>
      </c>
      <c r="BK306" s="216">
        <f>BK307+BK323</f>
        <v>0</v>
      </c>
    </row>
    <row r="307" s="12" customFormat="1" ht="22.8" customHeight="1">
      <c r="A307" s="12"/>
      <c r="B307" s="203"/>
      <c r="C307" s="204"/>
      <c r="D307" s="205" t="s">
        <v>73</v>
      </c>
      <c r="E307" s="217" t="s">
        <v>649</v>
      </c>
      <c r="F307" s="217" t="s">
        <v>650</v>
      </c>
      <c r="G307" s="204"/>
      <c r="H307" s="204"/>
      <c r="I307" s="207"/>
      <c r="J307" s="218">
        <f>BK307</f>
        <v>0</v>
      </c>
      <c r="K307" s="204"/>
      <c r="L307" s="209"/>
      <c r="M307" s="210"/>
      <c r="N307" s="211"/>
      <c r="O307" s="211"/>
      <c r="P307" s="212">
        <f>SUM(P308:P322)</f>
        <v>0</v>
      </c>
      <c r="Q307" s="211"/>
      <c r="R307" s="212">
        <f>SUM(R308:R322)</f>
        <v>0.0050349999999999995</v>
      </c>
      <c r="S307" s="211"/>
      <c r="T307" s="213">
        <f>SUM(T308:T322)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4" t="s">
        <v>84</v>
      </c>
      <c r="AT307" s="215" t="s">
        <v>73</v>
      </c>
      <c r="AU307" s="215" t="s">
        <v>82</v>
      </c>
      <c r="AY307" s="214" t="s">
        <v>148</v>
      </c>
      <c r="BK307" s="216">
        <f>SUM(BK308:BK322)</f>
        <v>0</v>
      </c>
    </row>
    <row r="308" s="2" customFormat="1" ht="24.15" customHeight="1">
      <c r="A308" s="38"/>
      <c r="B308" s="39"/>
      <c r="C308" s="219" t="s">
        <v>472</v>
      </c>
      <c r="D308" s="219" t="s">
        <v>150</v>
      </c>
      <c r="E308" s="220" t="s">
        <v>651</v>
      </c>
      <c r="F308" s="221" t="s">
        <v>652</v>
      </c>
      <c r="G308" s="222" t="s">
        <v>153</v>
      </c>
      <c r="H308" s="223">
        <v>439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39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193</v>
      </c>
      <c r="AT308" s="231" t="s">
        <v>150</v>
      </c>
      <c r="AU308" s="231" t="s">
        <v>84</v>
      </c>
      <c r="AY308" s="17" t="s">
        <v>148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82</v>
      </c>
      <c r="BK308" s="232">
        <f>ROUND(I308*H308,2)</f>
        <v>0</v>
      </c>
      <c r="BL308" s="17" t="s">
        <v>193</v>
      </c>
      <c r="BM308" s="231" t="s">
        <v>466</v>
      </c>
    </row>
    <row r="309" s="13" customFormat="1">
      <c r="A309" s="13"/>
      <c r="B309" s="233"/>
      <c r="C309" s="234"/>
      <c r="D309" s="235" t="s">
        <v>155</v>
      </c>
      <c r="E309" s="236" t="s">
        <v>1</v>
      </c>
      <c r="F309" s="237" t="s">
        <v>831</v>
      </c>
      <c r="G309" s="234"/>
      <c r="H309" s="238">
        <v>177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155</v>
      </c>
      <c r="AU309" s="244" t="s">
        <v>84</v>
      </c>
      <c r="AV309" s="13" t="s">
        <v>84</v>
      </c>
      <c r="AW309" s="13" t="s">
        <v>32</v>
      </c>
      <c r="AX309" s="13" t="s">
        <v>74</v>
      </c>
      <c r="AY309" s="244" t="s">
        <v>148</v>
      </c>
    </row>
    <row r="310" s="13" customFormat="1">
      <c r="A310" s="13"/>
      <c r="B310" s="233"/>
      <c r="C310" s="234"/>
      <c r="D310" s="235" t="s">
        <v>155</v>
      </c>
      <c r="E310" s="236" t="s">
        <v>1</v>
      </c>
      <c r="F310" s="237" t="s">
        <v>832</v>
      </c>
      <c r="G310" s="234"/>
      <c r="H310" s="238">
        <v>262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155</v>
      </c>
      <c r="AU310" s="244" t="s">
        <v>84</v>
      </c>
      <c r="AV310" s="13" t="s">
        <v>84</v>
      </c>
      <c r="AW310" s="13" t="s">
        <v>32</v>
      </c>
      <c r="AX310" s="13" t="s">
        <v>74</v>
      </c>
      <c r="AY310" s="244" t="s">
        <v>148</v>
      </c>
    </row>
    <row r="311" s="14" customFormat="1">
      <c r="A311" s="14"/>
      <c r="B311" s="245"/>
      <c r="C311" s="246"/>
      <c r="D311" s="235" t="s">
        <v>155</v>
      </c>
      <c r="E311" s="247" t="s">
        <v>1</v>
      </c>
      <c r="F311" s="248" t="s">
        <v>157</v>
      </c>
      <c r="G311" s="246"/>
      <c r="H311" s="249">
        <v>439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155</v>
      </c>
      <c r="AU311" s="255" t="s">
        <v>84</v>
      </c>
      <c r="AV311" s="14" t="s">
        <v>154</v>
      </c>
      <c r="AW311" s="14" t="s">
        <v>32</v>
      </c>
      <c r="AX311" s="14" t="s">
        <v>82</v>
      </c>
      <c r="AY311" s="255" t="s">
        <v>148</v>
      </c>
    </row>
    <row r="312" s="2" customFormat="1" ht="16.5" customHeight="1">
      <c r="A312" s="38"/>
      <c r="B312" s="39"/>
      <c r="C312" s="256" t="s">
        <v>476</v>
      </c>
      <c r="D312" s="256" t="s">
        <v>245</v>
      </c>
      <c r="E312" s="257" t="s">
        <v>655</v>
      </c>
      <c r="F312" s="258" t="s">
        <v>656</v>
      </c>
      <c r="G312" s="259" t="s">
        <v>153</v>
      </c>
      <c r="H312" s="260">
        <v>504.85000000000002</v>
      </c>
      <c r="I312" s="261"/>
      <c r="J312" s="262">
        <f>ROUND(I312*H312,2)</f>
        <v>0</v>
      </c>
      <c r="K312" s="263"/>
      <c r="L312" s="264"/>
      <c r="M312" s="265" t="s">
        <v>1</v>
      </c>
      <c r="N312" s="266" t="s">
        <v>39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234</v>
      </c>
      <c r="AT312" s="231" t="s">
        <v>245</v>
      </c>
      <c r="AU312" s="231" t="s">
        <v>84</v>
      </c>
      <c r="AY312" s="17" t="s">
        <v>148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82</v>
      </c>
      <c r="BK312" s="232">
        <f>ROUND(I312*H312,2)</f>
        <v>0</v>
      </c>
      <c r="BL312" s="17" t="s">
        <v>193</v>
      </c>
      <c r="BM312" s="231" t="s">
        <v>470</v>
      </c>
    </row>
    <row r="313" s="13" customFormat="1">
      <c r="A313" s="13"/>
      <c r="B313" s="233"/>
      <c r="C313" s="234"/>
      <c r="D313" s="235" t="s">
        <v>155</v>
      </c>
      <c r="E313" s="236" t="s">
        <v>1</v>
      </c>
      <c r="F313" s="237" t="s">
        <v>850</v>
      </c>
      <c r="G313" s="234"/>
      <c r="H313" s="238">
        <v>504.85000000000002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155</v>
      </c>
      <c r="AU313" s="244" t="s">
        <v>84</v>
      </c>
      <c r="AV313" s="13" t="s">
        <v>84</v>
      </c>
      <c r="AW313" s="13" t="s">
        <v>32</v>
      </c>
      <c r="AX313" s="13" t="s">
        <v>74</v>
      </c>
      <c r="AY313" s="244" t="s">
        <v>148</v>
      </c>
    </row>
    <row r="314" s="14" customFormat="1">
      <c r="A314" s="14"/>
      <c r="B314" s="245"/>
      <c r="C314" s="246"/>
      <c r="D314" s="235" t="s">
        <v>155</v>
      </c>
      <c r="E314" s="247" t="s">
        <v>1</v>
      </c>
      <c r="F314" s="248" t="s">
        <v>157</v>
      </c>
      <c r="G314" s="246"/>
      <c r="H314" s="249">
        <v>504.85000000000002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155</v>
      </c>
      <c r="AU314" s="255" t="s">
        <v>84</v>
      </c>
      <c r="AV314" s="14" t="s">
        <v>154</v>
      </c>
      <c r="AW314" s="14" t="s">
        <v>32</v>
      </c>
      <c r="AX314" s="14" t="s">
        <v>82</v>
      </c>
      <c r="AY314" s="255" t="s">
        <v>148</v>
      </c>
    </row>
    <row r="315" s="2" customFormat="1" ht="24.15" customHeight="1">
      <c r="A315" s="38"/>
      <c r="B315" s="39"/>
      <c r="C315" s="219" t="s">
        <v>323</v>
      </c>
      <c r="D315" s="219" t="s">
        <v>150</v>
      </c>
      <c r="E315" s="220" t="s">
        <v>659</v>
      </c>
      <c r="F315" s="221" t="s">
        <v>660</v>
      </c>
      <c r="G315" s="222" t="s">
        <v>153</v>
      </c>
      <c r="H315" s="223">
        <v>4.75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39</v>
      </c>
      <c r="O315" s="91"/>
      <c r="P315" s="229">
        <f>O315*H315</f>
        <v>0</v>
      </c>
      <c r="Q315" s="229">
        <v>0.00034499999999999998</v>
      </c>
      <c r="R315" s="229">
        <f>Q315*H315</f>
        <v>0.00163875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193</v>
      </c>
      <c r="AT315" s="231" t="s">
        <v>150</v>
      </c>
      <c r="AU315" s="231" t="s">
        <v>84</v>
      </c>
      <c r="AY315" s="17" t="s">
        <v>148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82</v>
      </c>
      <c r="BK315" s="232">
        <f>ROUND(I315*H315,2)</f>
        <v>0</v>
      </c>
      <c r="BL315" s="17" t="s">
        <v>193</v>
      </c>
      <c r="BM315" s="231" t="s">
        <v>475</v>
      </c>
    </row>
    <row r="316" s="13" customFormat="1">
      <c r="A316" s="13"/>
      <c r="B316" s="233"/>
      <c r="C316" s="234"/>
      <c r="D316" s="235" t="s">
        <v>155</v>
      </c>
      <c r="E316" s="236" t="s">
        <v>1</v>
      </c>
      <c r="F316" s="237" t="s">
        <v>851</v>
      </c>
      <c r="G316" s="234"/>
      <c r="H316" s="238">
        <v>4.75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155</v>
      </c>
      <c r="AU316" s="244" t="s">
        <v>84</v>
      </c>
      <c r="AV316" s="13" t="s">
        <v>84</v>
      </c>
      <c r="AW316" s="13" t="s">
        <v>32</v>
      </c>
      <c r="AX316" s="13" t="s">
        <v>74</v>
      </c>
      <c r="AY316" s="244" t="s">
        <v>148</v>
      </c>
    </row>
    <row r="317" s="14" customFormat="1">
      <c r="A317" s="14"/>
      <c r="B317" s="245"/>
      <c r="C317" s="246"/>
      <c r="D317" s="235" t="s">
        <v>155</v>
      </c>
      <c r="E317" s="247" t="s">
        <v>1</v>
      </c>
      <c r="F317" s="248" t="s">
        <v>157</v>
      </c>
      <c r="G317" s="246"/>
      <c r="H317" s="249">
        <v>4.75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155</v>
      </c>
      <c r="AU317" s="255" t="s">
        <v>84</v>
      </c>
      <c r="AV317" s="14" t="s">
        <v>154</v>
      </c>
      <c r="AW317" s="14" t="s">
        <v>32</v>
      </c>
      <c r="AX317" s="14" t="s">
        <v>82</v>
      </c>
      <c r="AY317" s="255" t="s">
        <v>148</v>
      </c>
    </row>
    <row r="318" s="2" customFormat="1" ht="24.15" customHeight="1">
      <c r="A318" s="38"/>
      <c r="B318" s="39"/>
      <c r="C318" s="219" t="s">
        <v>482</v>
      </c>
      <c r="D318" s="219" t="s">
        <v>150</v>
      </c>
      <c r="E318" s="220" t="s">
        <v>664</v>
      </c>
      <c r="F318" s="221" t="s">
        <v>665</v>
      </c>
      <c r="G318" s="222" t="s">
        <v>153</v>
      </c>
      <c r="H318" s="223">
        <v>4.75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39</v>
      </c>
      <c r="O318" s="91"/>
      <c r="P318" s="229">
        <f>O318*H318</f>
        <v>0</v>
      </c>
      <c r="Q318" s="229">
        <v>0.00039500000000000001</v>
      </c>
      <c r="R318" s="229">
        <f>Q318*H318</f>
        <v>0.0018762500000000001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193</v>
      </c>
      <c r="AT318" s="231" t="s">
        <v>150</v>
      </c>
      <c r="AU318" s="231" t="s">
        <v>84</v>
      </c>
      <c r="AY318" s="17" t="s">
        <v>148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82</v>
      </c>
      <c r="BK318" s="232">
        <f>ROUND(I318*H318,2)</f>
        <v>0</v>
      </c>
      <c r="BL318" s="17" t="s">
        <v>193</v>
      </c>
      <c r="BM318" s="231" t="s">
        <v>479</v>
      </c>
    </row>
    <row r="319" s="13" customFormat="1">
      <c r="A319" s="13"/>
      <c r="B319" s="233"/>
      <c r="C319" s="234"/>
      <c r="D319" s="235" t="s">
        <v>155</v>
      </c>
      <c r="E319" s="236" t="s">
        <v>1</v>
      </c>
      <c r="F319" s="237" t="s">
        <v>851</v>
      </c>
      <c r="G319" s="234"/>
      <c r="H319" s="238">
        <v>4.75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155</v>
      </c>
      <c r="AU319" s="244" t="s">
        <v>84</v>
      </c>
      <c r="AV319" s="13" t="s">
        <v>84</v>
      </c>
      <c r="AW319" s="13" t="s">
        <v>32</v>
      </c>
      <c r="AX319" s="13" t="s">
        <v>74</v>
      </c>
      <c r="AY319" s="244" t="s">
        <v>148</v>
      </c>
    </row>
    <row r="320" s="14" customFormat="1">
      <c r="A320" s="14"/>
      <c r="B320" s="245"/>
      <c r="C320" s="246"/>
      <c r="D320" s="235" t="s">
        <v>155</v>
      </c>
      <c r="E320" s="247" t="s">
        <v>1</v>
      </c>
      <c r="F320" s="248" t="s">
        <v>157</v>
      </c>
      <c r="G320" s="246"/>
      <c r="H320" s="249">
        <v>4.75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155</v>
      </c>
      <c r="AU320" s="255" t="s">
        <v>84</v>
      </c>
      <c r="AV320" s="14" t="s">
        <v>154</v>
      </c>
      <c r="AW320" s="14" t="s">
        <v>32</v>
      </c>
      <c r="AX320" s="14" t="s">
        <v>82</v>
      </c>
      <c r="AY320" s="255" t="s">
        <v>148</v>
      </c>
    </row>
    <row r="321" s="2" customFormat="1" ht="24.15" customHeight="1">
      <c r="A321" s="38"/>
      <c r="B321" s="39"/>
      <c r="C321" s="219" t="s">
        <v>337</v>
      </c>
      <c r="D321" s="219" t="s">
        <v>150</v>
      </c>
      <c r="E321" s="220" t="s">
        <v>667</v>
      </c>
      <c r="F321" s="221" t="s">
        <v>668</v>
      </c>
      <c r="G321" s="222" t="s">
        <v>202</v>
      </c>
      <c r="H321" s="223">
        <v>9.5</v>
      </c>
      <c r="I321" s="224"/>
      <c r="J321" s="225">
        <f>ROUND(I321*H321,2)</f>
        <v>0</v>
      </c>
      <c r="K321" s="226"/>
      <c r="L321" s="44"/>
      <c r="M321" s="227" t="s">
        <v>1</v>
      </c>
      <c r="N321" s="228" t="s">
        <v>39</v>
      </c>
      <c r="O321" s="91"/>
      <c r="P321" s="229">
        <f>O321*H321</f>
        <v>0</v>
      </c>
      <c r="Q321" s="229">
        <v>0.00016000000000000001</v>
      </c>
      <c r="R321" s="229">
        <f>Q321*H321</f>
        <v>0.0015200000000000001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193</v>
      </c>
      <c r="AT321" s="231" t="s">
        <v>150</v>
      </c>
      <c r="AU321" s="231" t="s">
        <v>84</v>
      </c>
      <c r="AY321" s="17" t="s">
        <v>148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82</v>
      </c>
      <c r="BK321" s="232">
        <f>ROUND(I321*H321,2)</f>
        <v>0</v>
      </c>
      <c r="BL321" s="17" t="s">
        <v>193</v>
      </c>
      <c r="BM321" s="231" t="s">
        <v>109</v>
      </c>
    </row>
    <row r="322" s="2" customFormat="1" ht="24.15" customHeight="1">
      <c r="A322" s="38"/>
      <c r="B322" s="39"/>
      <c r="C322" s="219" t="s">
        <v>489</v>
      </c>
      <c r="D322" s="219" t="s">
        <v>150</v>
      </c>
      <c r="E322" s="220" t="s">
        <v>671</v>
      </c>
      <c r="F322" s="221" t="s">
        <v>672</v>
      </c>
      <c r="G322" s="222" t="s">
        <v>673</v>
      </c>
      <c r="H322" s="267"/>
      <c r="I322" s="224"/>
      <c r="J322" s="225">
        <f>ROUND(I322*H322,2)</f>
        <v>0</v>
      </c>
      <c r="K322" s="226"/>
      <c r="L322" s="44"/>
      <c r="M322" s="227" t="s">
        <v>1</v>
      </c>
      <c r="N322" s="228" t="s">
        <v>39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193</v>
      </c>
      <c r="AT322" s="231" t="s">
        <v>150</v>
      </c>
      <c r="AU322" s="231" t="s">
        <v>84</v>
      </c>
      <c r="AY322" s="17" t="s">
        <v>148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82</v>
      </c>
      <c r="BK322" s="232">
        <f>ROUND(I322*H322,2)</f>
        <v>0</v>
      </c>
      <c r="BL322" s="17" t="s">
        <v>193</v>
      </c>
      <c r="BM322" s="231" t="s">
        <v>485</v>
      </c>
    </row>
    <row r="323" s="12" customFormat="1" ht="22.8" customHeight="1">
      <c r="A323" s="12"/>
      <c r="B323" s="203"/>
      <c r="C323" s="204"/>
      <c r="D323" s="205" t="s">
        <v>73</v>
      </c>
      <c r="E323" s="217" t="s">
        <v>680</v>
      </c>
      <c r="F323" s="217" t="s">
        <v>681</v>
      </c>
      <c r="G323" s="204"/>
      <c r="H323" s="204"/>
      <c r="I323" s="207"/>
      <c r="J323" s="218">
        <f>BK323</f>
        <v>0</v>
      </c>
      <c r="K323" s="204"/>
      <c r="L323" s="209"/>
      <c r="M323" s="210"/>
      <c r="N323" s="211"/>
      <c r="O323" s="211"/>
      <c r="P323" s="212">
        <f>P324</f>
        <v>0</v>
      </c>
      <c r="Q323" s="211"/>
      <c r="R323" s="212">
        <f>R324</f>
        <v>0</v>
      </c>
      <c r="S323" s="211"/>
      <c r="T323" s="213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4" t="s">
        <v>84</v>
      </c>
      <c r="AT323" s="215" t="s">
        <v>73</v>
      </c>
      <c r="AU323" s="215" t="s">
        <v>82</v>
      </c>
      <c r="AY323" s="214" t="s">
        <v>148</v>
      </c>
      <c r="BK323" s="216">
        <f>BK324</f>
        <v>0</v>
      </c>
    </row>
    <row r="324" s="2" customFormat="1" ht="16.5" customHeight="1">
      <c r="A324" s="38"/>
      <c r="B324" s="39"/>
      <c r="C324" s="219" t="s">
        <v>353</v>
      </c>
      <c r="D324" s="219" t="s">
        <v>150</v>
      </c>
      <c r="E324" s="220" t="s">
        <v>686</v>
      </c>
      <c r="F324" s="221" t="s">
        <v>687</v>
      </c>
      <c r="G324" s="222" t="s">
        <v>278</v>
      </c>
      <c r="H324" s="223">
        <v>4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39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193</v>
      </c>
      <c r="AT324" s="231" t="s">
        <v>150</v>
      </c>
      <c r="AU324" s="231" t="s">
        <v>84</v>
      </c>
      <c r="AY324" s="17" t="s">
        <v>148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82</v>
      </c>
      <c r="BK324" s="232">
        <f>ROUND(I324*H324,2)</f>
        <v>0</v>
      </c>
      <c r="BL324" s="17" t="s">
        <v>193</v>
      </c>
      <c r="BM324" s="231" t="s">
        <v>488</v>
      </c>
    </row>
    <row r="325" s="12" customFormat="1" ht="25.92" customHeight="1">
      <c r="A325" s="12"/>
      <c r="B325" s="203"/>
      <c r="C325" s="204"/>
      <c r="D325" s="205" t="s">
        <v>73</v>
      </c>
      <c r="E325" s="206" t="s">
        <v>689</v>
      </c>
      <c r="F325" s="206" t="s">
        <v>690</v>
      </c>
      <c r="G325" s="204"/>
      <c r="H325" s="204"/>
      <c r="I325" s="207"/>
      <c r="J325" s="208">
        <f>BK325</f>
        <v>0</v>
      </c>
      <c r="K325" s="204"/>
      <c r="L325" s="209"/>
      <c r="M325" s="210"/>
      <c r="N325" s="211"/>
      <c r="O325" s="211"/>
      <c r="P325" s="212">
        <f>SUM(P326:P330)</f>
        <v>0</v>
      </c>
      <c r="Q325" s="211"/>
      <c r="R325" s="212">
        <f>SUM(R326:R330)</f>
        <v>0</v>
      </c>
      <c r="S325" s="211"/>
      <c r="T325" s="213">
        <f>SUM(T326:T330)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154</v>
      </c>
      <c r="AT325" s="215" t="s">
        <v>73</v>
      </c>
      <c r="AU325" s="215" t="s">
        <v>74</v>
      </c>
      <c r="AY325" s="214" t="s">
        <v>148</v>
      </c>
      <c r="BK325" s="216">
        <f>SUM(BK326:BK330)</f>
        <v>0</v>
      </c>
    </row>
    <row r="326" s="2" customFormat="1" ht="16.5" customHeight="1">
      <c r="A326" s="38"/>
      <c r="B326" s="39"/>
      <c r="C326" s="219" t="s">
        <v>496</v>
      </c>
      <c r="D326" s="219" t="s">
        <v>150</v>
      </c>
      <c r="E326" s="220" t="s">
        <v>692</v>
      </c>
      <c r="F326" s="221" t="s">
        <v>693</v>
      </c>
      <c r="G326" s="222" t="s">
        <v>278</v>
      </c>
      <c r="H326" s="223">
        <v>3</v>
      </c>
      <c r="I326" s="224"/>
      <c r="J326" s="225">
        <f>ROUND(I326*H326,2)</f>
        <v>0</v>
      </c>
      <c r="K326" s="226"/>
      <c r="L326" s="44"/>
      <c r="M326" s="227" t="s">
        <v>1</v>
      </c>
      <c r="N326" s="228" t="s">
        <v>39</v>
      </c>
      <c r="O326" s="91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694</v>
      </c>
      <c r="AT326" s="231" t="s">
        <v>150</v>
      </c>
      <c r="AU326" s="231" t="s">
        <v>82</v>
      </c>
      <c r="AY326" s="17" t="s">
        <v>148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82</v>
      </c>
      <c r="BK326" s="232">
        <f>ROUND(I326*H326,2)</f>
        <v>0</v>
      </c>
      <c r="BL326" s="17" t="s">
        <v>694</v>
      </c>
      <c r="BM326" s="231" t="s">
        <v>492</v>
      </c>
    </row>
    <row r="327" s="2" customFormat="1" ht="16.5" customHeight="1">
      <c r="A327" s="38"/>
      <c r="B327" s="39"/>
      <c r="C327" s="219" t="s">
        <v>94</v>
      </c>
      <c r="D327" s="219" t="s">
        <v>150</v>
      </c>
      <c r="E327" s="220" t="s">
        <v>696</v>
      </c>
      <c r="F327" s="221" t="s">
        <v>697</v>
      </c>
      <c r="G327" s="222" t="s">
        <v>698</v>
      </c>
      <c r="H327" s="223">
        <v>1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39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694</v>
      </c>
      <c r="AT327" s="231" t="s">
        <v>150</v>
      </c>
      <c r="AU327" s="231" t="s">
        <v>82</v>
      </c>
      <c r="AY327" s="17" t="s">
        <v>148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82</v>
      </c>
      <c r="BK327" s="232">
        <f>ROUND(I327*H327,2)</f>
        <v>0</v>
      </c>
      <c r="BL327" s="17" t="s">
        <v>694</v>
      </c>
      <c r="BM327" s="231" t="s">
        <v>495</v>
      </c>
    </row>
    <row r="328" s="2" customFormat="1" ht="24.15" customHeight="1">
      <c r="A328" s="38"/>
      <c r="B328" s="39"/>
      <c r="C328" s="219" t="s">
        <v>503</v>
      </c>
      <c r="D328" s="219" t="s">
        <v>150</v>
      </c>
      <c r="E328" s="220" t="s">
        <v>701</v>
      </c>
      <c r="F328" s="221" t="s">
        <v>702</v>
      </c>
      <c r="G328" s="222" t="s">
        <v>698</v>
      </c>
      <c r="H328" s="223">
        <v>1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39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694</v>
      </c>
      <c r="AT328" s="231" t="s">
        <v>150</v>
      </c>
      <c r="AU328" s="231" t="s">
        <v>82</v>
      </c>
      <c r="AY328" s="17" t="s">
        <v>148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82</v>
      </c>
      <c r="BK328" s="232">
        <f>ROUND(I328*H328,2)</f>
        <v>0</v>
      </c>
      <c r="BL328" s="17" t="s">
        <v>694</v>
      </c>
      <c r="BM328" s="231" t="s">
        <v>499</v>
      </c>
    </row>
    <row r="329" s="2" customFormat="1" ht="16.5" customHeight="1">
      <c r="A329" s="38"/>
      <c r="B329" s="39"/>
      <c r="C329" s="219" t="s">
        <v>359</v>
      </c>
      <c r="D329" s="219" t="s">
        <v>150</v>
      </c>
      <c r="E329" s="220" t="s">
        <v>704</v>
      </c>
      <c r="F329" s="221" t="s">
        <v>705</v>
      </c>
      <c r="G329" s="222" t="s">
        <v>698</v>
      </c>
      <c r="H329" s="223">
        <v>1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39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694</v>
      </c>
      <c r="AT329" s="231" t="s">
        <v>150</v>
      </c>
      <c r="AU329" s="231" t="s">
        <v>82</v>
      </c>
      <c r="AY329" s="17" t="s">
        <v>148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82</v>
      </c>
      <c r="BK329" s="232">
        <f>ROUND(I329*H329,2)</f>
        <v>0</v>
      </c>
      <c r="BL329" s="17" t="s">
        <v>694</v>
      </c>
      <c r="BM329" s="231" t="s">
        <v>502</v>
      </c>
    </row>
    <row r="330" s="2" customFormat="1" ht="21.75" customHeight="1">
      <c r="A330" s="38"/>
      <c r="B330" s="39"/>
      <c r="C330" s="219" t="s">
        <v>511</v>
      </c>
      <c r="D330" s="219" t="s">
        <v>150</v>
      </c>
      <c r="E330" s="220" t="s">
        <v>708</v>
      </c>
      <c r="F330" s="221" t="s">
        <v>709</v>
      </c>
      <c r="G330" s="222" t="s">
        <v>698</v>
      </c>
      <c r="H330" s="223">
        <v>1</v>
      </c>
      <c r="I330" s="224"/>
      <c r="J330" s="225">
        <f>ROUND(I330*H330,2)</f>
        <v>0</v>
      </c>
      <c r="K330" s="226"/>
      <c r="L330" s="44"/>
      <c r="M330" s="272" t="s">
        <v>1</v>
      </c>
      <c r="N330" s="273" t="s">
        <v>39</v>
      </c>
      <c r="O330" s="274"/>
      <c r="P330" s="275">
        <f>O330*H330</f>
        <v>0</v>
      </c>
      <c r="Q330" s="275">
        <v>0</v>
      </c>
      <c r="R330" s="275">
        <f>Q330*H330</f>
        <v>0</v>
      </c>
      <c r="S330" s="275">
        <v>0</v>
      </c>
      <c r="T330" s="27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694</v>
      </c>
      <c r="AT330" s="231" t="s">
        <v>150</v>
      </c>
      <c r="AU330" s="231" t="s">
        <v>82</v>
      </c>
      <c r="AY330" s="17" t="s">
        <v>148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82</v>
      </c>
      <c r="BK330" s="232">
        <f>ROUND(I330*H330,2)</f>
        <v>0</v>
      </c>
      <c r="BL330" s="17" t="s">
        <v>694</v>
      </c>
      <c r="BM330" s="231" t="s">
        <v>506</v>
      </c>
    </row>
    <row r="331" s="2" customFormat="1" ht="6.96" customHeight="1">
      <c r="A331" s="38"/>
      <c r="B331" s="66"/>
      <c r="C331" s="67"/>
      <c r="D331" s="67"/>
      <c r="E331" s="67"/>
      <c r="F331" s="67"/>
      <c r="G331" s="67"/>
      <c r="H331" s="67"/>
      <c r="I331" s="67"/>
      <c r="J331" s="67"/>
      <c r="K331" s="67"/>
      <c r="L331" s="44"/>
      <c r="M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</row>
  </sheetData>
  <sheetProtection sheet="1" autoFilter="0" formatColumns="0" formatRows="0" objects="1" scenarios="1" spinCount="100000" saltValue="2oxSkHCMqZd91WQKd7zxiO3v9cG0knX0DrRp4HtkSys2GsA4grkUwFt+4Ej+ewGVEBlWSZyQ47TmK1fFBwmjiw==" hashValue="5KirXWdZwB3GvcJEaLKCR9/um0uMe1MWottM37DwZJ3E+b7UMrY7xzL0S+hU4ETM8Maua66mMHMLXzoaIrPM8A==" algorithmName="SHA-512" password="CC35"/>
  <autoFilter ref="C127:K33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44"/>
      <c r="C9" s="38"/>
      <c r="D9" s="38"/>
      <c r="E9" s="142" t="s">
        <v>852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ROUND((SUM(BE122:BE291)),  2)</f>
        <v>0</v>
      </c>
      <c r="G33" s="38"/>
      <c r="H33" s="38"/>
      <c r="I33" s="155">
        <v>0.20999999999999999</v>
      </c>
      <c r="J33" s="154">
        <f>ROUND(((SUM(BE122:BE291))*I33),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ROUND((SUM(BF122:BF291)),  2)</f>
        <v>0</v>
      </c>
      <c r="G34" s="38"/>
      <c r="H34" s="38"/>
      <c r="I34" s="155">
        <v>0.14999999999999999</v>
      </c>
      <c r="J34" s="154">
        <f>ROUND(((SUM(BF122:BF291))*I34),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ROUND((SUM(BG122:BG291)),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ROUND((SUM(BH122:BH291)),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ROUND((SUM(BI122:BI291)),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40"/>
      <c r="D87" s="40"/>
      <c r="E87" s="76" t="str">
        <f>E9</f>
        <v>70 - SO 301 - Dešťová kanalizace - etapa A - D1, OLK1 a RN1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120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121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853</v>
      </c>
      <c r="E99" s="188"/>
      <c r="F99" s="188"/>
      <c r="G99" s="188"/>
      <c r="H99" s="188"/>
      <c r="I99" s="188"/>
      <c r="J99" s="189">
        <f>J202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124</v>
      </c>
      <c r="E100" s="188"/>
      <c r="F100" s="188"/>
      <c r="G100" s="188"/>
      <c r="H100" s="188"/>
      <c r="I100" s="188"/>
      <c r="J100" s="189">
        <f>J223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125</v>
      </c>
      <c r="E101" s="188"/>
      <c r="F101" s="188"/>
      <c r="G101" s="188"/>
      <c r="H101" s="188"/>
      <c r="I101" s="188"/>
      <c r="J101" s="189">
        <f>J282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127</v>
      </c>
      <c r="E102" s="188"/>
      <c r="F102" s="188"/>
      <c r="G102" s="188"/>
      <c r="H102" s="188"/>
      <c r="I102" s="188"/>
      <c r="J102" s="189">
        <f>J290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6.25" customHeight="1">
      <c r="A112" s="38"/>
      <c r="B112" s="39"/>
      <c r="C112" s="40"/>
      <c r="D112" s="40"/>
      <c r="E112" s="174" t="str">
        <f>E7</f>
        <v>Rekonstrukce sídliště Spáleniště - VI.etapa - fáze II. - opravený rozpočet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30" customHeight="1">
      <c r="A114" s="38"/>
      <c r="B114" s="39"/>
      <c r="C114" s="40"/>
      <c r="D114" s="40"/>
      <c r="E114" s="76" t="str">
        <f>E9</f>
        <v>70 - SO 301 - Dešťová kanalizace - etapa A - D1, OLK1 a RN1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14. 11. 2022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Cheb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134</v>
      </c>
      <c r="D121" s="194" t="s">
        <v>59</v>
      </c>
      <c r="E121" s="194" t="s">
        <v>55</v>
      </c>
      <c r="F121" s="194" t="s">
        <v>56</v>
      </c>
      <c r="G121" s="194" t="s">
        <v>135</v>
      </c>
      <c r="H121" s="194" t="s">
        <v>136</v>
      </c>
      <c r="I121" s="194" t="s">
        <v>137</v>
      </c>
      <c r="J121" s="195" t="s">
        <v>117</v>
      </c>
      <c r="K121" s="196" t="s">
        <v>138</v>
      </c>
      <c r="L121" s="197"/>
      <c r="M121" s="100" t="s">
        <v>1</v>
      </c>
      <c r="N121" s="101" t="s">
        <v>38</v>
      </c>
      <c r="O121" s="101" t="s">
        <v>139</v>
      </c>
      <c r="P121" s="101" t="s">
        <v>140</v>
      </c>
      <c r="Q121" s="101" t="s">
        <v>141</v>
      </c>
      <c r="R121" s="101" t="s">
        <v>142</v>
      </c>
      <c r="S121" s="101" t="s">
        <v>143</v>
      </c>
      <c r="T121" s="102" t="s">
        <v>144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145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34.43927966622001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73</v>
      </c>
      <c r="AU122" s="17" t="s">
        <v>119</v>
      </c>
      <c r="BK122" s="202">
        <f>BK123</f>
        <v>0</v>
      </c>
    </row>
    <row r="123" s="12" customFormat="1" ht="25.92" customHeight="1">
      <c r="A123" s="12"/>
      <c r="B123" s="203"/>
      <c r="C123" s="204"/>
      <c r="D123" s="205" t="s">
        <v>73</v>
      </c>
      <c r="E123" s="206" t="s">
        <v>146</v>
      </c>
      <c r="F123" s="206" t="s">
        <v>147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P124+P202+P223+P282+P290</f>
        <v>0</v>
      </c>
      <c r="Q123" s="211"/>
      <c r="R123" s="212">
        <f>R124+R202+R223+R282+R290</f>
        <v>34.43927966622001</v>
      </c>
      <c r="S123" s="211"/>
      <c r="T123" s="213">
        <f>T124+T202+T223+T282+T290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82</v>
      </c>
      <c r="AT123" s="215" t="s">
        <v>73</v>
      </c>
      <c r="AU123" s="215" t="s">
        <v>74</v>
      </c>
      <c r="AY123" s="214" t="s">
        <v>148</v>
      </c>
      <c r="BK123" s="216">
        <f>BK124+BK202+BK223+BK282+BK290</f>
        <v>0</v>
      </c>
    </row>
    <row r="124" s="12" customFormat="1" ht="22.8" customHeight="1">
      <c r="A124" s="12"/>
      <c r="B124" s="203"/>
      <c r="C124" s="204"/>
      <c r="D124" s="205" t="s">
        <v>73</v>
      </c>
      <c r="E124" s="217" t="s">
        <v>82</v>
      </c>
      <c r="F124" s="217" t="s">
        <v>149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SUM(P125:P201)</f>
        <v>0</v>
      </c>
      <c r="Q124" s="211"/>
      <c r="R124" s="212">
        <f>SUM(R125:R201)</f>
        <v>0.31660567361999997</v>
      </c>
      <c r="S124" s="211"/>
      <c r="T124" s="213">
        <f>SUM(T125:T201)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82</v>
      </c>
      <c r="AT124" s="215" t="s">
        <v>73</v>
      </c>
      <c r="AU124" s="215" t="s">
        <v>82</v>
      </c>
      <c r="AY124" s="214" t="s">
        <v>148</v>
      </c>
      <c r="BK124" s="216">
        <f>SUM(BK125:BK201)</f>
        <v>0</v>
      </c>
    </row>
    <row r="125" s="2" customFormat="1" ht="24.15" customHeight="1">
      <c r="A125" s="38"/>
      <c r="B125" s="39"/>
      <c r="C125" s="219" t="s">
        <v>82</v>
      </c>
      <c r="D125" s="219" t="s">
        <v>150</v>
      </c>
      <c r="E125" s="220" t="s">
        <v>854</v>
      </c>
      <c r="F125" s="221" t="s">
        <v>855</v>
      </c>
      <c r="G125" s="222" t="s">
        <v>211</v>
      </c>
      <c r="H125" s="223">
        <v>13.560000000000001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39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154</v>
      </c>
      <c r="AT125" s="231" t="s">
        <v>150</v>
      </c>
      <c r="AU125" s="231" t="s">
        <v>84</v>
      </c>
      <c r="AY125" s="17" t="s">
        <v>148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154</v>
      </c>
      <c r="BM125" s="231" t="s">
        <v>84</v>
      </c>
    </row>
    <row r="126" s="15" customFormat="1">
      <c r="A126" s="15"/>
      <c r="B126" s="277"/>
      <c r="C126" s="278"/>
      <c r="D126" s="235" t="s">
        <v>155</v>
      </c>
      <c r="E126" s="279" t="s">
        <v>1</v>
      </c>
      <c r="F126" s="280" t="s">
        <v>856</v>
      </c>
      <c r="G126" s="278"/>
      <c r="H126" s="279" t="s">
        <v>1</v>
      </c>
      <c r="I126" s="281"/>
      <c r="J126" s="278"/>
      <c r="K126" s="278"/>
      <c r="L126" s="282"/>
      <c r="M126" s="283"/>
      <c r="N126" s="284"/>
      <c r="O126" s="284"/>
      <c r="P126" s="284"/>
      <c r="Q126" s="284"/>
      <c r="R126" s="284"/>
      <c r="S126" s="284"/>
      <c r="T126" s="28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6" t="s">
        <v>155</v>
      </c>
      <c r="AU126" s="286" t="s">
        <v>84</v>
      </c>
      <c r="AV126" s="15" t="s">
        <v>82</v>
      </c>
      <c r="AW126" s="15" t="s">
        <v>32</v>
      </c>
      <c r="AX126" s="15" t="s">
        <v>74</v>
      </c>
      <c r="AY126" s="286" t="s">
        <v>148</v>
      </c>
    </row>
    <row r="127" s="13" customFormat="1">
      <c r="A127" s="13"/>
      <c r="B127" s="233"/>
      <c r="C127" s="234"/>
      <c r="D127" s="235" t="s">
        <v>155</v>
      </c>
      <c r="E127" s="236" t="s">
        <v>1</v>
      </c>
      <c r="F127" s="237" t="s">
        <v>857</v>
      </c>
      <c r="G127" s="234"/>
      <c r="H127" s="238">
        <v>13.560000000000001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155</v>
      </c>
      <c r="AU127" s="244" t="s">
        <v>84</v>
      </c>
      <c r="AV127" s="13" t="s">
        <v>84</v>
      </c>
      <c r="AW127" s="13" t="s">
        <v>32</v>
      </c>
      <c r="AX127" s="13" t="s">
        <v>74</v>
      </c>
      <c r="AY127" s="244" t="s">
        <v>148</v>
      </c>
    </row>
    <row r="128" s="14" customFormat="1">
      <c r="A128" s="14"/>
      <c r="B128" s="245"/>
      <c r="C128" s="246"/>
      <c r="D128" s="235" t="s">
        <v>155</v>
      </c>
      <c r="E128" s="247" t="s">
        <v>1</v>
      </c>
      <c r="F128" s="248" t="s">
        <v>157</v>
      </c>
      <c r="G128" s="246"/>
      <c r="H128" s="249">
        <v>13.560000000000001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155</v>
      </c>
      <c r="AU128" s="255" t="s">
        <v>84</v>
      </c>
      <c r="AV128" s="14" t="s">
        <v>154</v>
      </c>
      <c r="AW128" s="14" t="s">
        <v>32</v>
      </c>
      <c r="AX128" s="14" t="s">
        <v>82</v>
      </c>
      <c r="AY128" s="255" t="s">
        <v>148</v>
      </c>
    </row>
    <row r="129" s="2" customFormat="1" ht="33" customHeight="1">
      <c r="A129" s="38"/>
      <c r="B129" s="39"/>
      <c r="C129" s="219" t="s">
        <v>84</v>
      </c>
      <c r="D129" s="219" t="s">
        <v>150</v>
      </c>
      <c r="E129" s="220" t="s">
        <v>858</v>
      </c>
      <c r="F129" s="221" t="s">
        <v>859</v>
      </c>
      <c r="G129" s="222" t="s">
        <v>211</v>
      </c>
      <c r="H129" s="223">
        <v>168.965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39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154</v>
      </c>
      <c r="AT129" s="231" t="s">
        <v>150</v>
      </c>
      <c r="AU129" s="231" t="s">
        <v>84</v>
      </c>
      <c r="AY129" s="17" t="s">
        <v>148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154</v>
      </c>
      <c r="BM129" s="231" t="s">
        <v>154</v>
      </c>
    </row>
    <row r="130" s="15" customFormat="1">
      <c r="A130" s="15"/>
      <c r="B130" s="277"/>
      <c r="C130" s="278"/>
      <c r="D130" s="235" t="s">
        <v>155</v>
      </c>
      <c r="E130" s="279" t="s">
        <v>1</v>
      </c>
      <c r="F130" s="280" t="s">
        <v>860</v>
      </c>
      <c r="G130" s="278"/>
      <c r="H130" s="279" t="s">
        <v>1</v>
      </c>
      <c r="I130" s="281"/>
      <c r="J130" s="278"/>
      <c r="K130" s="278"/>
      <c r="L130" s="282"/>
      <c r="M130" s="283"/>
      <c r="N130" s="284"/>
      <c r="O130" s="284"/>
      <c r="P130" s="284"/>
      <c r="Q130" s="284"/>
      <c r="R130" s="284"/>
      <c r="S130" s="284"/>
      <c r="T130" s="28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6" t="s">
        <v>155</v>
      </c>
      <c r="AU130" s="286" t="s">
        <v>84</v>
      </c>
      <c r="AV130" s="15" t="s">
        <v>82</v>
      </c>
      <c r="AW130" s="15" t="s">
        <v>32</v>
      </c>
      <c r="AX130" s="15" t="s">
        <v>74</v>
      </c>
      <c r="AY130" s="286" t="s">
        <v>148</v>
      </c>
    </row>
    <row r="131" s="13" customFormat="1">
      <c r="A131" s="13"/>
      <c r="B131" s="233"/>
      <c r="C131" s="234"/>
      <c r="D131" s="235" t="s">
        <v>155</v>
      </c>
      <c r="E131" s="236" t="s">
        <v>1</v>
      </c>
      <c r="F131" s="237" t="s">
        <v>861</v>
      </c>
      <c r="G131" s="234"/>
      <c r="H131" s="238">
        <v>168.96459999999999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155</v>
      </c>
      <c r="AU131" s="244" t="s">
        <v>84</v>
      </c>
      <c r="AV131" s="13" t="s">
        <v>84</v>
      </c>
      <c r="AW131" s="13" t="s">
        <v>32</v>
      </c>
      <c r="AX131" s="13" t="s">
        <v>74</v>
      </c>
      <c r="AY131" s="244" t="s">
        <v>148</v>
      </c>
    </row>
    <row r="132" s="14" customFormat="1">
      <c r="A132" s="14"/>
      <c r="B132" s="245"/>
      <c r="C132" s="246"/>
      <c r="D132" s="235" t="s">
        <v>155</v>
      </c>
      <c r="E132" s="247" t="s">
        <v>1</v>
      </c>
      <c r="F132" s="248" t="s">
        <v>157</v>
      </c>
      <c r="G132" s="246"/>
      <c r="H132" s="249">
        <v>168.96459999999999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155</v>
      </c>
      <c r="AU132" s="255" t="s">
        <v>84</v>
      </c>
      <c r="AV132" s="14" t="s">
        <v>154</v>
      </c>
      <c r="AW132" s="14" t="s">
        <v>32</v>
      </c>
      <c r="AX132" s="14" t="s">
        <v>82</v>
      </c>
      <c r="AY132" s="255" t="s">
        <v>148</v>
      </c>
    </row>
    <row r="133" s="2" customFormat="1" ht="33" customHeight="1">
      <c r="A133" s="38"/>
      <c r="B133" s="39"/>
      <c r="C133" s="219" t="s">
        <v>163</v>
      </c>
      <c r="D133" s="219" t="s">
        <v>150</v>
      </c>
      <c r="E133" s="220" t="s">
        <v>862</v>
      </c>
      <c r="F133" s="221" t="s">
        <v>863</v>
      </c>
      <c r="G133" s="222" t="s">
        <v>211</v>
      </c>
      <c r="H133" s="223">
        <v>72.412999999999997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39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154</v>
      </c>
      <c r="AT133" s="231" t="s">
        <v>150</v>
      </c>
      <c r="AU133" s="231" t="s">
        <v>84</v>
      </c>
      <c r="AY133" s="17" t="s">
        <v>148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82</v>
      </c>
      <c r="BK133" s="232">
        <f>ROUND(I133*H133,2)</f>
        <v>0</v>
      </c>
      <c r="BL133" s="17" t="s">
        <v>154</v>
      </c>
      <c r="BM133" s="231" t="s">
        <v>160</v>
      </c>
    </row>
    <row r="134" s="15" customFormat="1">
      <c r="A134" s="15"/>
      <c r="B134" s="277"/>
      <c r="C134" s="278"/>
      <c r="D134" s="235" t="s">
        <v>155</v>
      </c>
      <c r="E134" s="279" t="s">
        <v>1</v>
      </c>
      <c r="F134" s="280" t="s">
        <v>864</v>
      </c>
      <c r="G134" s="278"/>
      <c r="H134" s="279" t="s">
        <v>1</v>
      </c>
      <c r="I134" s="281"/>
      <c r="J134" s="278"/>
      <c r="K134" s="278"/>
      <c r="L134" s="282"/>
      <c r="M134" s="283"/>
      <c r="N134" s="284"/>
      <c r="O134" s="284"/>
      <c r="P134" s="284"/>
      <c r="Q134" s="284"/>
      <c r="R134" s="284"/>
      <c r="S134" s="284"/>
      <c r="T134" s="28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6" t="s">
        <v>155</v>
      </c>
      <c r="AU134" s="286" t="s">
        <v>84</v>
      </c>
      <c r="AV134" s="15" t="s">
        <v>82</v>
      </c>
      <c r="AW134" s="15" t="s">
        <v>32</v>
      </c>
      <c r="AX134" s="15" t="s">
        <v>74</v>
      </c>
      <c r="AY134" s="286" t="s">
        <v>148</v>
      </c>
    </row>
    <row r="135" s="13" customFormat="1">
      <c r="A135" s="13"/>
      <c r="B135" s="233"/>
      <c r="C135" s="234"/>
      <c r="D135" s="235" t="s">
        <v>155</v>
      </c>
      <c r="E135" s="236" t="s">
        <v>1</v>
      </c>
      <c r="F135" s="237" t="s">
        <v>865</v>
      </c>
      <c r="G135" s="234"/>
      <c r="H135" s="238">
        <v>72.413399999999996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155</v>
      </c>
      <c r="AU135" s="244" t="s">
        <v>84</v>
      </c>
      <c r="AV135" s="13" t="s">
        <v>84</v>
      </c>
      <c r="AW135" s="13" t="s">
        <v>32</v>
      </c>
      <c r="AX135" s="13" t="s">
        <v>74</v>
      </c>
      <c r="AY135" s="244" t="s">
        <v>148</v>
      </c>
    </row>
    <row r="136" s="14" customFormat="1">
      <c r="A136" s="14"/>
      <c r="B136" s="245"/>
      <c r="C136" s="246"/>
      <c r="D136" s="235" t="s">
        <v>155</v>
      </c>
      <c r="E136" s="247" t="s">
        <v>1</v>
      </c>
      <c r="F136" s="248" t="s">
        <v>157</v>
      </c>
      <c r="G136" s="246"/>
      <c r="H136" s="249">
        <v>72.413399999999996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155</v>
      </c>
      <c r="AU136" s="255" t="s">
        <v>84</v>
      </c>
      <c r="AV136" s="14" t="s">
        <v>154</v>
      </c>
      <c r="AW136" s="14" t="s">
        <v>32</v>
      </c>
      <c r="AX136" s="14" t="s">
        <v>82</v>
      </c>
      <c r="AY136" s="255" t="s">
        <v>148</v>
      </c>
    </row>
    <row r="137" s="2" customFormat="1" ht="33" customHeight="1">
      <c r="A137" s="38"/>
      <c r="B137" s="39"/>
      <c r="C137" s="219" t="s">
        <v>154</v>
      </c>
      <c r="D137" s="219" t="s">
        <v>150</v>
      </c>
      <c r="E137" s="220" t="s">
        <v>866</v>
      </c>
      <c r="F137" s="221" t="s">
        <v>867</v>
      </c>
      <c r="G137" s="222" t="s">
        <v>211</v>
      </c>
      <c r="H137" s="223">
        <v>178.79300000000001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154</v>
      </c>
      <c r="AT137" s="231" t="s">
        <v>150</v>
      </c>
      <c r="AU137" s="231" t="s">
        <v>84</v>
      </c>
      <c r="AY137" s="17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154</v>
      </c>
      <c r="BM137" s="231" t="s">
        <v>166</v>
      </c>
    </row>
    <row r="138" s="15" customFormat="1">
      <c r="A138" s="15"/>
      <c r="B138" s="277"/>
      <c r="C138" s="278"/>
      <c r="D138" s="235" t="s">
        <v>155</v>
      </c>
      <c r="E138" s="279" t="s">
        <v>1</v>
      </c>
      <c r="F138" s="280" t="s">
        <v>868</v>
      </c>
      <c r="G138" s="278"/>
      <c r="H138" s="279" t="s">
        <v>1</v>
      </c>
      <c r="I138" s="281"/>
      <c r="J138" s="278"/>
      <c r="K138" s="278"/>
      <c r="L138" s="282"/>
      <c r="M138" s="283"/>
      <c r="N138" s="284"/>
      <c r="O138" s="284"/>
      <c r="P138" s="284"/>
      <c r="Q138" s="284"/>
      <c r="R138" s="284"/>
      <c r="S138" s="284"/>
      <c r="T138" s="28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6" t="s">
        <v>155</v>
      </c>
      <c r="AU138" s="286" t="s">
        <v>84</v>
      </c>
      <c r="AV138" s="15" t="s">
        <v>82</v>
      </c>
      <c r="AW138" s="15" t="s">
        <v>32</v>
      </c>
      <c r="AX138" s="15" t="s">
        <v>74</v>
      </c>
      <c r="AY138" s="286" t="s">
        <v>148</v>
      </c>
    </row>
    <row r="139" s="13" customFormat="1">
      <c r="A139" s="13"/>
      <c r="B139" s="233"/>
      <c r="C139" s="234"/>
      <c r="D139" s="235" t="s">
        <v>155</v>
      </c>
      <c r="E139" s="236" t="s">
        <v>1</v>
      </c>
      <c r="F139" s="237" t="s">
        <v>869</v>
      </c>
      <c r="G139" s="234"/>
      <c r="H139" s="238">
        <v>178.79256000000007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155</v>
      </c>
      <c r="AU139" s="244" t="s">
        <v>84</v>
      </c>
      <c r="AV139" s="13" t="s">
        <v>84</v>
      </c>
      <c r="AW139" s="13" t="s">
        <v>32</v>
      </c>
      <c r="AX139" s="13" t="s">
        <v>74</v>
      </c>
      <c r="AY139" s="244" t="s">
        <v>148</v>
      </c>
    </row>
    <row r="140" s="14" customFormat="1">
      <c r="A140" s="14"/>
      <c r="B140" s="245"/>
      <c r="C140" s="246"/>
      <c r="D140" s="235" t="s">
        <v>155</v>
      </c>
      <c r="E140" s="247" t="s">
        <v>1</v>
      </c>
      <c r="F140" s="248" t="s">
        <v>157</v>
      </c>
      <c r="G140" s="246"/>
      <c r="H140" s="249">
        <v>178.79256000000007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155</v>
      </c>
      <c r="AU140" s="255" t="s">
        <v>84</v>
      </c>
      <c r="AV140" s="14" t="s">
        <v>154</v>
      </c>
      <c r="AW140" s="14" t="s">
        <v>32</v>
      </c>
      <c r="AX140" s="14" t="s">
        <v>82</v>
      </c>
      <c r="AY140" s="255" t="s">
        <v>148</v>
      </c>
    </row>
    <row r="141" s="2" customFormat="1" ht="33" customHeight="1">
      <c r="A141" s="38"/>
      <c r="B141" s="39"/>
      <c r="C141" s="219" t="s">
        <v>173</v>
      </c>
      <c r="D141" s="219" t="s">
        <v>150</v>
      </c>
      <c r="E141" s="220" t="s">
        <v>870</v>
      </c>
      <c r="F141" s="221" t="s">
        <v>871</v>
      </c>
      <c r="G141" s="222" t="s">
        <v>211</v>
      </c>
      <c r="H141" s="223">
        <v>44.698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154</v>
      </c>
      <c r="AT141" s="231" t="s">
        <v>150</v>
      </c>
      <c r="AU141" s="231" t="s">
        <v>84</v>
      </c>
      <c r="AY141" s="17" t="s">
        <v>148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154</v>
      </c>
      <c r="BM141" s="231" t="s">
        <v>79</v>
      </c>
    </row>
    <row r="142" s="15" customFormat="1">
      <c r="A142" s="15"/>
      <c r="B142" s="277"/>
      <c r="C142" s="278"/>
      <c r="D142" s="235" t="s">
        <v>155</v>
      </c>
      <c r="E142" s="279" t="s">
        <v>1</v>
      </c>
      <c r="F142" s="280" t="s">
        <v>872</v>
      </c>
      <c r="G142" s="278"/>
      <c r="H142" s="279" t="s">
        <v>1</v>
      </c>
      <c r="I142" s="281"/>
      <c r="J142" s="278"/>
      <c r="K142" s="278"/>
      <c r="L142" s="282"/>
      <c r="M142" s="283"/>
      <c r="N142" s="284"/>
      <c r="O142" s="284"/>
      <c r="P142" s="284"/>
      <c r="Q142" s="284"/>
      <c r="R142" s="284"/>
      <c r="S142" s="284"/>
      <c r="T142" s="28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6" t="s">
        <v>155</v>
      </c>
      <c r="AU142" s="286" t="s">
        <v>84</v>
      </c>
      <c r="AV142" s="15" t="s">
        <v>82</v>
      </c>
      <c r="AW142" s="15" t="s">
        <v>32</v>
      </c>
      <c r="AX142" s="15" t="s">
        <v>74</v>
      </c>
      <c r="AY142" s="286" t="s">
        <v>148</v>
      </c>
    </row>
    <row r="143" s="13" customFormat="1">
      <c r="A143" s="13"/>
      <c r="B143" s="233"/>
      <c r="C143" s="234"/>
      <c r="D143" s="235" t="s">
        <v>155</v>
      </c>
      <c r="E143" s="236" t="s">
        <v>1</v>
      </c>
      <c r="F143" s="237" t="s">
        <v>873</v>
      </c>
      <c r="G143" s="234"/>
      <c r="H143" s="238">
        <v>44.698140000000016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155</v>
      </c>
      <c r="AU143" s="244" t="s">
        <v>84</v>
      </c>
      <c r="AV143" s="13" t="s">
        <v>84</v>
      </c>
      <c r="AW143" s="13" t="s">
        <v>32</v>
      </c>
      <c r="AX143" s="13" t="s">
        <v>74</v>
      </c>
      <c r="AY143" s="244" t="s">
        <v>148</v>
      </c>
    </row>
    <row r="144" s="14" customFormat="1">
      <c r="A144" s="14"/>
      <c r="B144" s="245"/>
      <c r="C144" s="246"/>
      <c r="D144" s="235" t="s">
        <v>155</v>
      </c>
      <c r="E144" s="247" t="s">
        <v>1</v>
      </c>
      <c r="F144" s="248" t="s">
        <v>157</v>
      </c>
      <c r="G144" s="246"/>
      <c r="H144" s="249">
        <v>44.698140000000016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155</v>
      </c>
      <c r="AU144" s="255" t="s">
        <v>84</v>
      </c>
      <c r="AV144" s="14" t="s">
        <v>154</v>
      </c>
      <c r="AW144" s="14" t="s">
        <v>32</v>
      </c>
      <c r="AX144" s="14" t="s">
        <v>82</v>
      </c>
      <c r="AY144" s="255" t="s">
        <v>148</v>
      </c>
    </row>
    <row r="145" s="2" customFormat="1" ht="21.75" customHeight="1">
      <c r="A145" s="38"/>
      <c r="B145" s="39"/>
      <c r="C145" s="219" t="s">
        <v>160</v>
      </c>
      <c r="D145" s="219" t="s">
        <v>150</v>
      </c>
      <c r="E145" s="220" t="s">
        <v>874</v>
      </c>
      <c r="F145" s="221" t="s">
        <v>875</v>
      </c>
      <c r="G145" s="222" t="s">
        <v>153</v>
      </c>
      <c r="H145" s="223">
        <v>350.382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39</v>
      </c>
      <c r="O145" s="91"/>
      <c r="P145" s="229">
        <f>O145*H145</f>
        <v>0</v>
      </c>
      <c r="Q145" s="229">
        <v>0.00083850999999999999</v>
      </c>
      <c r="R145" s="229">
        <f>Q145*H145</f>
        <v>0.29379881081999998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154</v>
      </c>
      <c r="AT145" s="231" t="s">
        <v>150</v>
      </c>
      <c r="AU145" s="231" t="s">
        <v>84</v>
      </c>
      <c r="AY145" s="17" t="s">
        <v>148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82</v>
      </c>
      <c r="BK145" s="232">
        <f>ROUND(I145*H145,2)</f>
        <v>0</v>
      </c>
      <c r="BL145" s="17" t="s">
        <v>154</v>
      </c>
      <c r="BM145" s="231" t="s">
        <v>176</v>
      </c>
    </row>
    <row r="146" s="15" customFormat="1">
      <c r="A146" s="15"/>
      <c r="B146" s="277"/>
      <c r="C146" s="278"/>
      <c r="D146" s="235" t="s">
        <v>155</v>
      </c>
      <c r="E146" s="279" t="s">
        <v>1</v>
      </c>
      <c r="F146" s="280" t="s">
        <v>876</v>
      </c>
      <c r="G146" s="278"/>
      <c r="H146" s="279" t="s">
        <v>1</v>
      </c>
      <c r="I146" s="281"/>
      <c r="J146" s="278"/>
      <c r="K146" s="278"/>
      <c r="L146" s="282"/>
      <c r="M146" s="283"/>
      <c r="N146" s="284"/>
      <c r="O146" s="284"/>
      <c r="P146" s="284"/>
      <c r="Q146" s="284"/>
      <c r="R146" s="284"/>
      <c r="S146" s="284"/>
      <c r="T146" s="28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6" t="s">
        <v>155</v>
      </c>
      <c r="AU146" s="286" t="s">
        <v>84</v>
      </c>
      <c r="AV146" s="15" t="s">
        <v>82</v>
      </c>
      <c r="AW146" s="15" t="s">
        <v>32</v>
      </c>
      <c r="AX146" s="15" t="s">
        <v>74</v>
      </c>
      <c r="AY146" s="286" t="s">
        <v>148</v>
      </c>
    </row>
    <row r="147" s="13" customFormat="1">
      <c r="A147" s="13"/>
      <c r="B147" s="233"/>
      <c r="C147" s="234"/>
      <c r="D147" s="235" t="s">
        <v>155</v>
      </c>
      <c r="E147" s="236" t="s">
        <v>1</v>
      </c>
      <c r="F147" s="237" t="s">
        <v>877</v>
      </c>
      <c r="G147" s="234"/>
      <c r="H147" s="238">
        <v>350.382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155</v>
      </c>
      <c r="AU147" s="244" t="s">
        <v>84</v>
      </c>
      <c r="AV147" s="13" t="s">
        <v>84</v>
      </c>
      <c r="AW147" s="13" t="s">
        <v>32</v>
      </c>
      <c r="AX147" s="13" t="s">
        <v>74</v>
      </c>
      <c r="AY147" s="244" t="s">
        <v>148</v>
      </c>
    </row>
    <row r="148" s="14" customFormat="1">
      <c r="A148" s="14"/>
      <c r="B148" s="245"/>
      <c r="C148" s="246"/>
      <c r="D148" s="235" t="s">
        <v>155</v>
      </c>
      <c r="E148" s="247" t="s">
        <v>1</v>
      </c>
      <c r="F148" s="248" t="s">
        <v>157</v>
      </c>
      <c r="G148" s="246"/>
      <c r="H148" s="249">
        <v>350.382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155</v>
      </c>
      <c r="AU148" s="255" t="s">
        <v>84</v>
      </c>
      <c r="AV148" s="14" t="s">
        <v>154</v>
      </c>
      <c r="AW148" s="14" t="s">
        <v>32</v>
      </c>
      <c r="AX148" s="14" t="s">
        <v>82</v>
      </c>
      <c r="AY148" s="255" t="s">
        <v>148</v>
      </c>
    </row>
    <row r="149" s="2" customFormat="1" ht="24.15" customHeight="1">
      <c r="A149" s="38"/>
      <c r="B149" s="39"/>
      <c r="C149" s="219" t="s">
        <v>190</v>
      </c>
      <c r="D149" s="219" t="s">
        <v>150</v>
      </c>
      <c r="E149" s="220" t="s">
        <v>878</v>
      </c>
      <c r="F149" s="221" t="s">
        <v>879</v>
      </c>
      <c r="G149" s="222" t="s">
        <v>153</v>
      </c>
      <c r="H149" s="223">
        <v>350.38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39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154</v>
      </c>
      <c r="AT149" s="231" t="s">
        <v>150</v>
      </c>
      <c r="AU149" s="231" t="s">
        <v>84</v>
      </c>
      <c r="AY149" s="17" t="s">
        <v>148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154</v>
      </c>
      <c r="BM149" s="231" t="s">
        <v>183</v>
      </c>
    </row>
    <row r="150" s="2" customFormat="1" ht="24.15" customHeight="1">
      <c r="A150" s="38"/>
      <c r="B150" s="39"/>
      <c r="C150" s="219" t="s">
        <v>166</v>
      </c>
      <c r="D150" s="219" t="s">
        <v>150</v>
      </c>
      <c r="E150" s="220" t="s">
        <v>880</v>
      </c>
      <c r="F150" s="221" t="s">
        <v>881</v>
      </c>
      <c r="G150" s="222" t="s">
        <v>153</v>
      </c>
      <c r="H150" s="223">
        <v>26.789999999999999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39</v>
      </c>
      <c r="O150" s="91"/>
      <c r="P150" s="229">
        <f>O150*H150</f>
        <v>0</v>
      </c>
      <c r="Q150" s="229">
        <v>0.00085132000000000003</v>
      </c>
      <c r="R150" s="229">
        <f>Q150*H150</f>
        <v>0.022806862800000001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154</v>
      </c>
      <c r="AT150" s="231" t="s">
        <v>150</v>
      </c>
      <c r="AU150" s="231" t="s">
        <v>84</v>
      </c>
      <c r="AY150" s="17" t="s">
        <v>148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154</v>
      </c>
      <c r="BM150" s="231" t="s">
        <v>193</v>
      </c>
    </row>
    <row r="151" s="15" customFormat="1">
      <c r="A151" s="15"/>
      <c r="B151" s="277"/>
      <c r="C151" s="278"/>
      <c r="D151" s="235" t="s">
        <v>155</v>
      </c>
      <c r="E151" s="279" t="s">
        <v>1</v>
      </c>
      <c r="F151" s="280" t="s">
        <v>882</v>
      </c>
      <c r="G151" s="278"/>
      <c r="H151" s="279" t="s">
        <v>1</v>
      </c>
      <c r="I151" s="281"/>
      <c r="J151" s="278"/>
      <c r="K151" s="278"/>
      <c r="L151" s="282"/>
      <c r="M151" s="283"/>
      <c r="N151" s="284"/>
      <c r="O151" s="284"/>
      <c r="P151" s="284"/>
      <c r="Q151" s="284"/>
      <c r="R151" s="284"/>
      <c r="S151" s="284"/>
      <c r="T151" s="28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6" t="s">
        <v>155</v>
      </c>
      <c r="AU151" s="286" t="s">
        <v>84</v>
      </c>
      <c r="AV151" s="15" t="s">
        <v>82</v>
      </c>
      <c r="AW151" s="15" t="s">
        <v>32</v>
      </c>
      <c r="AX151" s="15" t="s">
        <v>74</v>
      </c>
      <c r="AY151" s="286" t="s">
        <v>148</v>
      </c>
    </row>
    <row r="152" s="13" customFormat="1">
      <c r="A152" s="13"/>
      <c r="B152" s="233"/>
      <c r="C152" s="234"/>
      <c r="D152" s="235" t="s">
        <v>155</v>
      </c>
      <c r="E152" s="236" t="s">
        <v>1</v>
      </c>
      <c r="F152" s="237" t="s">
        <v>883</v>
      </c>
      <c r="G152" s="234"/>
      <c r="H152" s="238">
        <v>26.790000000000003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155</v>
      </c>
      <c r="AU152" s="244" t="s">
        <v>84</v>
      </c>
      <c r="AV152" s="13" t="s">
        <v>84</v>
      </c>
      <c r="AW152" s="13" t="s">
        <v>32</v>
      </c>
      <c r="AX152" s="13" t="s">
        <v>74</v>
      </c>
      <c r="AY152" s="244" t="s">
        <v>148</v>
      </c>
    </row>
    <row r="153" s="14" customFormat="1">
      <c r="A153" s="14"/>
      <c r="B153" s="245"/>
      <c r="C153" s="246"/>
      <c r="D153" s="235" t="s">
        <v>155</v>
      </c>
      <c r="E153" s="247" t="s">
        <v>1</v>
      </c>
      <c r="F153" s="248" t="s">
        <v>157</v>
      </c>
      <c r="G153" s="246"/>
      <c r="H153" s="249">
        <v>26.790000000000003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155</v>
      </c>
      <c r="AU153" s="255" t="s">
        <v>84</v>
      </c>
      <c r="AV153" s="14" t="s">
        <v>154</v>
      </c>
      <c r="AW153" s="14" t="s">
        <v>32</v>
      </c>
      <c r="AX153" s="14" t="s">
        <v>82</v>
      </c>
      <c r="AY153" s="255" t="s">
        <v>148</v>
      </c>
    </row>
    <row r="154" s="2" customFormat="1" ht="24.15" customHeight="1">
      <c r="A154" s="38"/>
      <c r="B154" s="39"/>
      <c r="C154" s="219" t="s">
        <v>199</v>
      </c>
      <c r="D154" s="219" t="s">
        <v>150</v>
      </c>
      <c r="E154" s="220" t="s">
        <v>884</v>
      </c>
      <c r="F154" s="221" t="s">
        <v>885</v>
      </c>
      <c r="G154" s="222" t="s">
        <v>153</v>
      </c>
      <c r="H154" s="223">
        <v>26.789999999999999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39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154</v>
      </c>
      <c r="AT154" s="231" t="s">
        <v>150</v>
      </c>
      <c r="AU154" s="231" t="s">
        <v>84</v>
      </c>
      <c r="AY154" s="17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154</v>
      </c>
      <c r="BM154" s="231" t="s">
        <v>244</v>
      </c>
    </row>
    <row r="155" s="2" customFormat="1" ht="37.8" customHeight="1">
      <c r="A155" s="38"/>
      <c r="B155" s="39"/>
      <c r="C155" s="219" t="s">
        <v>79</v>
      </c>
      <c r="D155" s="219" t="s">
        <v>150</v>
      </c>
      <c r="E155" s="220" t="s">
        <v>886</v>
      </c>
      <c r="F155" s="221" t="s">
        <v>887</v>
      </c>
      <c r="G155" s="222" t="s">
        <v>211</v>
      </c>
      <c r="H155" s="223">
        <v>347.75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39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154</v>
      </c>
      <c r="AT155" s="231" t="s">
        <v>150</v>
      </c>
      <c r="AU155" s="231" t="s">
        <v>84</v>
      </c>
      <c r="AY155" s="17" t="s">
        <v>148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154</v>
      </c>
      <c r="BM155" s="231" t="s">
        <v>85</v>
      </c>
    </row>
    <row r="156" s="15" customFormat="1">
      <c r="A156" s="15"/>
      <c r="B156" s="277"/>
      <c r="C156" s="278"/>
      <c r="D156" s="235" t="s">
        <v>155</v>
      </c>
      <c r="E156" s="279" t="s">
        <v>1</v>
      </c>
      <c r="F156" s="280" t="s">
        <v>888</v>
      </c>
      <c r="G156" s="278"/>
      <c r="H156" s="279" t="s">
        <v>1</v>
      </c>
      <c r="I156" s="281"/>
      <c r="J156" s="278"/>
      <c r="K156" s="278"/>
      <c r="L156" s="282"/>
      <c r="M156" s="283"/>
      <c r="N156" s="284"/>
      <c r="O156" s="284"/>
      <c r="P156" s="284"/>
      <c r="Q156" s="284"/>
      <c r="R156" s="284"/>
      <c r="S156" s="284"/>
      <c r="T156" s="28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6" t="s">
        <v>155</v>
      </c>
      <c r="AU156" s="286" t="s">
        <v>84</v>
      </c>
      <c r="AV156" s="15" t="s">
        <v>82</v>
      </c>
      <c r="AW156" s="15" t="s">
        <v>32</v>
      </c>
      <c r="AX156" s="15" t="s">
        <v>74</v>
      </c>
      <c r="AY156" s="286" t="s">
        <v>148</v>
      </c>
    </row>
    <row r="157" s="13" customFormat="1">
      <c r="A157" s="13"/>
      <c r="B157" s="233"/>
      <c r="C157" s="234"/>
      <c r="D157" s="235" t="s">
        <v>155</v>
      </c>
      <c r="E157" s="236" t="s">
        <v>1</v>
      </c>
      <c r="F157" s="237" t="s">
        <v>889</v>
      </c>
      <c r="G157" s="234"/>
      <c r="H157" s="238">
        <v>347.75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155</v>
      </c>
      <c r="AU157" s="244" t="s">
        <v>84</v>
      </c>
      <c r="AV157" s="13" t="s">
        <v>84</v>
      </c>
      <c r="AW157" s="13" t="s">
        <v>32</v>
      </c>
      <c r="AX157" s="13" t="s">
        <v>74</v>
      </c>
      <c r="AY157" s="244" t="s">
        <v>148</v>
      </c>
    </row>
    <row r="158" s="14" customFormat="1">
      <c r="A158" s="14"/>
      <c r="B158" s="245"/>
      <c r="C158" s="246"/>
      <c r="D158" s="235" t="s">
        <v>155</v>
      </c>
      <c r="E158" s="247" t="s">
        <v>1</v>
      </c>
      <c r="F158" s="248" t="s">
        <v>157</v>
      </c>
      <c r="G158" s="246"/>
      <c r="H158" s="249">
        <v>347.75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155</v>
      </c>
      <c r="AU158" s="255" t="s">
        <v>84</v>
      </c>
      <c r="AV158" s="14" t="s">
        <v>154</v>
      </c>
      <c r="AW158" s="14" t="s">
        <v>32</v>
      </c>
      <c r="AX158" s="14" t="s">
        <v>82</v>
      </c>
      <c r="AY158" s="255" t="s">
        <v>148</v>
      </c>
    </row>
    <row r="159" s="2" customFormat="1" ht="37.8" customHeight="1">
      <c r="A159" s="38"/>
      <c r="B159" s="39"/>
      <c r="C159" s="219" t="s">
        <v>208</v>
      </c>
      <c r="D159" s="219" t="s">
        <v>150</v>
      </c>
      <c r="E159" s="220" t="s">
        <v>890</v>
      </c>
      <c r="F159" s="221" t="s">
        <v>891</v>
      </c>
      <c r="G159" s="222" t="s">
        <v>211</v>
      </c>
      <c r="H159" s="223">
        <v>117.11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39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154</v>
      </c>
      <c r="AT159" s="231" t="s">
        <v>150</v>
      </c>
      <c r="AU159" s="231" t="s">
        <v>84</v>
      </c>
      <c r="AY159" s="17" t="s">
        <v>148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82</v>
      </c>
      <c r="BK159" s="232">
        <f>ROUND(I159*H159,2)</f>
        <v>0</v>
      </c>
      <c r="BL159" s="17" t="s">
        <v>154</v>
      </c>
      <c r="BM159" s="231" t="s">
        <v>207</v>
      </c>
    </row>
    <row r="160" s="15" customFormat="1">
      <c r="A160" s="15"/>
      <c r="B160" s="277"/>
      <c r="C160" s="278"/>
      <c r="D160" s="235" t="s">
        <v>155</v>
      </c>
      <c r="E160" s="279" t="s">
        <v>1</v>
      </c>
      <c r="F160" s="280" t="s">
        <v>888</v>
      </c>
      <c r="G160" s="278"/>
      <c r="H160" s="279" t="s">
        <v>1</v>
      </c>
      <c r="I160" s="281"/>
      <c r="J160" s="278"/>
      <c r="K160" s="278"/>
      <c r="L160" s="282"/>
      <c r="M160" s="283"/>
      <c r="N160" s="284"/>
      <c r="O160" s="284"/>
      <c r="P160" s="284"/>
      <c r="Q160" s="284"/>
      <c r="R160" s="284"/>
      <c r="S160" s="284"/>
      <c r="T160" s="28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6" t="s">
        <v>155</v>
      </c>
      <c r="AU160" s="286" t="s">
        <v>84</v>
      </c>
      <c r="AV160" s="15" t="s">
        <v>82</v>
      </c>
      <c r="AW160" s="15" t="s">
        <v>32</v>
      </c>
      <c r="AX160" s="15" t="s">
        <v>74</v>
      </c>
      <c r="AY160" s="286" t="s">
        <v>148</v>
      </c>
    </row>
    <row r="161" s="13" customFormat="1">
      <c r="A161" s="13"/>
      <c r="B161" s="233"/>
      <c r="C161" s="234"/>
      <c r="D161" s="235" t="s">
        <v>155</v>
      </c>
      <c r="E161" s="236" t="s">
        <v>1</v>
      </c>
      <c r="F161" s="237" t="s">
        <v>892</v>
      </c>
      <c r="G161" s="234"/>
      <c r="H161" s="238">
        <v>117.11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155</v>
      </c>
      <c r="AU161" s="244" t="s">
        <v>84</v>
      </c>
      <c r="AV161" s="13" t="s">
        <v>84</v>
      </c>
      <c r="AW161" s="13" t="s">
        <v>32</v>
      </c>
      <c r="AX161" s="13" t="s">
        <v>74</v>
      </c>
      <c r="AY161" s="244" t="s">
        <v>148</v>
      </c>
    </row>
    <row r="162" s="14" customFormat="1">
      <c r="A162" s="14"/>
      <c r="B162" s="245"/>
      <c r="C162" s="246"/>
      <c r="D162" s="235" t="s">
        <v>155</v>
      </c>
      <c r="E162" s="247" t="s">
        <v>1</v>
      </c>
      <c r="F162" s="248" t="s">
        <v>157</v>
      </c>
      <c r="G162" s="246"/>
      <c r="H162" s="249">
        <v>117.11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155</v>
      </c>
      <c r="AU162" s="255" t="s">
        <v>84</v>
      </c>
      <c r="AV162" s="14" t="s">
        <v>154</v>
      </c>
      <c r="AW162" s="14" t="s">
        <v>32</v>
      </c>
      <c r="AX162" s="14" t="s">
        <v>82</v>
      </c>
      <c r="AY162" s="255" t="s">
        <v>148</v>
      </c>
    </row>
    <row r="163" s="2" customFormat="1" ht="33" customHeight="1">
      <c r="A163" s="38"/>
      <c r="B163" s="39"/>
      <c r="C163" s="219" t="s">
        <v>176</v>
      </c>
      <c r="D163" s="219" t="s">
        <v>150</v>
      </c>
      <c r="E163" s="220" t="s">
        <v>231</v>
      </c>
      <c r="F163" s="221" t="s">
        <v>232</v>
      </c>
      <c r="G163" s="222" t="s">
        <v>233</v>
      </c>
      <c r="H163" s="223">
        <v>929.72000000000003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39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154</v>
      </c>
      <c r="AT163" s="231" t="s">
        <v>150</v>
      </c>
      <c r="AU163" s="231" t="s">
        <v>84</v>
      </c>
      <c r="AY163" s="17" t="s">
        <v>148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154</v>
      </c>
      <c r="BM163" s="231" t="s">
        <v>212</v>
      </c>
    </row>
    <row r="164" s="13" customFormat="1">
      <c r="A164" s="13"/>
      <c r="B164" s="233"/>
      <c r="C164" s="234"/>
      <c r="D164" s="235" t="s">
        <v>155</v>
      </c>
      <c r="E164" s="236" t="s">
        <v>1</v>
      </c>
      <c r="F164" s="237" t="s">
        <v>893</v>
      </c>
      <c r="G164" s="234"/>
      <c r="H164" s="238">
        <v>929.72000000000003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155</v>
      </c>
      <c r="AU164" s="244" t="s">
        <v>84</v>
      </c>
      <c r="AV164" s="13" t="s">
        <v>84</v>
      </c>
      <c r="AW164" s="13" t="s">
        <v>32</v>
      </c>
      <c r="AX164" s="13" t="s">
        <v>74</v>
      </c>
      <c r="AY164" s="244" t="s">
        <v>148</v>
      </c>
    </row>
    <row r="165" s="14" customFormat="1">
      <c r="A165" s="14"/>
      <c r="B165" s="245"/>
      <c r="C165" s="246"/>
      <c r="D165" s="235" t="s">
        <v>155</v>
      </c>
      <c r="E165" s="247" t="s">
        <v>1</v>
      </c>
      <c r="F165" s="248" t="s">
        <v>157</v>
      </c>
      <c r="G165" s="246"/>
      <c r="H165" s="249">
        <v>929.72000000000003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155</v>
      </c>
      <c r="AU165" s="255" t="s">
        <v>84</v>
      </c>
      <c r="AV165" s="14" t="s">
        <v>154</v>
      </c>
      <c r="AW165" s="14" t="s">
        <v>32</v>
      </c>
      <c r="AX165" s="14" t="s">
        <v>82</v>
      </c>
      <c r="AY165" s="255" t="s">
        <v>148</v>
      </c>
    </row>
    <row r="166" s="2" customFormat="1" ht="24.15" customHeight="1">
      <c r="A166" s="38"/>
      <c r="B166" s="39"/>
      <c r="C166" s="219" t="s">
        <v>223</v>
      </c>
      <c r="D166" s="219" t="s">
        <v>150</v>
      </c>
      <c r="E166" s="220" t="s">
        <v>894</v>
      </c>
      <c r="F166" s="221" t="s">
        <v>895</v>
      </c>
      <c r="G166" s="222" t="s">
        <v>211</v>
      </c>
      <c r="H166" s="223">
        <v>33.189999999999998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39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154</v>
      </c>
      <c r="AT166" s="231" t="s">
        <v>150</v>
      </c>
      <c r="AU166" s="231" t="s">
        <v>84</v>
      </c>
      <c r="AY166" s="17" t="s">
        <v>148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82</v>
      </c>
      <c r="BK166" s="232">
        <f>ROUND(I166*H166,2)</f>
        <v>0</v>
      </c>
      <c r="BL166" s="17" t="s">
        <v>154</v>
      </c>
      <c r="BM166" s="231" t="s">
        <v>221</v>
      </c>
    </row>
    <row r="167" s="15" customFormat="1">
      <c r="A167" s="15"/>
      <c r="B167" s="277"/>
      <c r="C167" s="278"/>
      <c r="D167" s="235" t="s">
        <v>155</v>
      </c>
      <c r="E167" s="279" t="s">
        <v>1</v>
      </c>
      <c r="F167" s="280" t="s">
        <v>896</v>
      </c>
      <c r="G167" s="278"/>
      <c r="H167" s="279" t="s">
        <v>1</v>
      </c>
      <c r="I167" s="281"/>
      <c r="J167" s="278"/>
      <c r="K167" s="278"/>
      <c r="L167" s="282"/>
      <c r="M167" s="283"/>
      <c r="N167" s="284"/>
      <c r="O167" s="284"/>
      <c r="P167" s="284"/>
      <c r="Q167" s="284"/>
      <c r="R167" s="284"/>
      <c r="S167" s="284"/>
      <c r="T167" s="28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6" t="s">
        <v>155</v>
      </c>
      <c r="AU167" s="286" t="s">
        <v>84</v>
      </c>
      <c r="AV167" s="15" t="s">
        <v>82</v>
      </c>
      <c r="AW167" s="15" t="s">
        <v>32</v>
      </c>
      <c r="AX167" s="15" t="s">
        <v>74</v>
      </c>
      <c r="AY167" s="286" t="s">
        <v>148</v>
      </c>
    </row>
    <row r="168" s="13" customFormat="1">
      <c r="A168" s="13"/>
      <c r="B168" s="233"/>
      <c r="C168" s="234"/>
      <c r="D168" s="235" t="s">
        <v>155</v>
      </c>
      <c r="E168" s="236" t="s">
        <v>1</v>
      </c>
      <c r="F168" s="237" t="s">
        <v>897</v>
      </c>
      <c r="G168" s="234"/>
      <c r="H168" s="238">
        <v>33.189678500000007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155</v>
      </c>
      <c r="AU168" s="244" t="s">
        <v>84</v>
      </c>
      <c r="AV168" s="13" t="s">
        <v>84</v>
      </c>
      <c r="AW168" s="13" t="s">
        <v>32</v>
      </c>
      <c r="AX168" s="13" t="s">
        <v>74</v>
      </c>
      <c r="AY168" s="244" t="s">
        <v>148</v>
      </c>
    </row>
    <row r="169" s="14" customFormat="1">
      <c r="A169" s="14"/>
      <c r="B169" s="245"/>
      <c r="C169" s="246"/>
      <c r="D169" s="235" t="s">
        <v>155</v>
      </c>
      <c r="E169" s="247" t="s">
        <v>1</v>
      </c>
      <c r="F169" s="248" t="s">
        <v>157</v>
      </c>
      <c r="G169" s="246"/>
      <c r="H169" s="249">
        <v>33.189678500000007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155</v>
      </c>
      <c r="AU169" s="255" t="s">
        <v>84</v>
      </c>
      <c r="AV169" s="14" t="s">
        <v>154</v>
      </c>
      <c r="AW169" s="14" t="s">
        <v>32</v>
      </c>
      <c r="AX169" s="14" t="s">
        <v>82</v>
      </c>
      <c r="AY169" s="255" t="s">
        <v>148</v>
      </c>
    </row>
    <row r="170" s="2" customFormat="1" ht="16.5" customHeight="1">
      <c r="A170" s="38"/>
      <c r="B170" s="39"/>
      <c r="C170" s="256" t="s">
        <v>183</v>
      </c>
      <c r="D170" s="256" t="s">
        <v>245</v>
      </c>
      <c r="E170" s="257" t="s">
        <v>898</v>
      </c>
      <c r="F170" s="258" t="s">
        <v>899</v>
      </c>
      <c r="G170" s="259" t="s">
        <v>233</v>
      </c>
      <c r="H170" s="260">
        <v>6.306</v>
      </c>
      <c r="I170" s="261"/>
      <c r="J170" s="262">
        <f>ROUND(I170*H170,2)</f>
        <v>0</v>
      </c>
      <c r="K170" s="263"/>
      <c r="L170" s="264"/>
      <c r="M170" s="265" t="s">
        <v>1</v>
      </c>
      <c r="N170" s="266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166</v>
      </c>
      <c r="AT170" s="231" t="s">
        <v>245</v>
      </c>
      <c r="AU170" s="231" t="s">
        <v>84</v>
      </c>
      <c r="AY170" s="17" t="s">
        <v>148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154</v>
      </c>
      <c r="BM170" s="231" t="s">
        <v>226</v>
      </c>
    </row>
    <row r="171" s="15" customFormat="1">
      <c r="A171" s="15"/>
      <c r="B171" s="277"/>
      <c r="C171" s="278"/>
      <c r="D171" s="235" t="s">
        <v>155</v>
      </c>
      <c r="E171" s="279" t="s">
        <v>1</v>
      </c>
      <c r="F171" s="280" t="s">
        <v>900</v>
      </c>
      <c r="G171" s="278"/>
      <c r="H171" s="279" t="s">
        <v>1</v>
      </c>
      <c r="I171" s="281"/>
      <c r="J171" s="278"/>
      <c r="K171" s="278"/>
      <c r="L171" s="282"/>
      <c r="M171" s="283"/>
      <c r="N171" s="284"/>
      <c r="O171" s="284"/>
      <c r="P171" s="284"/>
      <c r="Q171" s="284"/>
      <c r="R171" s="284"/>
      <c r="S171" s="284"/>
      <c r="T171" s="28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6" t="s">
        <v>155</v>
      </c>
      <c r="AU171" s="286" t="s">
        <v>84</v>
      </c>
      <c r="AV171" s="15" t="s">
        <v>82</v>
      </c>
      <c r="AW171" s="15" t="s">
        <v>32</v>
      </c>
      <c r="AX171" s="15" t="s">
        <v>74</v>
      </c>
      <c r="AY171" s="286" t="s">
        <v>148</v>
      </c>
    </row>
    <row r="172" s="13" customFormat="1">
      <c r="A172" s="13"/>
      <c r="B172" s="233"/>
      <c r="C172" s="234"/>
      <c r="D172" s="235" t="s">
        <v>155</v>
      </c>
      <c r="E172" s="236" t="s">
        <v>1</v>
      </c>
      <c r="F172" s="237" t="s">
        <v>901</v>
      </c>
      <c r="G172" s="234"/>
      <c r="H172" s="238">
        <v>6.3061293750000003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155</v>
      </c>
      <c r="AU172" s="244" t="s">
        <v>84</v>
      </c>
      <c r="AV172" s="13" t="s">
        <v>84</v>
      </c>
      <c r="AW172" s="13" t="s">
        <v>32</v>
      </c>
      <c r="AX172" s="13" t="s">
        <v>74</v>
      </c>
      <c r="AY172" s="244" t="s">
        <v>148</v>
      </c>
    </row>
    <row r="173" s="14" customFormat="1">
      <c r="A173" s="14"/>
      <c r="B173" s="245"/>
      <c r="C173" s="246"/>
      <c r="D173" s="235" t="s">
        <v>155</v>
      </c>
      <c r="E173" s="247" t="s">
        <v>1</v>
      </c>
      <c r="F173" s="248" t="s">
        <v>157</v>
      </c>
      <c r="G173" s="246"/>
      <c r="H173" s="249">
        <v>6.3061293750000003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155</v>
      </c>
      <c r="AU173" s="255" t="s">
        <v>84</v>
      </c>
      <c r="AV173" s="14" t="s">
        <v>154</v>
      </c>
      <c r="AW173" s="14" t="s">
        <v>32</v>
      </c>
      <c r="AX173" s="14" t="s">
        <v>82</v>
      </c>
      <c r="AY173" s="255" t="s">
        <v>148</v>
      </c>
    </row>
    <row r="174" s="2" customFormat="1" ht="16.5" customHeight="1">
      <c r="A174" s="38"/>
      <c r="B174" s="39"/>
      <c r="C174" s="256" t="s">
        <v>8</v>
      </c>
      <c r="D174" s="256" t="s">
        <v>245</v>
      </c>
      <c r="E174" s="257" t="s">
        <v>902</v>
      </c>
      <c r="F174" s="258" t="s">
        <v>903</v>
      </c>
      <c r="G174" s="259" t="s">
        <v>233</v>
      </c>
      <c r="H174" s="260">
        <v>42.341999999999999</v>
      </c>
      <c r="I174" s="261"/>
      <c r="J174" s="262">
        <f>ROUND(I174*H174,2)</f>
        <v>0</v>
      </c>
      <c r="K174" s="263"/>
      <c r="L174" s="264"/>
      <c r="M174" s="265" t="s">
        <v>1</v>
      </c>
      <c r="N174" s="266" t="s">
        <v>39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166</v>
      </c>
      <c r="AT174" s="231" t="s">
        <v>245</v>
      </c>
      <c r="AU174" s="231" t="s">
        <v>84</v>
      </c>
      <c r="AY174" s="17" t="s">
        <v>148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154</v>
      </c>
      <c r="BM174" s="231" t="s">
        <v>88</v>
      </c>
    </row>
    <row r="175" s="15" customFormat="1">
      <c r="A175" s="15"/>
      <c r="B175" s="277"/>
      <c r="C175" s="278"/>
      <c r="D175" s="235" t="s">
        <v>155</v>
      </c>
      <c r="E175" s="279" t="s">
        <v>1</v>
      </c>
      <c r="F175" s="280" t="s">
        <v>904</v>
      </c>
      <c r="G175" s="278"/>
      <c r="H175" s="279" t="s">
        <v>1</v>
      </c>
      <c r="I175" s="281"/>
      <c r="J175" s="278"/>
      <c r="K175" s="278"/>
      <c r="L175" s="282"/>
      <c r="M175" s="283"/>
      <c r="N175" s="284"/>
      <c r="O175" s="284"/>
      <c r="P175" s="284"/>
      <c r="Q175" s="284"/>
      <c r="R175" s="284"/>
      <c r="S175" s="284"/>
      <c r="T175" s="28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6" t="s">
        <v>155</v>
      </c>
      <c r="AU175" s="286" t="s">
        <v>84</v>
      </c>
      <c r="AV175" s="15" t="s">
        <v>82</v>
      </c>
      <c r="AW175" s="15" t="s">
        <v>32</v>
      </c>
      <c r="AX175" s="15" t="s">
        <v>74</v>
      </c>
      <c r="AY175" s="286" t="s">
        <v>148</v>
      </c>
    </row>
    <row r="176" s="13" customFormat="1">
      <c r="A176" s="13"/>
      <c r="B176" s="233"/>
      <c r="C176" s="234"/>
      <c r="D176" s="235" t="s">
        <v>155</v>
      </c>
      <c r="E176" s="236" t="s">
        <v>1</v>
      </c>
      <c r="F176" s="237" t="s">
        <v>905</v>
      </c>
      <c r="G176" s="234"/>
      <c r="H176" s="238">
        <v>42.342409200000006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155</v>
      </c>
      <c r="AU176" s="244" t="s">
        <v>84</v>
      </c>
      <c r="AV176" s="13" t="s">
        <v>84</v>
      </c>
      <c r="AW176" s="13" t="s">
        <v>32</v>
      </c>
      <c r="AX176" s="13" t="s">
        <v>74</v>
      </c>
      <c r="AY176" s="244" t="s">
        <v>148</v>
      </c>
    </row>
    <row r="177" s="14" customFormat="1">
      <c r="A177" s="14"/>
      <c r="B177" s="245"/>
      <c r="C177" s="246"/>
      <c r="D177" s="235" t="s">
        <v>155</v>
      </c>
      <c r="E177" s="247" t="s">
        <v>1</v>
      </c>
      <c r="F177" s="248" t="s">
        <v>157</v>
      </c>
      <c r="G177" s="246"/>
      <c r="H177" s="249">
        <v>42.342409200000006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155</v>
      </c>
      <c r="AU177" s="255" t="s">
        <v>84</v>
      </c>
      <c r="AV177" s="14" t="s">
        <v>154</v>
      </c>
      <c r="AW177" s="14" t="s">
        <v>32</v>
      </c>
      <c r="AX177" s="14" t="s">
        <v>82</v>
      </c>
      <c r="AY177" s="255" t="s">
        <v>148</v>
      </c>
    </row>
    <row r="178" s="2" customFormat="1" ht="16.5" customHeight="1">
      <c r="A178" s="38"/>
      <c r="B178" s="39"/>
      <c r="C178" s="256" t="s">
        <v>193</v>
      </c>
      <c r="D178" s="256" t="s">
        <v>245</v>
      </c>
      <c r="E178" s="257" t="s">
        <v>906</v>
      </c>
      <c r="F178" s="258" t="s">
        <v>907</v>
      </c>
      <c r="G178" s="259" t="s">
        <v>233</v>
      </c>
      <c r="H178" s="260">
        <v>9.4329999999999998</v>
      </c>
      <c r="I178" s="261"/>
      <c r="J178" s="262">
        <f>ROUND(I178*H178,2)</f>
        <v>0</v>
      </c>
      <c r="K178" s="263"/>
      <c r="L178" s="264"/>
      <c r="M178" s="265" t="s">
        <v>1</v>
      </c>
      <c r="N178" s="266" t="s">
        <v>39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166</v>
      </c>
      <c r="AT178" s="231" t="s">
        <v>245</v>
      </c>
      <c r="AU178" s="231" t="s">
        <v>84</v>
      </c>
      <c r="AY178" s="17" t="s">
        <v>148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82</v>
      </c>
      <c r="BK178" s="232">
        <f>ROUND(I178*H178,2)</f>
        <v>0</v>
      </c>
      <c r="BL178" s="17" t="s">
        <v>154</v>
      </c>
      <c r="BM178" s="231" t="s">
        <v>234</v>
      </c>
    </row>
    <row r="179" s="15" customFormat="1">
      <c r="A179" s="15"/>
      <c r="B179" s="277"/>
      <c r="C179" s="278"/>
      <c r="D179" s="235" t="s">
        <v>155</v>
      </c>
      <c r="E179" s="279" t="s">
        <v>1</v>
      </c>
      <c r="F179" s="280" t="s">
        <v>908</v>
      </c>
      <c r="G179" s="278"/>
      <c r="H179" s="279" t="s">
        <v>1</v>
      </c>
      <c r="I179" s="281"/>
      <c r="J179" s="278"/>
      <c r="K179" s="278"/>
      <c r="L179" s="282"/>
      <c r="M179" s="283"/>
      <c r="N179" s="284"/>
      <c r="O179" s="284"/>
      <c r="P179" s="284"/>
      <c r="Q179" s="284"/>
      <c r="R179" s="284"/>
      <c r="S179" s="284"/>
      <c r="T179" s="28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6" t="s">
        <v>155</v>
      </c>
      <c r="AU179" s="286" t="s">
        <v>84</v>
      </c>
      <c r="AV179" s="15" t="s">
        <v>82</v>
      </c>
      <c r="AW179" s="15" t="s">
        <v>32</v>
      </c>
      <c r="AX179" s="15" t="s">
        <v>74</v>
      </c>
      <c r="AY179" s="286" t="s">
        <v>148</v>
      </c>
    </row>
    <row r="180" s="13" customFormat="1">
      <c r="A180" s="13"/>
      <c r="B180" s="233"/>
      <c r="C180" s="234"/>
      <c r="D180" s="235" t="s">
        <v>155</v>
      </c>
      <c r="E180" s="236" t="s">
        <v>1</v>
      </c>
      <c r="F180" s="237" t="s">
        <v>909</v>
      </c>
      <c r="G180" s="234"/>
      <c r="H180" s="238">
        <v>9.4333988000000026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155</v>
      </c>
      <c r="AU180" s="244" t="s">
        <v>84</v>
      </c>
      <c r="AV180" s="13" t="s">
        <v>84</v>
      </c>
      <c r="AW180" s="13" t="s">
        <v>32</v>
      </c>
      <c r="AX180" s="13" t="s">
        <v>74</v>
      </c>
      <c r="AY180" s="244" t="s">
        <v>148</v>
      </c>
    </row>
    <row r="181" s="14" customFormat="1">
      <c r="A181" s="14"/>
      <c r="B181" s="245"/>
      <c r="C181" s="246"/>
      <c r="D181" s="235" t="s">
        <v>155</v>
      </c>
      <c r="E181" s="247" t="s">
        <v>1</v>
      </c>
      <c r="F181" s="248" t="s">
        <v>157</v>
      </c>
      <c r="G181" s="246"/>
      <c r="H181" s="249">
        <v>9.4333988000000026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155</v>
      </c>
      <c r="AU181" s="255" t="s">
        <v>84</v>
      </c>
      <c r="AV181" s="14" t="s">
        <v>154</v>
      </c>
      <c r="AW181" s="14" t="s">
        <v>32</v>
      </c>
      <c r="AX181" s="14" t="s">
        <v>82</v>
      </c>
      <c r="AY181" s="255" t="s">
        <v>148</v>
      </c>
    </row>
    <row r="182" s="2" customFormat="1" ht="24.15" customHeight="1">
      <c r="A182" s="38"/>
      <c r="B182" s="39"/>
      <c r="C182" s="219" t="s">
        <v>239</v>
      </c>
      <c r="D182" s="219" t="s">
        <v>150</v>
      </c>
      <c r="E182" s="220" t="s">
        <v>910</v>
      </c>
      <c r="F182" s="221" t="s">
        <v>911</v>
      </c>
      <c r="G182" s="222" t="s">
        <v>211</v>
      </c>
      <c r="H182" s="223">
        <v>31.469999999999999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39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154</v>
      </c>
      <c r="AT182" s="231" t="s">
        <v>150</v>
      </c>
      <c r="AU182" s="231" t="s">
        <v>84</v>
      </c>
      <c r="AY182" s="17" t="s">
        <v>148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154</v>
      </c>
      <c r="BM182" s="231" t="s">
        <v>238</v>
      </c>
    </row>
    <row r="183" s="15" customFormat="1">
      <c r="A183" s="15"/>
      <c r="B183" s="277"/>
      <c r="C183" s="278"/>
      <c r="D183" s="235" t="s">
        <v>155</v>
      </c>
      <c r="E183" s="279" t="s">
        <v>1</v>
      </c>
      <c r="F183" s="280" t="s">
        <v>912</v>
      </c>
      <c r="G183" s="278"/>
      <c r="H183" s="279" t="s">
        <v>1</v>
      </c>
      <c r="I183" s="281"/>
      <c r="J183" s="278"/>
      <c r="K183" s="278"/>
      <c r="L183" s="282"/>
      <c r="M183" s="283"/>
      <c r="N183" s="284"/>
      <c r="O183" s="284"/>
      <c r="P183" s="284"/>
      <c r="Q183" s="284"/>
      <c r="R183" s="284"/>
      <c r="S183" s="284"/>
      <c r="T183" s="28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6" t="s">
        <v>155</v>
      </c>
      <c r="AU183" s="286" t="s">
        <v>84</v>
      </c>
      <c r="AV183" s="15" t="s">
        <v>82</v>
      </c>
      <c r="AW183" s="15" t="s">
        <v>32</v>
      </c>
      <c r="AX183" s="15" t="s">
        <v>74</v>
      </c>
      <c r="AY183" s="286" t="s">
        <v>148</v>
      </c>
    </row>
    <row r="184" s="13" customFormat="1">
      <c r="A184" s="13"/>
      <c r="B184" s="233"/>
      <c r="C184" s="234"/>
      <c r="D184" s="235" t="s">
        <v>155</v>
      </c>
      <c r="E184" s="236" t="s">
        <v>1</v>
      </c>
      <c r="F184" s="237" t="s">
        <v>913</v>
      </c>
      <c r="G184" s="234"/>
      <c r="H184" s="238">
        <v>31.469999999999999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155</v>
      </c>
      <c r="AU184" s="244" t="s">
        <v>84</v>
      </c>
      <c r="AV184" s="13" t="s">
        <v>84</v>
      </c>
      <c r="AW184" s="13" t="s">
        <v>32</v>
      </c>
      <c r="AX184" s="13" t="s">
        <v>74</v>
      </c>
      <c r="AY184" s="244" t="s">
        <v>148</v>
      </c>
    </row>
    <row r="185" s="14" customFormat="1">
      <c r="A185" s="14"/>
      <c r="B185" s="245"/>
      <c r="C185" s="246"/>
      <c r="D185" s="235" t="s">
        <v>155</v>
      </c>
      <c r="E185" s="247" t="s">
        <v>1</v>
      </c>
      <c r="F185" s="248" t="s">
        <v>157</v>
      </c>
      <c r="G185" s="246"/>
      <c r="H185" s="249">
        <v>31.469999999999999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155</v>
      </c>
      <c r="AU185" s="255" t="s">
        <v>84</v>
      </c>
      <c r="AV185" s="14" t="s">
        <v>154</v>
      </c>
      <c r="AW185" s="14" t="s">
        <v>32</v>
      </c>
      <c r="AX185" s="14" t="s">
        <v>82</v>
      </c>
      <c r="AY185" s="255" t="s">
        <v>148</v>
      </c>
    </row>
    <row r="186" s="2" customFormat="1" ht="16.5" customHeight="1">
      <c r="A186" s="38"/>
      <c r="B186" s="39"/>
      <c r="C186" s="256" t="s">
        <v>244</v>
      </c>
      <c r="D186" s="256" t="s">
        <v>245</v>
      </c>
      <c r="E186" s="257" t="s">
        <v>902</v>
      </c>
      <c r="F186" s="258" t="s">
        <v>903</v>
      </c>
      <c r="G186" s="259" t="s">
        <v>233</v>
      </c>
      <c r="H186" s="260">
        <v>39.039000000000001</v>
      </c>
      <c r="I186" s="261"/>
      <c r="J186" s="262">
        <f>ROUND(I186*H186,2)</f>
        <v>0</v>
      </c>
      <c r="K186" s="263"/>
      <c r="L186" s="264"/>
      <c r="M186" s="265" t="s">
        <v>1</v>
      </c>
      <c r="N186" s="266" t="s">
        <v>39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166</v>
      </c>
      <c r="AT186" s="231" t="s">
        <v>245</v>
      </c>
      <c r="AU186" s="231" t="s">
        <v>84</v>
      </c>
      <c r="AY186" s="17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154</v>
      </c>
      <c r="BM186" s="231" t="s">
        <v>242</v>
      </c>
    </row>
    <row r="187" s="15" customFormat="1">
      <c r="A187" s="15"/>
      <c r="B187" s="277"/>
      <c r="C187" s="278"/>
      <c r="D187" s="235" t="s">
        <v>155</v>
      </c>
      <c r="E187" s="279" t="s">
        <v>1</v>
      </c>
      <c r="F187" s="280" t="s">
        <v>914</v>
      </c>
      <c r="G187" s="278"/>
      <c r="H187" s="279" t="s">
        <v>1</v>
      </c>
      <c r="I187" s="281"/>
      <c r="J187" s="278"/>
      <c r="K187" s="278"/>
      <c r="L187" s="282"/>
      <c r="M187" s="283"/>
      <c r="N187" s="284"/>
      <c r="O187" s="284"/>
      <c r="P187" s="284"/>
      <c r="Q187" s="284"/>
      <c r="R187" s="284"/>
      <c r="S187" s="284"/>
      <c r="T187" s="28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6" t="s">
        <v>155</v>
      </c>
      <c r="AU187" s="286" t="s">
        <v>84</v>
      </c>
      <c r="AV187" s="15" t="s">
        <v>82</v>
      </c>
      <c r="AW187" s="15" t="s">
        <v>32</v>
      </c>
      <c r="AX187" s="15" t="s">
        <v>74</v>
      </c>
      <c r="AY187" s="286" t="s">
        <v>148</v>
      </c>
    </row>
    <row r="188" s="13" customFormat="1">
      <c r="A188" s="13"/>
      <c r="B188" s="233"/>
      <c r="C188" s="234"/>
      <c r="D188" s="235" t="s">
        <v>155</v>
      </c>
      <c r="E188" s="236" t="s">
        <v>1</v>
      </c>
      <c r="F188" s="237" t="s">
        <v>915</v>
      </c>
      <c r="G188" s="234"/>
      <c r="H188" s="238">
        <v>39.039000000000016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155</v>
      </c>
      <c r="AU188" s="244" t="s">
        <v>84</v>
      </c>
      <c r="AV188" s="13" t="s">
        <v>84</v>
      </c>
      <c r="AW188" s="13" t="s">
        <v>32</v>
      </c>
      <c r="AX188" s="13" t="s">
        <v>74</v>
      </c>
      <c r="AY188" s="244" t="s">
        <v>148</v>
      </c>
    </row>
    <row r="189" s="14" customFormat="1">
      <c r="A189" s="14"/>
      <c r="B189" s="245"/>
      <c r="C189" s="246"/>
      <c r="D189" s="235" t="s">
        <v>155</v>
      </c>
      <c r="E189" s="247" t="s">
        <v>1</v>
      </c>
      <c r="F189" s="248" t="s">
        <v>157</v>
      </c>
      <c r="G189" s="246"/>
      <c r="H189" s="249">
        <v>39.039000000000016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155</v>
      </c>
      <c r="AU189" s="255" t="s">
        <v>84</v>
      </c>
      <c r="AV189" s="14" t="s">
        <v>154</v>
      </c>
      <c r="AW189" s="14" t="s">
        <v>32</v>
      </c>
      <c r="AX189" s="14" t="s">
        <v>82</v>
      </c>
      <c r="AY189" s="255" t="s">
        <v>148</v>
      </c>
    </row>
    <row r="190" s="2" customFormat="1" ht="16.5" customHeight="1">
      <c r="A190" s="38"/>
      <c r="B190" s="39"/>
      <c r="C190" s="256" t="s">
        <v>250</v>
      </c>
      <c r="D190" s="256" t="s">
        <v>245</v>
      </c>
      <c r="E190" s="257" t="s">
        <v>906</v>
      </c>
      <c r="F190" s="258" t="s">
        <v>907</v>
      </c>
      <c r="G190" s="259" t="s">
        <v>233</v>
      </c>
      <c r="H190" s="260">
        <v>32.067999999999998</v>
      </c>
      <c r="I190" s="261"/>
      <c r="J190" s="262">
        <f>ROUND(I190*H190,2)</f>
        <v>0</v>
      </c>
      <c r="K190" s="263"/>
      <c r="L190" s="264"/>
      <c r="M190" s="265" t="s">
        <v>1</v>
      </c>
      <c r="N190" s="266" t="s">
        <v>39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166</v>
      </c>
      <c r="AT190" s="231" t="s">
        <v>245</v>
      </c>
      <c r="AU190" s="231" t="s">
        <v>84</v>
      </c>
      <c r="AY190" s="17" t="s">
        <v>148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82</v>
      </c>
      <c r="BK190" s="232">
        <f>ROUND(I190*H190,2)</f>
        <v>0</v>
      </c>
      <c r="BL190" s="17" t="s">
        <v>154</v>
      </c>
      <c r="BM190" s="231" t="s">
        <v>248</v>
      </c>
    </row>
    <row r="191" s="2" customFormat="1" ht="24.15" customHeight="1">
      <c r="A191" s="38"/>
      <c r="B191" s="39"/>
      <c r="C191" s="219" t="s">
        <v>85</v>
      </c>
      <c r="D191" s="219" t="s">
        <v>150</v>
      </c>
      <c r="E191" s="220" t="s">
        <v>910</v>
      </c>
      <c r="F191" s="221" t="s">
        <v>911</v>
      </c>
      <c r="G191" s="222" t="s">
        <v>211</v>
      </c>
      <c r="H191" s="223">
        <v>137.50999999999999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39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154</v>
      </c>
      <c r="AT191" s="231" t="s">
        <v>150</v>
      </c>
      <c r="AU191" s="231" t="s">
        <v>84</v>
      </c>
      <c r="AY191" s="17" t="s">
        <v>148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82</v>
      </c>
      <c r="BK191" s="232">
        <f>ROUND(I191*H191,2)</f>
        <v>0</v>
      </c>
      <c r="BL191" s="17" t="s">
        <v>154</v>
      </c>
      <c r="BM191" s="231" t="s">
        <v>253</v>
      </c>
    </row>
    <row r="192" s="15" customFormat="1">
      <c r="A192" s="15"/>
      <c r="B192" s="277"/>
      <c r="C192" s="278"/>
      <c r="D192" s="235" t="s">
        <v>155</v>
      </c>
      <c r="E192" s="279" t="s">
        <v>1</v>
      </c>
      <c r="F192" s="280" t="s">
        <v>916</v>
      </c>
      <c r="G192" s="278"/>
      <c r="H192" s="279" t="s">
        <v>1</v>
      </c>
      <c r="I192" s="281"/>
      <c r="J192" s="278"/>
      <c r="K192" s="278"/>
      <c r="L192" s="282"/>
      <c r="M192" s="283"/>
      <c r="N192" s="284"/>
      <c r="O192" s="284"/>
      <c r="P192" s="284"/>
      <c r="Q192" s="284"/>
      <c r="R192" s="284"/>
      <c r="S192" s="284"/>
      <c r="T192" s="28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6" t="s">
        <v>155</v>
      </c>
      <c r="AU192" s="286" t="s">
        <v>84</v>
      </c>
      <c r="AV192" s="15" t="s">
        <v>82</v>
      </c>
      <c r="AW192" s="15" t="s">
        <v>32</v>
      </c>
      <c r="AX192" s="15" t="s">
        <v>74</v>
      </c>
      <c r="AY192" s="286" t="s">
        <v>148</v>
      </c>
    </row>
    <row r="193" s="13" customFormat="1">
      <c r="A193" s="13"/>
      <c r="B193" s="233"/>
      <c r="C193" s="234"/>
      <c r="D193" s="235" t="s">
        <v>155</v>
      </c>
      <c r="E193" s="236" t="s">
        <v>1</v>
      </c>
      <c r="F193" s="237" t="s">
        <v>917</v>
      </c>
      <c r="G193" s="234"/>
      <c r="H193" s="238">
        <v>137.50999999999999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155</v>
      </c>
      <c r="AU193" s="244" t="s">
        <v>84</v>
      </c>
      <c r="AV193" s="13" t="s">
        <v>84</v>
      </c>
      <c r="AW193" s="13" t="s">
        <v>32</v>
      </c>
      <c r="AX193" s="13" t="s">
        <v>74</v>
      </c>
      <c r="AY193" s="244" t="s">
        <v>148</v>
      </c>
    </row>
    <row r="194" s="14" customFormat="1">
      <c r="A194" s="14"/>
      <c r="B194" s="245"/>
      <c r="C194" s="246"/>
      <c r="D194" s="235" t="s">
        <v>155</v>
      </c>
      <c r="E194" s="247" t="s">
        <v>1</v>
      </c>
      <c r="F194" s="248" t="s">
        <v>157</v>
      </c>
      <c r="G194" s="246"/>
      <c r="H194" s="249">
        <v>137.50999999999999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155</v>
      </c>
      <c r="AU194" s="255" t="s">
        <v>84</v>
      </c>
      <c r="AV194" s="14" t="s">
        <v>154</v>
      </c>
      <c r="AW194" s="14" t="s">
        <v>32</v>
      </c>
      <c r="AX194" s="14" t="s">
        <v>82</v>
      </c>
      <c r="AY194" s="255" t="s">
        <v>148</v>
      </c>
    </row>
    <row r="195" s="2" customFormat="1" ht="33" customHeight="1">
      <c r="A195" s="38"/>
      <c r="B195" s="39"/>
      <c r="C195" s="219" t="s">
        <v>7</v>
      </c>
      <c r="D195" s="219" t="s">
        <v>150</v>
      </c>
      <c r="E195" s="220" t="s">
        <v>918</v>
      </c>
      <c r="F195" s="221" t="s">
        <v>919</v>
      </c>
      <c r="G195" s="222" t="s">
        <v>211</v>
      </c>
      <c r="H195" s="223">
        <v>133.65199999999999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39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154</v>
      </c>
      <c r="AT195" s="231" t="s">
        <v>150</v>
      </c>
      <c r="AU195" s="231" t="s">
        <v>84</v>
      </c>
      <c r="AY195" s="17" t="s">
        <v>148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154</v>
      </c>
      <c r="BM195" s="231" t="s">
        <v>257</v>
      </c>
    </row>
    <row r="196" s="15" customFormat="1">
      <c r="A196" s="15"/>
      <c r="B196" s="277"/>
      <c r="C196" s="278"/>
      <c r="D196" s="235" t="s">
        <v>155</v>
      </c>
      <c r="E196" s="279" t="s">
        <v>1</v>
      </c>
      <c r="F196" s="280" t="s">
        <v>920</v>
      </c>
      <c r="G196" s="278"/>
      <c r="H196" s="279" t="s">
        <v>1</v>
      </c>
      <c r="I196" s="281"/>
      <c r="J196" s="278"/>
      <c r="K196" s="278"/>
      <c r="L196" s="282"/>
      <c r="M196" s="283"/>
      <c r="N196" s="284"/>
      <c r="O196" s="284"/>
      <c r="P196" s="284"/>
      <c r="Q196" s="284"/>
      <c r="R196" s="284"/>
      <c r="S196" s="284"/>
      <c r="T196" s="28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6" t="s">
        <v>155</v>
      </c>
      <c r="AU196" s="286" t="s">
        <v>84</v>
      </c>
      <c r="AV196" s="15" t="s">
        <v>82</v>
      </c>
      <c r="AW196" s="15" t="s">
        <v>32</v>
      </c>
      <c r="AX196" s="15" t="s">
        <v>74</v>
      </c>
      <c r="AY196" s="286" t="s">
        <v>148</v>
      </c>
    </row>
    <row r="197" s="13" customFormat="1">
      <c r="A197" s="13"/>
      <c r="B197" s="233"/>
      <c r="C197" s="234"/>
      <c r="D197" s="235" t="s">
        <v>155</v>
      </c>
      <c r="E197" s="236" t="s">
        <v>1</v>
      </c>
      <c r="F197" s="237" t="s">
        <v>921</v>
      </c>
      <c r="G197" s="234"/>
      <c r="H197" s="238">
        <v>133.65247168000002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155</v>
      </c>
      <c r="AU197" s="244" t="s">
        <v>84</v>
      </c>
      <c r="AV197" s="13" t="s">
        <v>84</v>
      </c>
      <c r="AW197" s="13" t="s">
        <v>32</v>
      </c>
      <c r="AX197" s="13" t="s">
        <v>74</v>
      </c>
      <c r="AY197" s="244" t="s">
        <v>148</v>
      </c>
    </row>
    <row r="198" s="14" customFormat="1">
      <c r="A198" s="14"/>
      <c r="B198" s="245"/>
      <c r="C198" s="246"/>
      <c r="D198" s="235" t="s">
        <v>155</v>
      </c>
      <c r="E198" s="247" t="s">
        <v>1</v>
      </c>
      <c r="F198" s="248" t="s">
        <v>157</v>
      </c>
      <c r="G198" s="246"/>
      <c r="H198" s="249">
        <v>133.65247168000002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155</v>
      </c>
      <c r="AU198" s="255" t="s">
        <v>84</v>
      </c>
      <c r="AV198" s="14" t="s">
        <v>154</v>
      </c>
      <c r="AW198" s="14" t="s">
        <v>32</v>
      </c>
      <c r="AX198" s="14" t="s">
        <v>82</v>
      </c>
      <c r="AY198" s="255" t="s">
        <v>148</v>
      </c>
    </row>
    <row r="199" s="2" customFormat="1" ht="16.5" customHeight="1">
      <c r="A199" s="38"/>
      <c r="B199" s="39"/>
      <c r="C199" s="256" t="s">
        <v>207</v>
      </c>
      <c r="D199" s="256" t="s">
        <v>245</v>
      </c>
      <c r="E199" s="257" t="s">
        <v>922</v>
      </c>
      <c r="F199" s="258" t="s">
        <v>923</v>
      </c>
      <c r="G199" s="259" t="s">
        <v>233</v>
      </c>
      <c r="H199" s="260">
        <v>488.08800000000002</v>
      </c>
      <c r="I199" s="261"/>
      <c r="J199" s="262">
        <f>ROUND(I199*H199,2)</f>
        <v>0</v>
      </c>
      <c r="K199" s="263"/>
      <c r="L199" s="264"/>
      <c r="M199" s="265" t="s">
        <v>1</v>
      </c>
      <c r="N199" s="266" t="s">
        <v>39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166</v>
      </c>
      <c r="AT199" s="231" t="s">
        <v>245</v>
      </c>
      <c r="AU199" s="231" t="s">
        <v>84</v>
      </c>
      <c r="AY199" s="17" t="s">
        <v>148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82</v>
      </c>
      <c r="BK199" s="232">
        <f>ROUND(I199*H199,2)</f>
        <v>0</v>
      </c>
      <c r="BL199" s="17" t="s">
        <v>154</v>
      </c>
      <c r="BM199" s="231" t="s">
        <v>261</v>
      </c>
    </row>
    <row r="200" s="13" customFormat="1">
      <c r="A200" s="13"/>
      <c r="B200" s="233"/>
      <c r="C200" s="234"/>
      <c r="D200" s="235" t="s">
        <v>155</v>
      </c>
      <c r="E200" s="236" t="s">
        <v>1</v>
      </c>
      <c r="F200" s="237" t="s">
        <v>924</v>
      </c>
      <c r="G200" s="234"/>
      <c r="H200" s="238">
        <v>488.08799999999997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155</v>
      </c>
      <c r="AU200" s="244" t="s">
        <v>84</v>
      </c>
      <c r="AV200" s="13" t="s">
        <v>84</v>
      </c>
      <c r="AW200" s="13" t="s">
        <v>32</v>
      </c>
      <c r="AX200" s="13" t="s">
        <v>74</v>
      </c>
      <c r="AY200" s="244" t="s">
        <v>148</v>
      </c>
    </row>
    <row r="201" s="14" customFormat="1">
      <c r="A201" s="14"/>
      <c r="B201" s="245"/>
      <c r="C201" s="246"/>
      <c r="D201" s="235" t="s">
        <v>155</v>
      </c>
      <c r="E201" s="247" t="s">
        <v>1</v>
      </c>
      <c r="F201" s="248" t="s">
        <v>157</v>
      </c>
      <c r="G201" s="246"/>
      <c r="H201" s="249">
        <v>488.08799999999997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155</v>
      </c>
      <c r="AU201" s="255" t="s">
        <v>84</v>
      </c>
      <c r="AV201" s="14" t="s">
        <v>154</v>
      </c>
      <c r="AW201" s="14" t="s">
        <v>32</v>
      </c>
      <c r="AX201" s="14" t="s">
        <v>82</v>
      </c>
      <c r="AY201" s="255" t="s">
        <v>148</v>
      </c>
    </row>
    <row r="202" s="12" customFormat="1" ht="22.8" customHeight="1">
      <c r="A202" s="12"/>
      <c r="B202" s="203"/>
      <c r="C202" s="204"/>
      <c r="D202" s="205" t="s">
        <v>73</v>
      </c>
      <c r="E202" s="217" t="s">
        <v>154</v>
      </c>
      <c r="F202" s="217" t="s">
        <v>925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SUM(P203:P222)</f>
        <v>0</v>
      </c>
      <c r="Q202" s="211"/>
      <c r="R202" s="212">
        <f>SUM(R203:R222)</f>
        <v>32.877723492600005</v>
      </c>
      <c r="S202" s="211"/>
      <c r="T202" s="213">
        <f>SUM(T203:T222)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82</v>
      </c>
      <c r="AT202" s="215" t="s">
        <v>73</v>
      </c>
      <c r="AU202" s="215" t="s">
        <v>82</v>
      </c>
      <c r="AY202" s="214" t="s">
        <v>148</v>
      </c>
      <c r="BK202" s="216">
        <f>SUM(BK203:BK222)</f>
        <v>0</v>
      </c>
    </row>
    <row r="203" s="2" customFormat="1" ht="16.5" customHeight="1">
      <c r="A203" s="38"/>
      <c r="B203" s="39"/>
      <c r="C203" s="219" t="s">
        <v>267</v>
      </c>
      <c r="D203" s="219" t="s">
        <v>150</v>
      </c>
      <c r="E203" s="220" t="s">
        <v>926</v>
      </c>
      <c r="F203" s="221" t="s">
        <v>927</v>
      </c>
      <c r="G203" s="222" t="s">
        <v>211</v>
      </c>
      <c r="H203" s="223">
        <v>8.6940000000000008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39</v>
      </c>
      <c r="O203" s="91"/>
      <c r="P203" s="229">
        <f>O203*H203</f>
        <v>0</v>
      </c>
      <c r="Q203" s="229">
        <v>1.7034</v>
      </c>
      <c r="R203" s="229">
        <f>Q203*H203</f>
        <v>14.809359600000002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154</v>
      </c>
      <c r="AT203" s="231" t="s">
        <v>150</v>
      </c>
      <c r="AU203" s="231" t="s">
        <v>84</v>
      </c>
      <c r="AY203" s="17" t="s">
        <v>148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82</v>
      </c>
      <c r="BK203" s="232">
        <f>ROUND(I203*H203,2)</f>
        <v>0</v>
      </c>
      <c r="BL203" s="17" t="s">
        <v>154</v>
      </c>
      <c r="BM203" s="231" t="s">
        <v>265</v>
      </c>
    </row>
    <row r="204" s="15" customFormat="1">
      <c r="A204" s="15"/>
      <c r="B204" s="277"/>
      <c r="C204" s="278"/>
      <c r="D204" s="235" t="s">
        <v>155</v>
      </c>
      <c r="E204" s="279" t="s">
        <v>1</v>
      </c>
      <c r="F204" s="280" t="s">
        <v>928</v>
      </c>
      <c r="G204" s="278"/>
      <c r="H204" s="279" t="s">
        <v>1</v>
      </c>
      <c r="I204" s="281"/>
      <c r="J204" s="278"/>
      <c r="K204" s="278"/>
      <c r="L204" s="282"/>
      <c r="M204" s="283"/>
      <c r="N204" s="284"/>
      <c r="O204" s="284"/>
      <c r="P204" s="284"/>
      <c r="Q204" s="284"/>
      <c r="R204" s="284"/>
      <c r="S204" s="284"/>
      <c r="T204" s="28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6" t="s">
        <v>155</v>
      </c>
      <c r="AU204" s="286" t="s">
        <v>84</v>
      </c>
      <c r="AV204" s="15" t="s">
        <v>82</v>
      </c>
      <c r="AW204" s="15" t="s">
        <v>32</v>
      </c>
      <c r="AX204" s="15" t="s">
        <v>74</v>
      </c>
      <c r="AY204" s="286" t="s">
        <v>148</v>
      </c>
    </row>
    <row r="205" s="13" customFormat="1">
      <c r="A205" s="13"/>
      <c r="B205" s="233"/>
      <c r="C205" s="234"/>
      <c r="D205" s="235" t="s">
        <v>155</v>
      </c>
      <c r="E205" s="236" t="s">
        <v>1</v>
      </c>
      <c r="F205" s="237" t="s">
        <v>929</v>
      </c>
      <c r="G205" s="234"/>
      <c r="H205" s="238">
        <v>8.6940000000000008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155</v>
      </c>
      <c r="AU205" s="244" t="s">
        <v>84</v>
      </c>
      <c r="AV205" s="13" t="s">
        <v>84</v>
      </c>
      <c r="AW205" s="13" t="s">
        <v>32</v>
      </c>
      <c r="AX205" s="13" t="s">
        <v>74</v>
      </c>
      <c r="AY205" s="244" t="s">
        <v>148</v>
      </c>
    </row>
    <row r="206" s="14" customFormat="1">
      <c r="A206" s="14"/>
      <c r="B206" s="245"/>
      <c r="C206" s="246"/>
      <c r="D206" s="235" t="s">
        <v>155</v>
      </c>
      <c r="E206" s="247" t="s">
        <v>1</v>
      </c>
      <c r="F206" s="248" t="s">
        <v>157</v>
      </c>
      <c r="G206" s="246"/>
      <c r="H206" s="249">
        <v>8.6940000000000008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155</v>
      </c>
      <c r="AU206" s="255" t="s">
        <v>84</v>
      </c>
      <c r="AV206" s="14" t="s">
        <v>154</v>
      </c>
      <c r="AW206" s="14" t="s">
        <v>32</v>
      </c>
      <c r="AX206" s="14" t="s">
        <v>82</v>
      </c>
      <c r="AY206" s="255" t="s">
        <v>148</v>
      </c>
    </row>
    <row r="207" s="2" customFormat="1" ht="16.5" customHeight="1">
      <c r="A207" s="38"/>
      <c r="B207" s="39"/>
      <c r="C207" s="219" t="s">
        <v>212</v>
      </c>
      <c r="D207" s="219" t="s">
        <v>150</v>
      </c>
      <c r="E207" s="220" t="s">
        <v>930</v>
      </c>
      <c r="F207" s="221" t="s">
        <v>931</v>
      </c>
      <c r="G207" s="222" t="s">
        <v>211</v>
      </c>
      <c r="H207" s="223">
        <v>21.312000000000001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39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154</v>
      </c>
      <c r="AT207" s="231" t="s">
        <v>150</v>
      </c>
      <c r="AU207" s="231" t="s">
        <v>84</v>
      </c>
      <c r="AY207" s="17" t="s">
        <v>148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82</v>
      </c>
      <c r="BK207" s="232">
        <f>ROUND(I207*H207,2)</f>
        <v>0</v>
      </c>
      <c r="BL207" s="17" t="s">
        <v>154</v>
      </c>
      <c r="BM207" s="231" t="s">
        <v>270</v>
      </c>
    </row>
    <row r="208" s="15" customFormat="1">
      <c r="A208" s="15"/>
      <c r="B208" s="277"/>
      <c r="C208" s="278"/>
      <c r="D208" s="235" t="s">
        <v>155</v>
      </c>
      <c r="E208" s="279" t="s">
        <v>1</v>
      </c>
      <c r="F208" s="280" t="s">
        <v>932</v>
      </c>
      <c r="G208" s="278"/>
      <c r="H208" s="279" t="s">
        <v>1</v>
      </c>
      <c r="I208" s="281"/>
      <c r="J208" s="278"/>
      <c r="K208" s="278"/>
      <c r="L208" s="282"/>
      <c r="M208" s="283"/>
      <c r="N208" s="284"/>
      <c r="O208" s="284"/>
      <c r="P208" s="284"/>
      <c r="Q208" s="284"/>
      <c r="R208" s="284"/>
      <c r="S208" s="284"/>
      <c r="T208" s="28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6" t="s">
        <v>155</v>
      </c>
      <c r="AU208" s="286" t="s">
        <v>84</v>
      </c>
      <c r="AV208" s="15" t="s">
        <v>82</v>
      </c>
      <c r="AW208" s="15" t="s">
        <v>32</v>
      </c>
      <c r="AX208" s="15" t="s">
        <v>74</v>
      </c>
      <c r="AY208" s="286" t="s">
        <v>148</v>
      </c>
    </row>
    <row r="209" s="13" customFormat="1">
      <c r="A209" s="13"/>
      <c r="B209" s="233"/>
      <c r="C209" s="234"/>
      <c r="D209" s="235" t="s">
        <v>155</v>
      </c>
      <c r="E209" s="236" t="s">
        <v>1</v>
      </c>
      <c r="F209" s="237" t="s">
        <v>933</v>
      </c>
      <c r="G209" s="234"/>
      <c r="H209" s="238">
        <v>21.312000000000001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155</v>
      </c>
      <c r="AU209" s="244" t="s">
        <v>84</v>
      </c>
      <c r="AV209" s="13" t="s">
        <v>84</v>
      </c>
      <c r="AW209" s="13" t="s">
        <v>32</v>
      </c>
      <c r="AX209" s="13" t="s">
        <v>74</v>
      </c>
      <c r="AY209" s="244" t="s">
        <v>148</v>
      </c>
    </row>
    <row r="210" s="14" customFormat="1">
      <c r="A210" s="14"/>
      <c r="B210" s="245"/>
      <c r="C210" s="246"/>
      <c r="D210" s="235" t="s">
        <v>155</v>
      </c>
      <c r="E210" s="247" t="s">
        <v>1</v>
      </c>
      <c r="F210" s="248" t="s">
        <v>157</v>
      </c>
      <c r="G210" s="246"/>
      <c r="H210" s="249">
        <v>21.312000000000001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155</v>
      </c>
      <c r="AU210" s="255" t="s">
        <v>84</v>
      </c>
      <c r="AV210" s="14" t="s">
        <v>154</v>
      </c>
      <c r="AW210" s="14" t="s">
        <v>32</v>
      </c>
      <c r="AX210" s="14" t="s">
        <v>82</v>
      </c>
      <c r="AY210" s="255" t="s">
        <v>148</v>
      </c>
    </row>
    <row r="211" s="2" customFormat="1" ht="24.15" customHeight="1">
      <c r="A211" s="38"/>
      <c r="B211" s="39"/>
      <c r="C211" s="219" t="s">
        <v>275</v>
      </c>
      <c r="D211" s="219" t="s">
        <v>150</v>
      </c>
      <c r="E211" s="220" t="s">
        <v>934</v>
      </c>
      <c r="F211" s="221" t="s">
        <v>935</v>
      </c>
      <c r="G211" s="222" t="s">
        <v>211</v>
      </c>
      <c r="H211" s="223">
        <v>7.8259999999999996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39</v>
      </c>
      <c r="O211" s="91"/>
      <c r="P211" s="229">
        <f>O211*H211</f>
        <v>0</v>
      </c>
      <c r="Q211" s="229">
        <v>2.3010199999999998</v>
      </c>
      <c r="R211" s="229">
        <f>Q211*H211</f>
        <v>18.007782519999999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154</v>
      </c>
      <c r="AT211" s="231" t="s">
        <v>150</v>
      </c>
      <c r="AU211" s="231" t="s">
        <v>84</v>
      </c>
      <c r="AY211" s="17" t="s">
        <v>148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82</v>
      </c>
      <c r="BK211" s="232">
        <f>ROUND(I211*H211,2)</f>
        <v>0</v>
      </c>
      <c r="BL211" s="17" t="s">
        <v>154</v>
      </c>
      <c r="BM211" s="231" t="s">
        <v>273</v>
      </c>
    </row>
    <row r="212" s="15" customFormat="1">
      <c r="A212" s="15"/>
      <c r="B212" s="277"/>
      <c r="C212" s="278"/>
      <c r="D212" s="235" t="s">
        <v>155</v>
      </c>
      <c r="E212" s="279" t="s">
        <v>1</v>
      </c>
      <c r="F212" s="280" t="s">
        <v>936</v>
      </c>
      <c r="G212" s="278"/>
      <c r="H212" s="279" t="s">
        <v>1</v>
      </c>
      <c r="I212" s="281"/>
      <c r="J212" s="278"/>
      <c r="K212" s="278"/>
      <c r="L212" s="282"/>
      <c r="M212" s="283"/>
      <c r="N212" s="284"/>
      <c r="O212" s="284"/>
      <c r="P212" s="284"/>
      <c r="Q212" s="284"/>
      <c r="R212" s="284"/>
      <c r="S212" s="284"/>
      <c r="T212" s="28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6" t="s">
        <v>155</v>
      </c>
      <c r="AU212" s="286" t="s">
        <v>84</v>
      </c>
      <c r="AV212" s="15" t="s">
        <v>82</v>
      </c>
      <c r="AW212" s="15" t="s">
        <v>32</v>
      </c>
      <c r="AX212" s="15" t="s">
        <v>74</v>
      </c>
      <c r="AY212" s="286" t="s">
        <v>148</v>
      </c>
    </row>
    <row r="213" s="13" customFormat="1">
      <c r="A213" s="13"/>
      <c r="B213" s="233"/>
      <c r="C213" s="234"/>
      <c r="D213" s="235" t="s">
        <v>155</v>
      </c>
      <c r="E213" s="236" t="s">
        <v>1</v>
      </c>
      <c r="F213" s="237" t="s">
        <v>937</v>
      </c>
      <c r="G213" s="234"/>
      <c r="H213" s="238">
        <v>7.8255000000000008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155</v>
      </c>
      <c r="AU213" s="244" t="s">
        <v>84</v>
      </c>
      <c r="AV213" s="13" t="s">
        <v>84</v>
      </c>
      <c r="AW213" s="13" t="s">
        <v>32</v>
      </c>
      <c r="AX213" s="13" t="s">
        <v>74</v>
      </c>
      <c r="AY213" s="244" t="s">
        <v>148</v>
      </c>
    </row>
    <row r="214" s="14" customFormat="1">
      <c r="A214" s="14"/>
      <c r="B214" s="245"/>
      <c r="C214" s="246"/>
      <c r="D214" s="235" t="s">
        <v>155</v>
      </c>
      <c r="E214" s="247" t="s">
        <v>1</v>
      </c>
      <c r="F214" s="248" t="s">
        <v>157</v>
      </c>
      <c r="G214" s="246"/>
      <c r="H214" s="249">
        <v>7.8255000000000008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155</v>
      </c>
      <c r="AU214" s="255" t="s">
        <v>84</v>
      </c>
      <c r="AV214" s="14" t="s">
        <v>154</v>
      </c>
      <c r="AW214" s="14" t="s">
        <v>32</v>
      </c>
      <c r="AX214" s="14" t="s">
        <v>82</v>
      </c>
      <c r="AY214" s="255" t="s">
        <v>148</v>
      </c>
    </row>
    <row r="215" s="2" customFormat="1" ht="24.15" customHeight="1">
      <c r="A215" s="38"/>
      <c r="B215" s="39"/>
      <c r="C215" s="219" t="s">
        <v>221</v>
      </c>
      <c r="D215" s="219" t="s">
        <v>150</v>
      </c>
      <c r="E215" s="220" t="s">
        <v>938</v>
      </c>
      <c r="F215" s="221" t="s">
        <v>939</v>
      </c>
      <c r="G215" s="222" t="s">
        <v>153</v>
      </c>
      <c r="H215" s="223">
        <v>9.5899999999999999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39</v>
      </c>
      <c r="O215" s="91"/>
      <c r="P215" s="229">
        <f>O215*H215</f>
        <v>0</v>
      </c>
      <c r="Q215" s="229">
        <v>0.0063171399999999997</v>
      </c>
      <c r="R215" s="229">
        <f>Q215*H215</f>
        <v>0.060581372599999996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154</v>
      </c>
      <c r="AT215" s="231" t="s">
        <v>150</v>
      </c>
      <c r="AU215" s="231" t="s">
        <v>84</v>
      </c>
      <c r="AY215" s="17" t="s">
        <v>148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82</v>
      </c>
      <c r="BK215" s="232">
        <f>ROUND(I215*H215,2)</f>
        <v>0</v>
      </c>
      <c r="BL215" s="17" t="s">
        <v>154</v>
      </c>
      <c r="BM215" s="231" t="s">
        <v>279</v>
      </c>
    </row>
    <row r="216" s="15" customFormat="1">
      <c r="A216" s="15"/>
      <c r="B216" s="277"/>
      <c r="C216" s="278"/>
      <c r="D216" s="235" t="s">
        <v>155</v>
      </c>
      <c r="E216" s="279" t="s">
        <v>1</v>
      </c>
      <c r="F216" s="280" t="s">
        <v>940</v>
      </c>
      <c r="G216" s="278"/>
      <c r="H216" s="279" t="s">
        <v>1</v>
      </c>
      <c r="I216" s="281"/>
      <c r="J216" s="278"/>
      <c r="K216" s="278"/>
      <c r="L216" s="282"/>
      <c r="M216" s="283"/>
      <c r="N216" s="284"/>
      <c r="O216" s="284"/>
      <c r="P216" s="284"/>
      <c r="Q216" s="284"/>
      <c r="R216" s="284"/>
      <c r="S216" s="284"/>
      <c r="T216" s="28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6" t="s">
        <v>155</v>
      </c>
      <c r="AU216" s="286" t="s">
        <v>84</v>
      </c>
      <c r="AV216" s="15" t="s">
        <v>82</v>
      </c>
      <c r="AW216" s="15" t="s">
        <v>32</v>
      </c>
      <c r="AX216" s="15" t="s">
        <v>74</v>
      </c>
      <c r="AY216" s="286" t="s">
        <v>148</v>
      </c>
    </row>
    <row r="217" s="13" customFormat="1">
      <c r="A217" s="13"/>
      <c r="B217" s="233"/>
      <c r="C217" s="234"/>
      <c r="D217" s="235" t="s">
        <v>155</v>
      </c>
      <c r="E217" s="236" t="s">
        <v>1</v>
      </c>
      <c r="F217" s="237" t="s">
        <v>941</v>
      </c>
      <c r="G217" s="234"/>
      <c r="H217" s="238">
        <v>9.5899999999999999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155</v>
      </c>
      <c r="AU217" s="244" t="s">
        <v>84</v>
      </c>
      <c r="AV217" s="13" t="s">
        <v>84</v>
      </c>
      <c r="AW217" s="13" t="s">
        <v>32</v>
      </c>
      <c r="AX217" s="13" t="s">
        <v>74</v>
      </c>
      <c r="AY217" s="244" t="s">
        <v>148</v>
      </c>
    </row>
    <row r="218" s="14" customFormat="1">
      <c r="A218" s="14"/>
      <c r="B218" s="245"/>
      <c r="C218" s="246"/>
      <c r="D218" s="235" t="s">
        <v>155</v>
      </c>
      <c r="E218" s="247" t="s">
        <v>1</v>
      </c>
      <c r="F218" s="248" t="s">
        <v>157</v>
      </c>
      <c r="G218" s="246"/>
      <c r="H218" s="249">
        <v>9.5899999999999999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155</v>
      </c>
      <c r="AU218" s="255" t="s">
        <v>84</v>
      </c>
      <c r="AV218" s="14" t="s">
        <v>154</v>
      </c>
      <c r="AW218" s="14" t="s">
        <v>32</v>
      </c>
      <c r="AX218" s="14" t="s">
        <v>82</v>
      </c>
      <c r="AY218" s="255" t="s">
        <v>148</v>
      </c>
    </row>
    <row r="219" s="2" customFormat="1" ht="24.15" customHeight="1">
      <c r="A219" s="38"/>
      <c r="B219" s="39"/>
      <c r="C219" s="256" t="s">
        <v>282</v>
      </c>
      <c r="D219" s="256" t="s">
        <v>245</v>
      </c>
      <c r="E219" s="257" t="s">
        <v>942</v>
      </c>
      <c r="F219" s="258" t="s">
        <v>943</v>
      </c>
      <c r="G219" s="259" t="s">
        <v>153</v>
      </c>
      <c r="H219" s="260">
        <v>93.799999999999997</v>
      </c>
      <c r="I219" s="261"/>
      <c r="J219" s="262">
        <f>ROUND(I219*H219,2)</f>
        <v>0</v>
      </c>
      <c r="K219" s="263"/>
      <c r="L219" s="264"/>
      <c r="M219" s="265" t="s">
        <v>1</v>
      </c>
      <c r="N219" s="266" t="s">
        <v>39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166</v>
      </c>
      <c r="AT219" s="231" t="s">
        <v>245</v>
      </c>
      <c r="AU219" s="231" t="s">
        <v>84</v>
      </c>
      <c r="AY219" s="17" t="s">
        <v>148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82</v>
      </c>
      <c r="BK219" s="232">
        <f>ROUND(I219*H219,2)</f>
        <v>0</v>
      </c>
      <c r="BL219" s="17" t="s">
        <v>154</v>
      </c>
      <c r="BM219" s="231" t="s">
        <v>280</v>
      </c>
    </row>
    <row r="220" s="15" customFormat="1">
      <c r="A220" s="15"/>
      <c r="B220" s="277"/>
      <c r="C220" s="278"/>
      <c r="D220" s="235" t="s">
        <v>155</v>
      </c>
      <c r="E220" s="279" t="s">
        <v>1</v>
      </c>
      <c r="F220" s="280" t="s">
        <v>944</v>
      </c>
      <c r="G220" s="278"/>
      <c r="H220" s="279" t="s">
        <v>1</v>
      </c>
      <c r="I220" s="281"/>
      <c r="J220" s="278"/>
      <c r="K220" s="278"/>
      <c r="L220" s="282"/>
      <c r="M220" s="283"/>
      <c r="N220" s="284"/>
      <c r="O220" s="284"/>
      <c r="P220" s="284"/>
      <c r="Q220" s="284"/>
      <c r="R220" s="284"/>
      <c r="S220" s="284"/>
      <c r="T220" s="28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6" t="s">
        <v>155</v>
      </c>
      <c r="AU220" s="286" t="s">
        <v>84</v>
      </c>
      <c r="AV220" s="15" t="s">
        <v>82</v>
      </c>
      <c r="AW220" s="15" t="s">
        <v>32</v>
      </c>
      <c r="AX220" s="15" t="s">
        <v>74</v>
      </c>
      <c r="AY220" s="286" t="s">
        <v>148</v>
      </c>
    </row>
    <row r="221" s="13" customFormat="1">
      <c r="A221" s="13"/>
      <c r="B221" s="233"/>
      <c r="C221" s="234"/>
      <c r="D221" s="235" t="s">
        <v>155</v>
      </c>
      <c r="E221" s="236" t="s">
        <v>1</v>
      </c>
      <c r="F221" s="237" t="s">
        <v>945</v>
      </c>
      <c r="G221" s="234"/>
      <c r="H221" s="238">
        <v>93.800000000000011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155</v>
      </c>
      <c r="AU221" s="244" t="s">
        <v>84</v>
      </c>
      <c r="AV221" s="13" t="s">
        <v>84</v>
      </c>
      <c r="AW221" s="13" t="s">
        <v>32</v>
      </c>
      <c r="AX221" s="13" t="s">
        <v>74</v>
      </c>
      <c r="AY221" s="244" t="s">
        <v>148</v>
      </c>
    </row>
    <row r="222" s="14" customFormat="1">
      <c r="A222" s="14"/>
      <c r="B222" s="245"/>
      <c r="C222" s="246"/>
      <c r="D222" s="235" t="s">
        <v>155</v>
      </c>
      <c r="E222" s="247" t="s">
        <v>1</v>
      </c>
      <c r="F222" s="248" t="s">
        <v>157</v>
      </c>
      <c r="G222" s="246"/>
      <c r="H222" s="249">
        <v>93.800000000000011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155</v>
      </c>
      <c r="AU222" s="255" t="s">
        <v>84</v>
      </c>
      <c r="AV222" s="14" t="s">
        <v>154</v>
      </c>
      <c r="AW222" s="14" t="s">
        <v>32</v>
      </c>
      <c r="AX222" s="14" t="s">
        <v>82</v>
      </c>
      <c r="AY222" s="255" t="s">
        <v>148</v>
      </c>
    </row>
    <row r="223" s="12" customFormat="1" ht="22.8" customHeight="1">
      <c r="A223" s="12"/>
      <c r="B223" s="203"/>
      <c r="C223" s="204"/>
      <c r="D223" s="205" t="s">
        <v>73</v>
      </c>
      <c r="E223" s="217" t="s">
        <v>166</v>
      </c>
      <c r="F223" s="217" t="s">
        <v>430</v>
      </c>
      <c r="G223" s="204"/>
      <c r="H223" s="204"/>
      <c r="I223" s="207"/>
      <c r="J223" s="218">
        <f>BK223</f>
        <v>0</v>
      </c>
      <c r="K223" s="204"/>
      <c r="L223" s="209"/>
      <c r="M223" s="210"/>
      <c r="N223" s="211"/>
      <c r="O223" s="211"/>
      <c r="P223" s="212">
        <f>SUM(P224:P281)</f>
        <v>0</v>
      </c>
      <c r="Q223" s="211"/>
      <c r="R223" s="212">
        <f>SUM(R224:R281)</f>
        <v>1.2449504999999999</v>
      </c>
      <c r="S223" s="211"/>
      <c r="T223" s="213">
        <f>SUM(T224:T281)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4" t="s">
        <v>82</v>
      </c>
      <c r="AT223" s="215" t="s">
        <v>73</v>
      </c>
      <c r="AU223" s="215" t="s">
        <v>82</v>
      </c>
      <c r="AY223" s="214" t="s">
        <v>148</v>
      </c>
      <c r="BK223" s="216">
        <f>SUM(BK224:BK281)</f>
        <v>0</v>
      </c>
    </row>
    <row r="224" s="2" customFormat="1" ht="24.15" customHeight="1">
      <c r="A224" s="38"/>
      <c r="B224" s="39"/>
      <c r="C224" s="219" t="s">
        <v>226</v>
      </c>
      <c r="D224" s="219" t="s">
        <v>150</v>
      </c>
      <c r="E224" s="220" t="s">
        <v>946</v>
      </c>
      <c r="F224" s="221" t="s">
        <v>947</v>
      </c>
      <c r="G224" s="222" t="s">
        <v>202</v>
      </c>
      <c r="H224" s="223">
        <v>101.40000000000001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39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154</v>
      </c>
      <c r="AT224" s="231" t="s">
        <v>150</v>
      </c>
      <c r="AU224" s="231" t="s">
        <v>84</v>
      </c>
      <c r="AY224" s="17" t="s">
        <v>148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82</v>
      </c>
      <c r="BK224" s="232">
        <f>ROUND(I224*H224,2)</f>
        <v>0</v>
      </c>
      <c r="BL224" s="17" t="s">
        <v>154</v>
      </c>
      <c r="BM224" s="231" t="s">
        <v>285</v>
      </c>
    </row>
    <row r="225" s="15" customFormat="1">
      <c r="A225" s="15"/>
      <c r="B225" s="277"/>
      <c r="C225" s="278"/>
      <c r="D225" s="235" t="s">
        <v>155</v>
      </c>
      <c r="E225" s="279" t="s">
        <v>1</v>
      </c>
      <c r="F225" s="280" t="s">
        <v>948</v>
      </c>
      <c r="G225" s="278"/>
      <c r="H225" s="279" t="s">
        <v>1</v>
      </c>
      <c r="I225" s="281"/>
      <c r="J225" s="278"/>
      <c r="K225" s="278"/>
      <c r="L225" s="282"/>
      <c r="M225" s="283"/>
      <c r="N225" s="284"/>
      <c r="O225" s="284"/>
      <c r="P225" s="284"/>
      <c r="Q225" s="284"/>
      <c r="R225" s="284"/>
      <c r="S225" s="284"/>
      <c r="T225" s="28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6" t="s">
        <v>155</v>
      </c>
      <c r="AU225" s="286" t="s">
        <v>84</v>
      </c>
      <c r="AV225" s="15" t="s">
        <v>82</v>
      </c>
      <c r="AW225" s="15" t="s">
        <v>32</v>
      </c>
      <c r="AX225" s="15" t="s">
        <v>74</v>
      </c>
      <c r="AY225" s="286" t="s">
        <v>148</v>
      </c>
    </row>
    <row r="226" s="13" customFormat="1">
      <c r="A226" s="13"/>
      <c r="B226" s="233"/>
      <c r="C226" s="234"/>
      <c r="D226" s="235" t="s">
        <v>155</v>
      </c>
      <c r="E226" s="236" t="s">
        <v>1</v>
      </c>
      <c r="F226" s="237" t="s">
        <v>949</v>
      </c>
      <c r="G226" s="234"/>
      <c r="H226" s="238">
        <v>101.40000000000001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155</v>
      </c>
      <c r="AU226" s="244" t="s">
        <v>84</v>
      </c>
      <c r="AV226" s="13" t="s">
        <v>84</v>
      </c>
      <c r="AW226" s="13" t="s">
        <v>32</v>
      </c>
      <c r="AX226" s="13" t="s">
        <v>74</v>
      </c>
      <c r="AY226" s="244" t="s">
        <v>148</v>
      </c>
    </row>
    <row r="227" s="14" customFormat="1">
      <c r="A227" s="14"/>
      <c r="B227" s="245"/>
      <c r="C227" s="246"/>
      <c r="D227" s="235" t="s">
        <v>155</v>
      </c>
      <c r="E227" s="247" t="s">
        <v>1</v>
      </c>
      <c r="F227" s="248" t="s">
        <v>157</v>
      </c>
      <c r="G227" s="246"/>
      <c r="H227" s="249">
        <v>101.40000000000001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155</v>
      </c>
      <c r="AU227" s="255" t="s">
        <v>84</v>
      </c>
      <c r="AV227" s="14" t="s">
        <v>154</v>
      </c>
      <c r="AW227" s="14" t="s">
        <v>32</v>
      </c>
      <c r="AX227" s="14" t="s">
        <v>82</v>
      </c>
      <c r="AY227" s="255" t="s">
        <v>148</v>
      </c>
    </row>
    <row r="228" s="2" customFormat="1" ht="37.8" customHeight="1">
      <c r="A228" s="38"/>
      <c r="B228" s="39"/>
      <c r="C228" s="256" t="s">
        <v>290</v>
      </c>
      <c r="D228" s="256" t="s">
        <v>245</v>
      </c>
      <c r="E228" s="257" t="s">
        <v>950</v>
      </c>
      <c r="F228" s="258" t="s">
        <v>951</v>
      </c>
      <c r="G228" s="259" t="s">
        <v>202</v>
      </c>
      <c r="H228" s="260">
        <v>106.5</v>
      </c>
      <c r="I228" s="261"/>
      <c r="J228" s="262">
        <f>ROUND(I228*H228,2)</f>
        <v>0</v>
      </c>
      <c r="K228" s="263"/>
      <c r="L228" s="264"/>
      <c r="M228" s="265" t="s">
        <v>1</v>
      </c>
      <c r="N228" s="266" t="s">
        <v>39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166</v>
      </c>
      <c r="AT228" s="231" t="s">
        <v>245</v>
      </c>
      <c r="AU228" s="231" t="s">
        <v>84</v>
      </c>
      <c r="AY228" s="17" t="s">
        <v>148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154</v>
      </c>
      <c r="BM228" s="231" t="s">
        <v>288</v>
      </c>
    </row>
    <row r="229" s="2" customFormat="1" ht="33" customHeight="1">
      <c r="A229" s="38"/>
      <c r="B229" s="39"/>
      <c r="C229" s="219" t="s">
        <v>88</v>
      </c>
      <c r="D229" s="219" t="s">
        <v>150</v>
      </c>
      <c r="E229" s="220" t="s">
        <v>952</v>
      </c>
      <c r="F229" s="221" t="s">
        <v>953</v>
      </c>
      <c r="G229" s="222" t="s">
        <v>202</v>
      </c>
      <c r="H229" s="223">
        <v>30.399999999999999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39</v>
      </c>
      <c r="O229" s="91"/>
      <c r="P229" s="229">
        <f>O229*H229</f>
        <v>0</v>
      </c>
      <c r="Q229" s="229">
        <v>1.1E-05</v>
      </c>
      <c r="R229" s="229">
        <f>Q229*H229</f>
        <v>0.0003344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154</v>
      </c>
      <c r="AT229" s="231" t="s">
        <v>150</v>
      </c>
      <c r="AU229" s="231" t="s">
        <v>84</v>
      </c>
      <c r="AY229" s="17" t="s">
        <v>148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82</v>
      </c>
      <c r="BK229" s="232">
        <f>ROUND(I229*H229,2)</f>
        <v>0</v>
      </c>
      <c r="BL229" s="17" t="s">
        <v>154</v>
      </c>
      <c r="BM229" s="231" t="s">
        <v>293</v>
      </c>
    </row>
    <row r="230" s="15" customFormat="1">
      <c r="A230" s="15"/>
      <c r="B230" s="277"/>
      <c r="C230" s="278"/>
      <c r="D230" s="235" t="s">
        <v>155</v>
      </c>
      <c r="E230" s="279" t="s">
        <v>1</v>
      </c>
      <c r="F230" s="280" t="s">
        <v>954</v>
      </c>
      <c r="G230" s="278"/>
      <c r="H230" s="279" t="s">
        <v>1</v>
      </c>
      <c r="I230" s="281"/>
      <c r="J230" s="278"/>
      <c r="K230" s="278"/>
      <c r="L230" s="282"/>
      <c r="M230" s="283"/>
      <c r="N230" s="284"/>
      <c r="O230" s="284"/>
      <c r="P230" s="284"/>
      <c r="Q230" s="284"/>
      <c r="R230" s="284"/>
      <c r="S230" s="284"/>
      <c r="T230" s="28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6" t="s">
        <v>155</v>
      </c>
      <c r="AU230" s="286" t="s">
        <v>84</v>
      </c>
      <c r="AV230" s="15" t="s">
        <v>82</v>
      </c>
      <c r="AW230" s="15" t="s">
        <v>32</v>
      </c>
      <c r="AX230" s="15" t="s">
        <v>74</v>
      </c>
      <c r="AY230" s="286" t="s">
        <v>148</v>
      </c>
    </row>
    <row r="231" s="13" customFormat="1">
      <c r="A231" s="13"/>
      <c r="B231" s="233"/>
      <c r="C231" s="234"/>
      <c r="D231" s="235" t="s">
        <v>155</v>
      </c>
      <c r="E231" s="236" t="s">
        <v>1</v>
      </c>
      <c r="F231" s="237" t="s">
        <v>955</v>
      </c>
      <c r="G231" s="234"/>
      <c r="H231" s="238">
        <v>30.399999999999999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155</v>
      </c>
      <c r="AU231" s="244" t="s">
        <v>84</v>
      </c>
      <c r="AV231" s="13" t="s">
        <v>84</v>
      </c>
      <c r="AW231" s="13" t="s">
        <v>32</v>
      </c>
      <c r="AX231" s="13" t="s">
        <v>74</v>
      </c>
      <c r="AY231" s="244" t="s">
        <v>148</v>
      </c>
    </row>
    <row r="232" s="14" customFormat="1">
      <c r="A232" s="14"/>
      <c r="B232" s="245"/>
      <c r="C232" s="246"/>
      <c r="D232" s="235" t="s">
        <v>155</v>
      </c>
      <c r="E232" s="247" t="s">
        <v>1</v>
      </c>
      <c r="F232" s="248" t="s">
        <v>157</v>
      </c>
      <c r="G232" s="246"/>
      <c r="H232" s="249">
        <v>30.399999999999999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155</v>
      </c>
      <c r="AU232" s="255" t="s">
        <v>84</v>
      </c>
      <c r="AV232" s="14" t="s">
        <v>154</v>
      </c>
      <c r="AW232" s="14" t="s">
        <v>32</v>
      </c>
      <c r="AX232" s="14" t="s">
        <v>82</v>
      </c>
      <c r="AY232" s="255" t="s">
        <v>148</v>
      </c>
    </row>
    <row r="233" s="2" customFormat="1" ht="16.5" customHeight="1">
      <c r="A233" s="38"/>
      <c r="B233" s="39"/>
      <c r="C233" s="256" t="s">
        <v>299</v>
      </c>
      <c r="D233" s="256" t="s">
        <v>245</v>
      </c>
      <c r="E233" s="257" t="s">
        <v>956</v>
      </c>
      <c r="F233" s="258" t="s">
        <v>957</v>
      </c>
      <c r="G233" s="259" t="s">
        <v>202</v>
      </c>
      <c r="H233" s="260">
        <v>5</v>
      </c>
      <c r="I233" s="261"/>
      <c r="J233" s="262">
        <f>ROUND(I233*H233,2)</f>
        <v>0</v>
      </c>
      <c r="K233" s="263"/>
      <c r="L233" s="264"/>
      <c r="M233" s="265" t="s">
        <v>1</v>
      </c>
      <c r="N233" s="266" t="s">
        <v>39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166</v>
      </c>
      <c r="AT233" s="231" t="s">
        <v>245</v>
      </c>
      <c r="AU233" s="231" t="s">
        <v>84</v>
      </c>
      <c r="AY233" s="17" t="s">
        <v>148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82</v>
      </c>
      <c r="BK233" s="232">
        <f>ROUND(I233*H233,2)</f>
        <v>0</v>
      </c>
      <c r="BL233" s="17" t="s">
        <v>154</v>
      </c>
      <c r="BM233" s="231" t="s">
        <v>297</v>
      </c>
    </row>
    <row r="234" s="2" customFormat="1" ht="16.5" customHeight="1">
      <c r="A234" s="38"/>
      <c r="B234" s="39"/>
      <c r="C234" s="256" t="s">
        <v>234</v>
      </c>
      <c r="D234" s="256" t="s">
        <v>245</v>
      </c>
      <c r="E234" s="257" t="s">
        <v>958</v>
      </c>
      <c r="F234" s="258" t="s">
        <v>959</v>
      </c>
      <c r="G234" s="259" t="s">
        <v>202</v>
      </c>
      <c r="H234" s="260">
        <v>27</v>
      </c>
      <c r="I234" s="261"/>
      <c r="J234" s="262">
        <f>ROUND(I234*H234,2)</f>
        <v>0</v>
      </c>
      <c r="K234" s="263"/>
      <c r="L234" s="264"/>
      <c r="M234" s="265" t="s">
        <v>1</v>
      </c>
      <c r="N234" s="266" t="s">
        <v>39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166</v>
      </c>
      <c r="AT234" s="231" t="s">
        <v>245</v>
      </c>
      <c r="AU234" s="231" t="s">
        <v>84</v>
      </c>
      <c r="AY234" s="17" t="s">
        <v>148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154</v>
      </c>
      <c r="BM234" s="231" t="s">
        <v>302</v>
      </c>
    </row>
    <row r="235" s="2" customFormat="1" ht="33" customHeight="1">
      <c r="A235" s="38"/>
      <c r="B235" s="39"/>
      <c r="C235" s="219" t="s">
        <v>308</v>
      </c>
      <c r="D235" s="219" t="s">
        <v>150</v>
      </c>
      <c r="E235" s="220" t="s">
        <v>960</v>
      </c>
      <c r="F235" s="221" t="s">
        <v>961</v>
      </c>
      <c r="G235" s="222" t="s">
        <v>202</v>
      </c>
      <c r="H235" s="223">
        <v>39.700000000000003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39</v>
      </c>
      <c r="O235" s="91"/>
      <c r="P235" s="229">
        <f>O235*H235</f>
        <v>0</v>
      </c>
      <c r="Q235" s="229">
        <v>1.2999999999999999E-05</v>
      </c>
      <c r="R235" s="229">
        <f>Q235*H235</f>
        <v>0.00051610000000000002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154</v>
      </c>
      <c r="AT235" s="231" t="s">
        <v>150</v>
      </c>
      <c r="AU235" s="231" t="s">
        <v>84</v>
      </c>
      <c r="AY235" s="17" t="s">
        <v>148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82</v>
      </c>
      <c r="BK235" s="232">
        <f>ROUND(I235*H235,2)</f>
        <v>0</v>
      </c>
      <c r="BL235" s="17" t="s">
        <v>154</v>
      </c>
      <c r="BM235" s="231" t="s">
        <v>306</v>
      </c>
    </row>
    <row r="236" s="15" customFormat="1">
      <c r="A236" s="15"/>
      <c r="B236" s="277"/>
      <c r="C236" s="278"/>
      <c r="D236" s="235" t="s">
        <v>155</v>
      </c>
      <c r="E236" s="279" t="s">
        <v>1</v>
      </c>
      <c r="F236" s="280" t="s">
        <v>962</v>
      </c>
      <c r="G236" s="278"/>
      <c r="H236" s="279" t="s">
        <v>1</v>
      </c>
      <c r="I236" s="281"/>
      <c r="J236" s="278"/>
      <c r="K236" s="278"/>
      <c r="L236" s="282"/>
      <c r="M236" s="283"/>
      <c r="N236" s="284"/>
      <c r="O236" s="284"/>
      <c r="P236" s="284"/>
      <c r="Q236" s="284"/>
      <c r="R236" s="284"/>
      <c r="S236" s="284"/>
      <c r="T236" s="28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6" t="s">
        <v>155</v>
      </c>
      <c r="AU236" s="286" t="s">
        <v>84</v>
      </c>
      <c r="AV236" s="15" t="s">
        <v>82</v>
      </c>
      <c r="AW236" s="15" t="s">
        <v>32</v>
      </c>
      <c r="AX236" s="15" t="s">
        <v>74</v>
      </c>
      <c r="AY236" s="286" t="s">
        <v>148</v>
      </c>
    </row>
    <row r="237" s="13" customFormat="1">
      <c r="A237" s="13"/>
      <c r="B237" s="233"/>
      <c r="C237" s="234"/>
      <c r="D237" s="235" t="s">
        <v>155</v>
      </c>
      <c r="E237" s="236" t="s">
        <v>1</v>
      </c>
      <c r="F237" s="237" t="s">
        <v>963</v>
      </c>
      <c r="G237" s="234"/>
      <c r="H237" s="238">
        <v>39.700000000000003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155</v>
      </c>
      <c r="AU237" s="244" t="s">
        <v>84</v>
      </c>
      <c r="AV237" s="13" t="s">
        <v>84</v>
      </c>
      <c r="AW237" s="13" t="s">
        <v>32</v>
      </c>
      <c r="AX237" s="13" t="s">
        <v>74</v>
      </c>
      <c r="AY237" s="244" t="s">
        <v>148</v>
      </c>
    </row>
    <row r="238" s="14" customFormat="1">
      <c r="A238" s="14"/>
      <c r="B238" s="245"/>
      <c r="C238" s="246"/>
      <c r="D238" s="235" t="s">
        <v>155</v>
      </c>
      <c r="E238" s="247" t="s">
        <v>1</v>
      </c>
      <c r="F238" s="248" t="s">
        <v>157</v>
      </c>
      <c r="G238" s="246"/>
      <c r="H238" s="249">
        <v>39.700000000000003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155</v>
      </c>
      <c r="AU238" s="255" t="s">
        <v>84</v>
      </c>
      <c r="AV238" s="14" t="s">
        <v>154</v>
      </c>
      <c r="AW238" s="14" t="s">
        <v>32</v>
      </c>
      <c r="AX238" s="14" t="s">
        <v>82</v>
      </c>
      <c r="AY238" s="255" t="s">
        <v>148</v>
      </c>
    </row>
    <row r="239" s="2" customFormat="1" ht="16.5" customHeight="1">
      <c r="A239" s="38"/>
      <c r="B239" s="39"/>
      <c r="C239" s="256" t="s">
        <v>238</v>
      </c>
      <c r="D239" s="256" t="s">
        <v>245</v>
      </c>
      <c r="E239" s="257" t="s">
        <v>964</v>
      </c>
      <c r="F239" s="258" t="s">
        <v>965</v>
      </c>
      <c r="G239" s="259" t="s">
        <v>202</v>
      </c>
      <c r="H239" s="260">
        <v>3</v>
      </c>
      <c r="I239" s="261"/>
      <c r="J239" s="262">
        <f>ROUND(I239*H239,2)</f>
        <v>0</v>
      </c>
      <c r="K239" s="263"/>
      <c r="L239" s="264"/>
      <c r="M239" s="265" t="s">
        <v>1</v>
      </c>
      <c r="N239" s="266" t="s">
        <v>39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166</v>
      </c>
      <c r="AT239" s="231" t="s">
        <v>245</v>
      </c>
      <c r="AU239" s="231" t="s">
        <v>84</v>
      </c>
      <c r="AY239" s="17" t="s">
        <v>148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82</v>
      </c>
      <c r="BK239" s="232">
        <f>ROUND(I239*H239,2)</f>
        <v>0</v>
      </c>
      <c r="BL239" s="17" t="s">
        <v>154</v>
      </c>
      <c r="BM239" s="231" t="s">
        <v>311</v>
      </c>
    </row>
    <row r="240" s="2" customFormat="1" ht="16.5" customHeight="1">
      <c r="A240" s="38"/>
      <c r="B240" s="39"/>
      <c r="C240" s="256" t="s">
        <v>774</v>
      </c>
      <c r="D240" s="256" t="s">
        <v>245</v>
      </c>
      <c r="E240" s="257" t="s">
        <v>966</v>
      </c>
      <c r="F240" s="258" t="s">
        <v>967</v>
      </c>
      <c r="G240" s="259" t="s">
        <v>202</v>
      </c>
      <c r="H240" s="260">
        <v>18</v>
      </c>
      <c r="I240" s="261"/>
      <c r="J240" s="262">
        <f>ROUND(I240*H240,2)</f>
        <v>0</v>
      </c>
      <c r="K240" s="263"/>
      <c r="L240" s="264"/>
      <c r="M240" s="265" t="s">
        <v>1</v>
      </c>
      <c r="N240" s="266" t="s">
        <v>39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166</v>
      </c>
      <c r="AT240" s="231" t="s">
        <v>245</v>
      </c>
      <c r="AU240" s="231" t="s">
        <v>84</v>
      </c>
      <c r="AY240" s="17" t="s">
        <v>148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82</v>
      </c>
      <c r="BK240" s="232">
        <f>ROUND(I240*H240,2)</f>
        <v>0</v>
      </c>
      <c r="BL240" s="17" t="s">
        <v>154</v>
      </c>
      <c r="BM240" s="231" t="s">
        <v>91</v>
      </c>
    </row>
    <row r="241" s="2" customFormat="1" ht="21.75" customHeight="1">
      <c r="A241" s="38"/>
      <c r="B241" s="39"/>
      <c r="C241" s="256" t="s">
        <v>242</v>
      </c>
      <c r="D241" s="256" t="s">
        <v>245</v>
      </c>
      <c r="E241" s="257" t="s">
        <v>968</v>
      </c>
      <c r="F241" s="258" t="s">
        <v>969</v>
      </c>
      <c r="G241" s="259" t="s">
        <v>202</v>
      </c>
      <c r="H241" s="260">
        <v>2</v>
      </c>
      <c r="I241" s="261"/>
      <c r="J241" s="262">
        <f>ROUND(I241*H241,2)</f>
        <v>0</v>
      </c>
      <c r="K241" s="263"/>
      <c r="L241" s="264"/>
      <c r="M241" s="265" t="s">
        <v>1</v>
      </c>
      <c r="N241" s="266" t="s">
        <v>39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166</v>
      </c>
      <c r="AT241" s="231" t="s">
        <v>245</v>
      </c>
      <c r="AU241" s="231" t="s">
        <v>84</v>
      </c>
      <c r="AY241" s="17" t="s">
        <v>148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82</v>
      </c>
      <c r="BK241" s="232">
        <f>ROUND(I241*H241,2)</f>
        <v>0</v>
      </c>
      <c r="BL241" s="17" t="s">
        <v>154</v>
      </c>
      <c r="BM241" s="231" t="s">
        <v>472</v>
      </c>
    </row>
    <row r="242" s="2" customFormat="1" ht="21.75" customHeight="1">
      <c r="A242" s="38"/>
      <c r="B242" s="39"/>
      <c r="C242" s="256" t="s">
        <v>334</v>
      </c>
      <c r="D242" s="256" t="s">
        <v>245</v>
      </c>
      <c r="E242" s="257" t="s">
        <v>970</v>
      </c>
      <c r="F242" s="258" t="s">
        <v>971</v>
      </c>
      <c r="G242" s="259" t="s">
        <v>202</v>
      </c>
      <c r="H242" s="260">
        <v>3</v>
      </c>
      <c r="I242" s="261"/>
      <c r="J242" s="262">
        <f>ROUND(I242*H242,2)</f>
        <v>0</v>
      </c>
      <c r="K242" s="263"/>
      <c r="L242" s="264"/>
      <c r="M242" s="265" t="s">
        <v>1</v>
      </c>
      <c r="N242" s="266" t="s">
        <v>39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166</v>
      </c>
      <c r="AT242" s="231" t="s">
        <v>245</v>
      </c>
      <c r="AU242" s="231" t="s">
        <v>84</v>
      </c>
      <c r="AY242" s="17" t="s">
        <v>148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82</v>
      </c>
      <c r="BK242" s="232">
        <f>ROUND(I242*H242,2)</f>
        <v>0</v>
      </c>
      <c r="BL242" s="17" t="s">
        <v>154</v>
      </c>
      <c r="BM242" s="231" t="s">
        <v>323</v>
      </c>
    </row>
    <row r="243" s="2" customFormat="1" ht="21.75" customHeight="1">
      <c r="A243" s="38"/>
      <c r="B243" s="39"/>
      <c r="C243" s="256" t="s">
        <v>248</v>
      </c>
      <c r="D243" s="256" t="s">
        <v>245</v>
      </c>
      <c r="E243" s="257" t="s">
        <v>972</v>
      </c>
      <c r="F243" s="258" t="s">
        <v>973</v>
      </c>
      <c r="G243" s="259" t="s">
        <v>202</v>
      </c>
      <c r="H243" s="260">
        <v>15</v>
      </c>
      <c r="I243" s="261"/>
      <c r="J243" s="262">
        <f>ROUND(I243*H243,2)</f>
        <v>0</v>
      </c>
      <c r="K243" s="263"/>
      <c r="L243" s="264"/>
      <c r="M243" s="265" t="s">
        <v>1</v>
      </c>
      <c r="N243" s="266" t="s">
        <v>39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166</v>
      </c>
      <c r="AT243" s="231" t="s">
        <v>245</v>
      </c>
      <c r="AU243" s="231" t="s">
        <v>84</v>
      </c>
      <c r="AY243" s="17" t="s">
        <v>148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82</v>
      </c>
      <c r="BK243" s="232">
        <f>ROUND(I243*H243,2)</f>
        <v>0</v>
      </c>
      <c r="BL243" s="17" t="s">
        <v>154</v>
      </c>
      <c r="BM243" s="231" t="s">
        <v>337</v>
      </c>
    </row>
    <row r="244" s="2" customFormat="1" ht="33" customHeight="1">
      <c r="A244" s="38"/>
      <c r="B244" s="39"/>
      <c r="C244" s="219" t="s">
        <v>354</v>
      </c>
      <c r="D244" s="219" t="s">
        <v>150</v>
      </c>
      <c r="E244" s="220" t="s">
        <v>974</v>
      </c>
      <c r="F244" s="221" t="s">
        <v>975</v>
      </c>
      <c r="G244" s="222" t="s">
        <v>202</v>
      </c>
      <c r="H244" s="223">
        <v>82.200000000000003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39</v>
      </c>
      <c r="O244" s="91"/>
      <c r="P244" s="229">
        <f>O244*H244</f>
        <v>0</v>
      </c>
      <c r="Q244" s="229">
        <v>1.8E-05</v>
      </c>
      <c r="R244" s="229">
        <f>Q244*H244</f>
        <v>0.0014796000000000002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154</v>
      </c>
      <c r="AT244" s="231" t="s">
        <v>150</v>
      </c>
      <c r="AU244" s="231" t="s">
        <v>84</v>
      </c>
      <c r="AY244" s="17" t="s">
        <v>148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82</v>
      </c>
      <c r="BK244" s="232">
        <f>ROUND(I244*H244,2)</f>
        <v>0</v>
      </c>
      <c r="BL244" s="17" t="s">
        <v>154</v>
      </c>
      <c r="BM244" s="231" t="s">
        <v>353</v>
      </c>
    </row>
    <row r="245" s="15" customFormat="1">
      <c r="A245" s="15"/>
      <c r="B245" s="277"/>
      <c r="C245" s="278"/>
      <c r="D245" s="235" t="s">
        <v>155</v>
      </c>
      <c r="E245" s="279" t="s">
        <v>1</v>
      </c>
      <c r="F245" s="280" t="s">
        <v>976</v>
      </c>
      <c r="G245" s="278"/>
      <c r="H245" s="279" t="s">
        <v>1</v>
      </c>
      <c r="I245" s="281"/>
      <c r="J245" s="278"/>
      <c r="K245" s="278"/>
      <c r="L245" s="282"/>
      <c r="M245" s="283"/>
      <c r="N245" s="284"/>
      <c r="O245" s="284"/>
      <c r="P245" s="284"/>
      <c r="Q245" s="284"/>
      <c r="R245" s="284"/>
      <c r="S245" s="284"/>
      <c r="T245" s="28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6" t="s">
        <v>155</v>
      </c>
      <c r="AU245" s="286" t="s">
        <v>84</v>
      </c>
      <c r="AV245" s="15" t="s">
        <v>82</v>
      </c>
      <c r="AW245" s="15" t="s">
        <v>32</v>
      </c>
      <c r="AX245" s="15" t="s">
        <v>74</v>
      </c>
      <c r="AY245" s="286" t="s">
        <v>148</v>
      </c>
    </row>
    <row r="246" s="13" customFormat="1">
      <c r="A246" s="13"/>
      <c r="B246" s="233"/>
      <c r="C246" s="234"/>
      <c r="D246" s="235" t="s">
        <v>155</v>
      </c>
      <c r="E246" s="236" t="s">
        <v>1</v>
      </c>
      <c r="F246" s="237" t="s">
        <v>977</v>
      </c>
      <c r="G246" s="234"/>
      <c r="H246" s="238">
        <v>82.200000000000003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155</v>
      </c>
      <c r="AU246" s="244" t="s">
        <v>84</v>
      </c>
      <c r="AV246" s="13" t="s">
        <v>84</v>
      </c>
      <c r="AW246" s="13" t="s">
        <v>32</v>
      </c>
      <c r="AX246" s="13" t="s">
        <v>74</v>
      </c>
      <c r="AY246" s="244" t="s">
        <v>148</v>
      </c>
    </row>
    <row r="247" s="14" customFormat="1">
      <c r="A247" s="14"/>
      <c r="B247" s="245"/>
      <c r="C247" s="246"/>
      <c r="D247" s="235" t="s">
        <v>155</v>
      </c>
      <c r="E247" s="247" t="s">
        <v>1</v>
      </c>
      <c r="F247" s="248" t="s">
        <v>157</v>
      </c>
      <c r="G247" s="246"/>
      <c r="H247" s="249">
        <v>82.200000000000003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155</v>
      </c>
      <c r="AU247" s="255" t="s">
        <v>84</v>
      </c>
      <c r="AV247" s="14" t="s">
        <v>154</v>
      </c>
      <c r="AW247" s="14" t="s">
        <v>32</v>
      </c>
      <c r="AX247" s="14" t="s">
        <v>82</v>
      </c>
      <c r="AY247" s="255" t="s">
        <v>148</v>
      </c>
    </row>
    <row r="248" s="2" customFormat="1" ht="21.75" customHeight="1">
      <c r="A248" s="38"/>
      <c r="B248" s="39"/>
      <c r="C248" s="256" t="s">
        <v>253</v>
      </c>
      <c r="D248" s="256" t="s">
        <v>245</v>
      </c>
      <c r="E248" s="257" t="s">
        <v>978</v>
      </c>
      <c r="F248" s="258" t="s">
        <v>979</v>
      </c>
      <c r="G248" s="259" t="s">
        <v>202</v>
      </c>
      <c r="H248" s="260">
        <v>84</v>
      </c>
      <c r="I248" s="261"/>
      <c r="J248" s="262">
        <f>ROUND(I248*H248,2)</f>
        <v>0</v>
      </c>
      <c r="K248" s="263"/>
      <c r="L248" s="264"/>
      <c r="M248" s="265" t="s">
        <v>1</v>
      </c>
      <c r="N248" s="266" t="s">
        <v>39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166</v>
      </c>
      <c r="AT248" s="231" t="s">
        <v>245</v>
      </c>
      <c r="AU248" s="231" t="s">
        <v>84</v>
      </c>
      <c r="AY248" s="17" t="s">
        <v>148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82</v>
      </c>
      <c r="BK248" s="232">
        <f>ROUND(I248*H248,2)</f>
        <v>0</v>
      </c>
      <c r="BL248" s="17" t="s">
        <v>154</v>
      </c>
      <c r="BM248" s="231" t="s">
        <v>94</v>
      </c>
    </row>
    <row r="249" s="2" customFormat="1" ht="24.15" customHeight="1">
      <c r="A249" s="38"/>
      <c r="B249" s="39"/>
      <c r="C249" s="219" t="s">
        <v>360</v>
      </c>
      <c r="D249" s="219" t="s">
        <v>150</v>
      </c>
      <c r="E249" s="220" t="s">
        <v>980</v>
      </c>
      <c r="F249" s="221" t="s">
        <v>981</v>
      </c>
      <c r="G249" s="222" t="s">
        <v>278</v>
      </c>
      <c r="H249" s="223">
        <v>2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39</v>
      </c>
      <c r="O249" s="91"/>
      <c r="P249" s="229">
        <f>O249*H249</f>
        <v>0</v>
      </c>
      <c r="Q249" s="229">
        <v>1.9E-06</v>
      </c>
      <c r="R249" s="229">
        <f>Q249*H249</f>
        <v>3.8E-06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154</v>
      </c>
      <c r="AT249" s="231" t="s">
        <v>150</v>
      </c>
      <c r="AU249" s="231" t="s">
        <v>84</v>
      </c>
      <c r="AY249" s="17" t="s">
        <v>148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82</v>
      </c>
      <c r="BK249" s="232">
        <f>ROUND(I249*H249,2)</f>
        <v>0</v>
      </c>
      <c r="BL249" s="17" t="s">
        <v>154</v>
      </c>
      <c r="BM249" s="231" t="s">
        <v>359</v>
      </c>
    </row>
    <row r="250" s="2" customFormat="1" ht="16.5" customHeight="1">
      <c r="A250" s="38"/>
      <c r="B250" s="39"/>
      <c r="C250" s="256" t="s">
        <v>257</v>
      </c>
      <c r="D250" s="256" t="s">
        <v>245</v>
      </c>
      <c r="E250" s="257" t="s">
        <v>982</v>
      </c>
      <c r="F250" s="258" t="s">
        <v>983</v>
      </c>
      <c r="G250" s="259" t="s">
        <v>278</v>
      </c>
      <c r="H250" s="260">
        <v>1</v>
      </c>
      <c r="I250" s="261"/>
      <c r="J250" s="262">
        <f>ROUND(I250*H250,2)</f>
        <v>0</v>
      </c>
      <c r="K250" s="263"/>
      <c r="L250" s="264"/>
      <c r="M250" s="265" t="s">
        <v>1</v>
      </c>
      <c r="N250" s="266" t="s">
        <v>39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166</v>
      </c>
      <c r="AT250" s="231" t="s">
        <v>245</v>
      </c>
      <c r="AU250" s="231" t="s">
        <v>84</v>
      </c>
      <c r="AY250" s="17" t="s">
        <v>148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82</v>
      </c>
      <c r="BK250" s="232">
        <f>ROUND(I250*H250,2)</f>
        <v>0</v>
      </c>
      <c r="BL250" s="17" t="s">
        <v>154</v>
      </c>
      <c r="BM250" s="231" t="s">
        <v>363</v>
      </c>
    </row>
    <row r="251" s="2" customFormat="1" ht="16.5" customHeight="1">
      <c r="A251" s="38"/>
      <c r="B251" s="39"/>
      <c r="C251" s="256" t="s">
        <v>367</v>
      </c>
      <c r="D251" s="256" t="s">
        <v>245</v>
      </c>
      <c r="E251" s="257" t="s">
        <v>984</v>
      </c>
      <c r="F251" s="258" t="s">
        <v>985</v>
      </c>
      <c r="G251" s="259" t="s">
        <v>278</v>
      </c>
      <c r="H251" s="260">
        <v>1</v>
      </c>
      <c r="I251" s="261"/>
      <c r="J251" s="262">
        <f>ROUND(I251*H251,2)</f>
        <v>0</v>
      </c>
      <c r="K251" s="263"/>
      <c r="L251" s="264"/>
      <c r="M251" s="265" t="s">
        <v>1</v>
      </c>
      <c r="N251" s="266" t="s">
        <v>39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166</v>
      </c>
      <c r="AT251" s="231" t="s">
        <v>245</v>
      </c>
      <c r="AU251" s="231" t="s">
        <v>84</v>
      </c>
      <c r="AY251" s="17" t="s">
        <v>148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82</v>
      </c>
      <c r="BK251" s="232">
        <f>ROUND(I251*H251,2)</f>
        <v>0</v>
      </c>
      <c r="BL251" s="17" t="s">
        <v>154</v>
      </c>
      <c r="BM251" s="231" t="s">
        <v>366</v>
      </c>
    </row>
    <row r="252" s="2" customFormat="1" ht="24.15" customHeight="1">
      <c r="A252" s="38"/>
      <c r="B252" s="39"/>
      <c r="C252" s="219" t="s">
        <v>261</v>
      </c>
      <c r="D252" s="219" t="s">
        <v>150</v>
      </c>
      <c r="E252" s="220" t="s">
        <v>986</v>
      </c>
      <c r="F252" s="221" t="s">
        <v>987</v>
      </c>
      <c r="G252" s="222" t="s">
        <v>278</v>
      </c>
      <c r="H252" s="223">
        <v>1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39</v>
      </c>
      <c r="O252" s="91"/>
      <c r="P252" s="229">
        <f>O252*H252</f>
        <v>0</v>
      </c>
      <c r="Q252" s="229">
        <v>1.9E-06</v>
      </c>
      <c r="R252" s="229">
        <f>Q252*H252</f>
        <v>1.9E-06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154</v>
      </c>
      <c r="AT252" s="231" t="s">
        <v>150</v>
      </c>
      <c r="AU252" s="231" t="s">
        <v>84</v>
      </c>
      <c r="AY252" s="17" t="s">
        <v>148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82</v>
      </c>
      <c r="BK252" s="232">
        <f>ROUND(I252*H252,2)</f>
        <v>0</v>
      </c>
      <c r="BL252" s="17" t="s">
        <v>154</v>
      </c>
      <c r="BM252" s="231" t="s">
        <v>370</v>
      </c>
    </row>
    <row r="253" s="2" customFormat="1" ht="16.5" customHeight="1">
      <c r="A253" s="38"/>
      <c r="B253" s="39"/>
      <c r="C253" s="256" t="s">
        <v>373</v>
      </c>
      <c r="D253" s="256" t="s">
        <v>245</v>
      </c>
      <c r="E253" s="257" t="s">
        <v>988</v>
      </c>
      <c r="F253" s="258" t="s">
        <v>989</v>
      </c>
      <c r="G253" s="259" t="s">
        <v>278</v>
      </c>
      <c r="H253" s="260">
        <v>1</v>
      </c>
      <c r="I253" s="261"/>
      <c r="J253" s="262">
        <f>ROUND(I253*H253,2)</f>
        <v>0</v>
      </c>
      <c r="K253" s="263"/>
      <c r="L253" s="264"/>
      <c r="M253" s="265" t="s">
        <v>1</v>
      </c>
      <c r="N253" s="266" t="s">
        <v>39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166</v>
      </c>
      <c r="AT253" s="231" t="s">
        <v>245</v>
      </c>
      <c r="AU253" s="231" t="s">
        <v>84</v>
      </c>
      <c r="AY253" s="17" t="s">
        <v>148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82</v>
      </c>
      <c r="BK253" s="232">
        <f>ROUND(I253*H253,2)</f>
        <v>0</v>
      </c>
      <c r="BL253" s="17" t="s">
        <v>154</v>
      </c>
      <c r="BM253" s="231" t="s">
        <v>97</v>
      </c>
    </row>
    <row r="254" s="2" customFormat="1" ht="24.15" customHeight="1">
      <c r="A254" s="38"/>
      <c r="B254" s="39"/>
      <c r="C254" s="219" t="s">
        <v>265</v>
      </c>
      <c r="D254" s="219" t="s">
        <v>150</v>
      </c>
      <c r="E254" s="220" t="s">
        <v>990</v>
      </c>
      <c r="F254" s="221" t="s">
        <v>991</v>
      </c>
      <c r="G254" s="222" t="s">
        <v>278</v>
      </c>
      <c r="H254" s="223">
        <v>1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39</v>
      </c>
      <c r="O254" s="91"/>
      <c r="P254" s="229">
        <f>O254*H254</f>
        <v>0</v>
      </c>
      <c r="Q254" s="229">
        <v>1.9E-06</v>
      </c>
      <c r="R254" s="229">
        <f>Q254*H254</f>
        <v>1.9E-06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154</v>
      </c>
      <c r="AT254" s="231" t="s">
        <v>150</v>
      </c>
      <c r="AU254" s="231" t="s">
        <v>84</v>
      </c>
      <c r="AY254" s="17" t="s">
        <v>148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82</v>
      </c>
      <c r="BK254" s="232">
        <f>ROUND(I254*H254,2)</f>
        <v>0</v>
      </c>
      <c r="BL254" s="17" t="s">
        <v>154</v>
      </c>
      <c r="BM254" s="231" t="s">
        <v>376</v>
      </c>
    </row>
    <row r="255" s="2" customFormat="1" ht="16.5" customHeight="1">
      <c r="A255" s="38"/>
      <c r="B255" s="39"/>
      <c r="C255" s="256" t="s">
        <v>380</v>
      </c>
      <c r="D255" s="256" t="s">
        <v>245</v>
      </c>
      <c r="E255" s="257" t="s">
        <v>992</v>
      </c>
      <c r="F255" s="258" t="s">
        <v>993</v>
      </c>
      <c r="G255" s="259" t="s">
        <v>278</v>
      </c>
      <c r="H255" s="260">
        <v>1</v>
      </c>
      <c r="I255" s="261"/>
      <c r="J255" s="262">
        <f>ROUND(I255*H255,2)</f>
        <v>0</v>
      </c>
      <c r="K255" s="263"/>
      <c r="L255" s="264"/>
      <c r="M255" s="265" t="s">
        <v>1</v>
      </c>
      <c r="N255" s="266" t="s">
        <v>39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166</v>
      </c>
      <c r="AT255" s="231" t="s">
        <v>245</v>
      </c>
      <c r="AU255" s="231" t="s">
        <v>84</v>
      </c>
      <c r="AY255" s="17" t="s">
        <v>148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82</v>
      </c>
      <c r="BK255" s="232">
        <f>ROUND(I255*H255,2)</f>
        <v>0</v>
      </c>
      <c r="BL255" s="17" t="s">
        <v>154</v>
      </c>
      <c r="BM255" s="231" t="s">
        <v>379</v>
      </c>
    </row>
    <row r="256" s="2" customFormat="1" ht="24.15" customHeight="1">
      <c r="A256" s="38"/>
      <c r="B256" s="39"/>
      <c r="C256" s="219" t="s">
        <v>270</v>
      </c>
      <c r="D256" s="219" t="s">
        <v>150</v>
      </c>
      <c r="E256" s="220" t="s">
        <v>994</v>
      </c>
      <c r="F256" s="221" t="s">
        <v>995</v>
      </c>
      <c r="G256" s="222" t="s">
        <v>278</v>
      </c>
      <c r="H256" s="223">
        <v>1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39</v>
      </c>
      <c r="O256" s="91"/>
      <c r="P256" s="229">
        <f>O256*H256</f>
        <v>0</v>
      </c>
      <c r="Q256" s="229">
        <v>2.7999999999999999E-06</v>
      </c>
      <c r="R256" s="229">
        <f>Q256*H256</f>
        <v>2.7999999999999999E-06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154</v>
      </c>
      <c r="AT256" s="231" t="s">
        <v>150</v>
      </c>
      <c r="AU256" s="231" t="s">
        <v>84</v>
      </c>
      <c r="AY256" s="17" t="s">
        <v>148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82</v>
      </c>
      <c r="BK256" s="232">
        <f>ROUND(I256*H256,2)</f>
        <v>0</v>
      </c>
      <c r="BL256" s="17" t="s">
        <v>154</v>
      </c>
      <c r="BM256" s="231" t="s">
        <v>383</v>
      </c>
    </row>
    <row r="257" s="2" customFormat="1" ht="16.5" customHeight="1">
      <c r="A257" s="38"/>
      <c r="B257" s="39"/>
      <c r="C257" s="256" t="s">
        <v>388</v>
      </c>
      <c r="D257" s="256" t="s">
        <v>245</v>
      </c>
      <c r="E257" s="257" t="s">
        <v>996</v>
      </c>
      <c r="F257" s="258" t="s">
        <v>997</v>
      </c>
      <c r="G257" s="259" t="s">
        <v>278</v>
      </c>
      <c r="H257" s="260">
        <v>1</v>
      </c>
      <c r="I257" s="261"/>
      <c r="J257" s="262">
        <f>ROUND(I257*H257,2)</f>
        <v>0</v>
      </c>
      <c r="K257" s="263"/>
      <c r="L257" s="264"/>
      <c r="M257" s="265" t="s">
        <v>1</v>
      </c>
      <c r="N257" s="266" t="s">
        <v>39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166</v>
      </c>
      <c r="AT257" s="231" t="s">
        <v>245</v>
      </c>
      <c r="AU257" s="231" t="s">
        <v>84</v>
      </c>
      <c r="AY257" s="17" t="s">
        <v>148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82</v>
      </c>
      <c r="BK257" s="232">
        <f>ROUND(I257*H257,2)</f>
        <v>0</v>
      </c>
      <c r="BL257" s="17" t="s">
        <v>154</v>
      </c>
      <c r="BM257" s="231" t="s">
        <v>386</v>
      </c>
    </row>
    <row r="258" s="2" customFormat="1" ht="24.15" customHeight="1">
      <c r="A258" s="38"/>
      <c r="B258" s="39"/>
      <c r="C258" s="219" t="s">
        <v>273</v>
      </c>
      <c r="D258" s="219" t="s">
        <v>150</v>
      </c>
      <c r="E258" s="220" t="s">
        <v>998</v>
      </c>
      <c r="F258" s="221" t="s">
        <v>999</v>
      </c>
      <c r="G258" s="222" t="s">
        <v>278</v>
      </c>
      <c r="H258" s="223">
        <v>3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39</v>
      </c>
      <c r="O258" s="91"/>
      <c r="P258" s="229">
        <f>O258*H258</f>
        <v>0</v>
      </c>
      <c r="Q258" s="229">
        <v>2.7999999999999999E-06</v>
      </c>
      <c r="R258" s="229">
        <f>Q258*H258</f>
        <v>8.3999999999999992E-06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154</v>
      </c>
      <c r="AT258" s="231" t="s">
        <v>150</v>
      </c>
      <c r="AU258" s="231" t="s">
        <v>84</v>
      </c>
      <c r="AY258" s="17" t="s">
        <v>148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82</v>
      </c>
      <c r="BK258" s="232">
        <f>ROUND(I258*H258,2)</f>
        <v>0</v>
      </c>
      <c r="BL258" s="17" t="s">
        <v>154</v>
      </c>
      <c r="BM258" s="231" t="s">
        <v>100</v>
      </c>
    </row>
    <row r="259" s="2" customFormat="1" ht="16.5" customHeight="1">
      <c r="A259" s="38"/>
      <c r="B259" s="39"/>
      <c r="C259" s="256" t="s">
        <v>394</v>
      </c>
      <c r="D259" s="256" t="s">
        <v>245</v>
      </c>
      <c r="E259" s="257" t="s">
        <v>1000</v>
      </c>
      <c r="F259" s="258" t="s">
        <v>1001</v>
      </c>
      <c r="G259" s="259" t="s">
        <v>278</v>
      </c>
      <c r="H259" s="260">
        <v>3</v>
      </c>
      <c r="I259" s="261"/>
      <c r="J259" s="262">
        <f>ROUND(I259*H259,2)</f>
        <v>0</v>
      </c>
      <c r="K259" s="263"/>
      <c r="L259" s="264"/>
      <c r="M259" s="265" t="s">
        <v>1</v>
      </c>
      <c r="N259" s="266" t="s">
        <v>39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166</v>
      </c>
      <c r="AT259" s="231" t="s">
        <v>245</v>
      </c>
      <c r="AU259" s="231" t="s">
        <v>84</v>
      </c>
      <c r="AY259" s="17" t="s">
        <v>148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82</v>
      </c>
      <c r="BK259" s="232">
        <f>ROUND(I259*H259,2)</f>
        <v>0</v>
      </c>
      <c r="BL259" s="17" t="s">
        <v>154</v>
      </c>
      <c r="BM259" s="231" t="s">
        <v>393</v>
      </c>
    </row>
    <row r="260" s="2" customFormat="1" ht="24.15" customHeight="1">
      <c r="A260" s="38"/>
      <c r="B260" s="39"/>
      <c r="C260" s="219" t="s">
        <v>279</v>
      </c>
      <c r="D260" s="219" t="s">
        <v>150</v>
      </c>
      <c r="E260" s="220" t="s">
        <v>1002</v>
      </c>
      <c r="F260" s="221" t="s">
        <v>1003</v>
      </c>
      <c r="G260" s="222" t="s">
        <v>278</v>
      </c>
      <c r="H260" s="223">
        <v>2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39</v>
      </c>
      <c r="O260" s="91"/>
      <c r="P260" s="229">
        <f>O260*H260</f>
        <v>0</v>
      </c>
      <c r="Q260" s="229">
        <v>2.7999999999999999E-06</v>
      </c>
      <c r="R260" s="229">
        <f>Q260*H260</f>
        <v>5.5999999999999997E-06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154</v>
      </c>
      <c r="AT260" s="231" t="s">
        <v>150</v>
      </c>
      <c r="AU260" s="231" t="s">
        <v>84</v>
      </c>
      <c r="AY260" s="17" t="s">
        <v>148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82</v>
      </c>
      <c r="BK260" s="232">
        <f>ROUND(I260*H260,2)</f>
        <v>0</v>
      </c>
      <c r="BL260" s="17" t="s">
        <v>154</v>
      </c>
      <c r="BM260" s="231" t="s">
        <v>397</v>
      </c>
    </row>
    <row r="261" s="2" customFormat="1" ht="16.5" customHeight="1">
      <c r="A261" s="38"/>
      <c r="B261" s="39"/>
      <c r="C261" s="256" t="s">
        <v>403</v>
      </c>
      <c r="D261" s="256" t="s">
        <v>245</v>
      </c>
      <c r="E261" s="257" t="s">
        <v>1004</v>
      </c>
      <c r="F261" s="258" t="s">
        <v>1005</v>
      </c>
      <c r="G261" s="259" t="s">
        <v>278</v>
      </c>
      <c r="H261" s="260">
        <v>2</v>
      </c>
      <c r="I261" s="261"/>
      <c r="J261" s="262">
        <f>ROUND(I261*H261,2)</f>
        <v>0</v>
      </c>
      <c r="K261" s="263"/>
      <c r="L261" s="264"/>
      <c r="M261" s="265" t="s">
        <v>1</v>
      </c>
      <c r="N261" s="266" t="s">
        <v>39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166</v>
      </c>
      <c r="AT261" s="231" t="s">
        <v>245</v>
      </c>
      <c r="AU261" s="231" t="s">
        <v>84</v>
      </c>
      <c r="AY261" s="17" t="s">
        <v>148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154</v>
      </c>
      <c r="BM261" s="231" t="s">
        <v>401</v>
      </c>
    </row>
    <row r="262" s="2" customFormat="1" ht="24.15" customHeight="1">
      <c r="A262" s="38"/>
      <c r="B262" s="39"/>
      <c r="C262" s="219" t="s">
        <v>280</v>
      </c>
      <c r="D262" s="219" t="s">
        <v>150</v>
      </c>
      <c r="E262" s="220" t="s">
        <v>1006</v>
      </c>
      <c r="F262" s="221" t="s">
        <v>1007</v>
      </c>
      <c r="G262" s="222" t="s">
        <v>278</v>
      </c>
      <c r="H262" s="223">
        <v>3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39</v>
      </c>
      <c r="O262" s="91"/>
      <c r="P262" s="229">
        <f>O262*H262</f>
        <v>0</v>
      </c>
      <c r="Q262" s="229">
        <v>0.028538000000000001</v>
      </c>
      <c r="R262" s="229">
        <f>Q262*H262</f>
        <v>0.085613999999999996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154</v>
      </c>
      <c r="AT262" s="231" t="s">
        <v>150</v>
      </c>
      <c r="AU262" s="231" t="s">
        <v>84</v>
      </c>
      <c r="AY262" s="17" t="s">
        <v>148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82</v>
      </c>
      <c r="BK262" s="232">
        <f>ROUND(I262*H262,2)</f>
        <v>0</v>
      </c>
      <c r="BL262" s="17" t="s">
        <v>154</v>
      </c>
      <c r="BM262" s="231" t="s">
        <v>406</v>
      </c>
    </row>
    <row r="263" s="2" customFormat="1" ht="24.15" customHeight="1">
      <c r="A263" s="38"/>
      <c r="B263" s="39"/>
      <c r="C263" s="256" t="s">
        <v>410</v>
      </c>
      <c r="D263" s="256" t="s">
        <v>245</v>
      </c>
      <c r="E263" s="257" t="s">
        <v>1008</v>
      </c>
      <c r="F263" s="258" t="s">
        <v>1009</v>
      </c>
      <c r="G263" s="259" t="s">
        <v>278</v>
      </c>
      <c r="H263" s="260">
        <v>3</v>
      </c>
      <c r="I263" s="261"/>
      <c r="J263" s="262">
        <f>ROUND(I263*H263,2)</f>
        <v>0</v>
      </c>
      <c r="K263" s="263"/>
      <c r="L263" s="264"/>
      <c r="M263" s="265" t="s">
        <v>1</v>
      </c>
      <c r="N263" s="266" t="s">
        <v>39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166</v>
      </c>
      <c r="AT263" s="231" t="s">
        <v>245</v>
      </c>
      <c r="AU263" s="231" t="s">
        <v>84</v>
      </c>
      <c r="AY263" s="17" t="s">
        <v>148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82</v>
      </c>
      <c r="BK263" s="232">
        <f>ROUND(I263*H263,2)</f>
        <v>0</v>
      </c>
      <c r="BL263" s="17" t="s">
        <v>154</v>
      </c>
      <c r="BM263" s="231" t="s">
        <v>409</v>
      </c>
    </row>
    <row r="264" s="2" customFormat="1" ht="24.15" customHeight="1">
      <c r="A264" s="38"/>
      <c r="B264" s="39"/>
      <c r="C264" s="219" t="s">
        <v>285</v>
      </c>
      <c r="D264" s="219" t="s">
        <v>150</v>
      </c>
      <c r="E264" s="220" t="s">
        <v>1010</v>
      </c>
      <c r="F264" s="221" t="s">
        <v>1011</v>
      </c>
      <c r="G264" s="222" t="s">
        <v>278</v>
      </c>
      <c r="H264" s="223">
        <v>2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39</v>
      </c>
      <c r="O264" s="91"/>
      <c r="P264" s="229">
        <f>O264*H264</f>
        <v>0</v>
      </c>
      <c r="Q264" s="229">
        <v>0.010186000000000001</v>
      </c>
      <c r="R264" s="229">
        <f>Q264*H264</f>
        <v>0.020372000000000001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154</v>
      </c>
      <c r="AT264" s="231" t="s">
        <v>150</v>
      </c>
      <c r="AU264" s="231" t="s">
        <v>84</v>
      </c>
      <c r="AY264" s="17" t="s">
        <v>148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82</v>
      </c>
      <c r="BK264" s="232">
        <f>ROUND(I264*H264,2)</f>
        <v>0</v>
      </c>
      <c r="BL264" s="17" t="s">
        <v>154</v>
      </c>
      <c r="BM264" s="231" t="s">
        <v>413</v>
      </c>
    </row>
    <row r="265" s="2" customFormat="1" ht="16.5" customHeight="1">
      <c r="A265" s="38"/>
      <c r="B265" s="39"/>
      <c r="C265" s="256" t="s">
        <v>417</v>
      </c>
      <c r="D265" s="256" t="s">
        <v>245</v>
      </c>
      <c r="E265" s="257" t="s">
        <v>1012</v>
      </c>
      <c r="F265" s="258" t="s">
        <v>1013</v>
      </c>
      <c r="G265" s="259" t="s">
        <v>278</v>
      </c>
      <c r="H265" s="260">
        <v>2</v>
      </c>
      <c r="I265" s="261"/>
      <c r="J265" s="262">
        <f>ROUND(I265*H265,2)</f>
        <v>0</v>
      </c>
      <c r="K265" s="263"/>
      <c r="L265" s="264"/>
      <c r="M265" s="265" t="s">
        <v>1</v>
      </c>
      <c r="N265" s="266" t="s">
        <v>39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166</v>
      </c>
      <c r="AT265" s="231" t="s">
        <v>245</v>
      </c>
      <c r="AU265" s="231" t="s">
        <v>84</v>
      </c>
      <c r="AY265" s="17" t="s">
        <v>148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82</v>
      </c>
      <c r="BK265" s="232">
        <f>ROUND(I265*H265,2)</f>
        <v>0</v>
      </c>
      <c r="BL265" s="17" t="s">
        <v>154</v>
      </c>
      <c r="BM265" s="231" t="s">
        <v>416</v>
      </c>
    </row>
    <row r="266" s="2" customFormat="1" ht="24.15" customHeight="1">
      <c r="A266" s="38"/>
      <c r="B266" s="39"/>
      <c r="C266" s="219" t="s">
        <v>288</v>
      </c>
      <c r="D266" s="219" t="s">
        <v>150</v>
      </c>
      <c r="E266" s="220" t="s">
        <v>1014</v>
      </c>
      <c r="F266" s="221" t="s">
        <v>1015</v>
      </c>
      <c r="G266" s="222" t="s">
        <v>278</v>
      </c>
      <c r="H266" s="223">
        <v>4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39</v>
      </c>
      <c r="O266" s="91"/>
      <c r="P266" s="229">
        <f>O266*H266</f>
        <v>0</v>
      </c>
      <c r="Q266" s="229">
        <v>0.01248</v>
      </c>
      <c r="R266" s="229">
        <f>Q266*H266</f>
        <v>0.049919999999999999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154</v>
      </c>
      <c r="AT266" s="231" t="s">
        <v>150</v>
      </c>
      <c r="AU266" s="231" t="s">
        <v>84</v>
      </c>
      <c r="AY266" s="17" t="s">
        <v>148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82</v>
      </c>
      <c r="BK266" s="232">
        <f>ROUND(I266*H266,2)</f>
        <v>0</v>
      </c>
      <c r="BL266" s="17" t="s">
        <v>154</v>
      </c>
      <c r="BM266" s="231" t="s">
        <v>420</v>
      </c>
    </row>
    <row r="267" s="2" customFormat="1" ht="24.15" customHeight="1">
      <c r="A267" s="38"/>
      <c r="B267" s="39"/>
      <c r="C267" s="256" t="s">
        <v>425</v>
      </c>
      <c r="D267" s="256" t="s">
        <v>245</v>
      </c>
      <c r="E267" s="257" t="s">
        <v>1016</v>
      </c>
      <c r="F267" s="258" t="s">
        <v>1017</v>
      </c>
      <c r="G267" s="259" t="s">
        <v>278</v>
      </c>
      <c r="H267" s="260">
        <v>2</v>
      </c>
      <c r="I267" s="261"/>
      <c r="J267" s="262">
        <f>ROUND(I267*H267,2)</f>
        <v>0</v>
      </c>
      <c r="K267" s="263"/>
      <c r="L267" s="264"/>
      <c r="M267" s="265" t="s">
        <v>1</v>
      </c>
      <c r="N267" s="266" t="s">
        <v>39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166</v>
      </c>
      <c r="AT267" s="231" t="s">
        <v>245</v>
      </c>
      <c r="AU267" s="231" t="s">
        <v>84</v>
      </c>
      <c r="AY267" s="17" t="s">
        <v>148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82</v>
      </c>
      <c r="BK267" s="232">
        <f>ROUND(I267*H267,2)</f>
        <v>0</v>
      </c>
      <c r="BL267" s="17" t="s">
        <v>154</v>
      </c>
      <c r="BM267" s="231" t="s">
        <v>423</v>
      </c>
    </row>
    <row r="268" s="2" customFormat="1" ht="24.15" customHeight="1">
      <c r="A268" s="38"/>
      <c r="B268" s="39"/>
      <c r="C268" s="256" t="s">
        <v>293</v>
      </c>
      <c r="D268" s="256" t="s">
        <v>245</v>
      </c>
      <c r="E268" s="257" t="s">
        <v>1018</v>
      </c>
      <c r="F268" s="258" t="s">
        <v>1019</v>
      </c>
      <c r="G268" s="259" t="s">
        <v>278</v>
      </c>
      <c r="H268" s="260">
        <v>2</v>
      </c>
      <c r="I268" s="261"/>
      <c r="J268" s="262">
        <f>ROUND(I268*H268,2)</f>
        <v>0</v>
      </c>
      <c r="K268" s="263"/>
      <c r="L268" s="264"/>
      <c r="M268" s="265" t="s">
        <v>1</v>
      </c>
      <c r="N268" s="266" t="s">
        <v>39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166</v>
      </c>
      <c r="AT268" s="231" t="s">
        <v>245</v>
      </c>
      <c r="AU268" s="231" t="s">
        <v>84</v>
      </c>
      <c r="AY268" s="17" t="s">
        <v>148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82</v>
      </c>
      <c r="BK268" s="232">
        <f>ROUND(I268*H268,2)</f>
        <v>0</v>
      </c>
      <c r="BL268" s="17" t="s">
        <v>154</v>
      </c>
      <c r="BM268" s="231" t="s">
        <v>428</v>
      </c>
    </row>
    <row r="269" s="2" customFormat="1" ht="24.15" customHeight="1">
      <c r="A269" s="38"/>
      <c r="B269" s="39"/>
      <c r="C269" s="256" t="s">
        <v>434</v>
      </c>
      <c r="D269" s="256" t="s">
        <v>245</v>
      </c>
      <c r="E269" s="257" t="s">
        <v>1020</v>
      </c>
      <c r="F269" s="258" t="s">
        <v>1021</v>
      </c>
      <c r="G269" s="259" t="s">
        <v>278</v>
      </c>
      <c r="H269" s="260">
        <v>5</v>
      </c>
      <c r="I269" s="261"/>
      <c r="J269" s="262">
        <f>ROUND(I269*H269,2)</f>
        <v>0</v>
      </c>
      <c r="K269" s="263"/>
      <c r="L269" s="264"/>
      <c r="M269" s="265" t="s">
        <v>1</v>
      </c>
      <c r="N269" s="266" t="s">
        <v>39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166</v>
      </c>
      <c r="AT269" s="231" t="s">
        <v>245</v>
      </c>
      <c r="AU269" s="231" t="s">
        <v>84</v>
      </c>
      <c r="AY269" s="17" t="s">
        <v>148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154</v>
      </c>
      <c r="BM269" s="231" t="s">
        <v>433</v>
      </c>
    </row>
    <row r="270" s="2" customFormat="1" ht="24.15" customHeight="1">
      <c r="A270" s="38"/>
      <c r="B270" s="39"/>
      <c r="C270" s="256" t="s">
        <v>297</v>
      </c>
      <c r="D270" s="256" t="s">
        <v>245</v>
      </c>
      <c r="E270" s="257" t="s">
        <v>1022</v>
      </c>
      <c r="F270" s="258" t="s">
        <v>1023</v>
      </c>
      <c r="G270" s="259" t="s">
        <v>278</v>
      </c>
      <c r="H270" s="260">
        <v>1</v>
      </c>
      <c r="I270" s="261"/>
      <c r="J270" s="262">
        <f>ROUND(I270*H270,2)</f>
        <v>0</v>
      </c>
      <c r="K270" s="263"/>
      <c r="L270" s="264"/>
      <c r="M270" s="265" t="s">
        <v>1</v>
      </c>
      <c r="N270" s="266" t="s">
        <v>39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166</v>
      </c>
      <c r="AT270" s="231" t="s">
        <v>245</v>
      </c>
      <c r="AU270" s="231" t="s">
        <v>84</v>
      </c>
      <c r="AY270" s="17" t="s">
        <v>148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82</v>
      </c>
      <c r="BK270" s="232">
        <f>ROUND(I270*H270,2)</f>
        <v>0</v>
      </c>
      <c r="BL270" s="17" t="s">
        <v>154</v>
      </c>
      <c r="BM270" s="231" t="s">
        <v>437</v>
      </c>
    </row>
    <row r="271" s="2" customFormat="1" ht="24.15" customHeight="1">
      <c r="A271" s="38"/>
      <c r="B271" s="39"/>
      <c r="C271" s="256" t="s">
        <v>441</v>
      </c>
      <c r="D271" s="256" t="s">
        <v>245</v>
      </c>
      <c r="E271" s="257" t="s">
        <v>1024</v>
      </c>
      <c r="F271" s="258" t="s">
        <v>1025</v>
      </c>
      <c r="G271" s="259" t="s">
        <v>278</v>
      </c>
      <c r="H271" s="260">
        <v>3</v>
      </c>
      <c r="I271" s="261"/>
      <c r="J271" s="262">
        <f>ROUND(I271*H271,2)</f>
        <v>0</v>
      </c>
      <c r="K271" s="263"/>
      <c r="L271" s="264"/>
      <c r="M271" s="265" t="s">
        <v>1</v>
      </c>
      <c r="N271" s="266" t="s">
        <v>39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166</v>
      </c>
      <c r="AT271" s="231" t="s">
        <v>245</v>
      </c>
      <c r="AU271" s="231" t="s">
        <v>84</v>
      </c>
      <c r="AY271" s="17" t="s">
        <v>148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154</v>
      </c>
      <c r="BM271" s="231" t="s">
        <v>440</v>
      </c>
    </row>
    <row r="272" s="2" customFormat="1" ht="24.15" customHeight="1">
      <c r="A272" s="38"/>
      <c r="B272" s="39"/>
      <c r="C272" s="256" t="s">
        <v>302</v>
      </c>
      <c r="D272" s="256" t="s">
        <v>245</v>
      </c>
      <c r="E272" s="257" t="s">
        <v>1026</v>
      </c>
      <c r="F272" s="258" t="s">
        <v>1027</v>
      </c>
      <c r="G272" s="259" t="s">
        <v>278</v>
      </c>
      <c r="H272" s="260">
        <v>2</v>
      </c>
      <c r="I272" s="261"/>
      <c r="J272" s="262">
        <f>ROUND(I272*H272,2)</f>
        <v>0</v>
      </c>
      <c r="K272" s="263"/>
      <c r="L272" s="264"/>
      <c r="M272" s="265" t="s">
        <v>1</v>
      </c>
      <c r="N272" s="266" t="s">
        <v>39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166</v>
      </c>
      <c r="AT272" s="231" t="s">
        <v>245</v>
      </c>
      <c r="AU272" s="231" t="s">
        <v>84</v>
      </c>
      <c r="AY272" s="17" t="s">
        <v>148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82</v>
      </c>
      <c r="BK272" s="232">
        <f>ROUND(I272*H272,2)</f>
        <v>0</v>
      </c>
      <c r="BL272" s="17" t="s">
        <v>154</v>
      </c>
      <c r="BM272" s="231" t="s">
        <v>444</v>
      </c>
    </row>
    <row r="273" s="2" customFormat="1" ht="24.15" customHeight="1">
      <c r="A273" s="38"/>
      <c r="B273" s="39"/>
      <c r="C273" s="219" t="s">
        <v>447</v>
      </c>
      <c r="D273" s="219" t="s">
        <v>150</v>
      </c>
      <c r="E273" s="220" t="s">
        <v>1028</v>
      </c>
      <c r="F273" s="221" t="s">
        <v>1029</v>
      </c>
      <c r="G273" s="222" t="s">
        <v>278</v>
      </c>
      <c r="H273" s="223">
        <v>3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39</v>
      </c>
      <c r="O273" s="91"/>
      <c r="P273" s="229">
        <f>O273*H273</f>
        <v>0</v>
      </c>
      <c r="Q273" s="229">
        <v>0.217338</v>
      </c>
      <c r="R273" s="229">
        <f>Q273*H273</f>
        <v>0.65201399999999998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154</v>
      </c>
      <c r="AT273" s="231" t="s">
        <v>150</v>
      </c>
      <c r="AU273" s="231" t="s">
        <v>84</v>
      </c>
      <c r="AY273" s="17" t="s">
        <v>148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82</v>
      </c>
      <c r="BK273" s="232">
        <f>ROUND(I273*H273,2)</f>
        <v>0</v>
      </c>
      <c r="BL273" s="17" t="s">
        <v>154</v>
      </c>
      <c r="BM273" s="231" t="s">
        <v>103</v>
      </c>
    </row>
    <row r="274" s="2" customFormat="1" ht="44.25" customHeight="1">
      <c r="A274" s="38"/>
      <c r="B274" s="39"/>
      <c r="C274" s="256" t="s">
        <v>306</v>
      </c>
      <c r="D274" s="256" t="s">
        <v>245</v>
      </c>
      <c r="E274" s="257" t="s">
        <v>1030</v>
      </c>
      <c r="F274" s="258" t="s">
        <v>1031</v>
      </c>
      <c r="G274" s="259" t="s">
        <v>278</v>
      </c>
      <c r="H274" s="260">
        <v>3</v>
      </c>
      <c r="I274" s="261"/>
      <c r="J274" s="262">
        <f>ROUND(I274*H274,2)</f>
        <v>0</v>
      </c>
      <c r="K274" s="263"/>
      <c r="L274" s="264"/>
      <c r="M274" s="265" t="s">
        <v>1</v>
      </c>
      <c r="N274" s="266" t="s">
        <v>39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166</v>
      </c>
      <c r="AT274" s="231" t="s">
        <v>245</v>
      </c>
      <c r="AU274" s="231" t="s">
        <v>84</v>
      </c>
      <c r="AY274" s="17" t="s">
        <v>148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82</v>
      </c>
      <c r="BK274" s="232">
        <f>ROUND(I274*H274,2)</f>
        <v>0</v>
      </c>
      <c r="BL274" s="17" t="s">
        <v>154</v>
      </c>
      <c r="BM274" s="231" t="s">
        <v>450</v>
      </c>
    </row>
    <row r="275" s="2" customFormat="1" ht="24.15" customHeight="1">
      <c r="A275" s="38"/>
      <c r="B275" s="39"/>
      <c r="C275" s="219" t="s">
        <v>454</v>
      </c>
      <c r="D275" s="219" t="s">
        <v>150</v>
      </c>
      <c r="E275" s="220" t="s">
        <v>1032</v>
      </c>
      <c r="F275" s="221" t="s">
        <v>1033</v>
      </c>
      <c r="G275" s="222" t="s">
        <v>278</v>
      </c>
      <c r="H275" s="223">
        <v>2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39</v>
      </c>
      <c r="O275" s="91"/>
      <c r="P275" s="229">
        <f>O275*H275</f>
        <v>0</v>
      </c>
      <c r="Q275" s="229">
        <v>0.217338</v>
      </c>
      <c r="R275" s="229">
        <f>Q275*H275</f>
        <v>0.43467600000000001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154</v>
      </c>
      <c r="AT275" s="231" t="s">
        <v>150</v>
      </c>
      <c r="AU275" s="231" t="s">
        <v>84</v>
      </c>
      <c r="AY275" s="17" t="s">
        <v>148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82</v>
      </c>
      <c r="BK275" s="232">
        <f>ROUND(I275*H275,2)</f>
        <v>0</v>
      </c>
      <c r="BL275" s="17" t="s">
        <v>154</v>
      </c>
      <c r="BM275" s="231" t="s">
        <v>453</v>
      </c>
    </row>
    <row r="276" s="2" customFormat="1" ht="44.25" customHeight="1">
      <c r="A276" s="38"/>
      <c r="B276" s="39"/>
      <c r="C276" s="256" t="s">
        <v>311</v>
      </c>
      <c r="D276" s="256" t="s">
        <v>245</v>
      </c>
      <c r="E276" s="257" t="s">
        <v>1034</v>
      </c>
      <c r="F276" s="258" t="s">
        <v>1035</v>
      </c>
      <c r="G276" s="259" t="s">
        <v>278</v>
      </c>
      <c r="H276" s="260">
        <v>2</v>
      </c>
      <c r="I276" s="261"/>
      <c r="J276" s="262">
        <f>ROUND(I276*H276,2)</f>
        <v>0</v>
      </c>
      <c r="K276" s="263"/>
      <c r="L276" s="264"/>
      <c r="M276" s="265" t="s">
        <v>1</v>
      </c>
      <c r="N276" s="266" t="s">
        <v>39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166</v>
      </c>
      <c r="AT276" s="231" t="s">
        <v>245</v>
      </c>
      <c r="AU276" s="231" t="s">
        <v>84</v>
      </c>
      <c r="AY276" s="17" t="s">
        <v>148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82</v>
      </c>
      <c r="BK276" s="232">
        <f>ROUND(I276*H276,2)</f>
        <v>0</v>
      </c>
      <c r="BL276" s="17" t="s">
        <v>154</v>
      </c>
      <c r="BM276" s="231" t="s">
        <v>457</v>
      </c>
    </row>
    <row r="277" s="2" customFormat="1" ht="24.15" customHeight="1">
      <c r="A277" s="38"/>
      <c r="B277" s="39"/>
      <c r="C277" s="219" t="s">
        <v>461</v>
      </c>
      <c r="D277" s="219" t="s">
        <v>150</v>
      </c>
      <c r="E277" s="220" t="s">
        <v>1036</v>
      </c>
      <c r="F277" s="221" t="s">
        <v>1037</v>
      </c>
      <c r="G277" s="222" t="s">
        <v>211</v>
      </c>
      <c r="H277" s="223">
        <v>4.6799999999999997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39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154</v>
      </c>
      <c r="AT277" s="231" t="s">
        <v>150</v>
      </c>
      <c r="AU277" s="231" t="s">
        <v>84</v>
      </c>
      <c r="AY277" s="17" t="s">
        <v>148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82</v>
      </c>
      <c r="BK277" s="232">
        <f>ROUND(I277*H277,2)</f>
        <v>0</v>
      </c>
      <c r="BL277" s="17" t="s">
        <v>154</v>
      </c>
      <c r="BM277" s="231" t="s">
        <v>460</v>
      </c>
    </row>
    <row r="278" s="15" customFormat="1">
      <c r="A278" s="15"/>
      <c r="B278" s="277"/>
      <c r="C278" s="278"/>
      <c r="D278" s="235" t="s">
        <v>155</v>
      </c>
      <c r="E278" s="279" t="s">
        <v>1</v>
      </c>
      <c r="F278" s="280" t="s">
        <v>1038</v>
      </c>
      <c r="G278" s="278"/>
      <c r="H278" s="279" t="s">
        <v>1</v>
      </c>
      <c r="I278" s="281"/>
      <c r="J278" s="278"/>
      <c r="K278" s="278"/>
      <c r="L278" s="282"/>
      <c r="M278" s="283"/>
      <c r="N278" s="284"/>
      <c r="O278" s="284"/>
      <c r="P278" s="284"/>
      <c r="Q278" s="284"/>
      <c r="R278" s="284"/>
      <c r="S278" s="284"/>
      <c r="T278" s="28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86" t="s">
        <v>155</v>
      </c>
      <c r="AU278" s="286" t="s">
        <v>84</v>
      </c>
      <c r="AV278" s="15" t="s">
        <v>82</v>
      </c>
      <c r="AW278" s="15" t="s">
        <v>32</v>
      </c>
      <c r="AX278" s="15" t="s">
        <v>74</v>
      </c>
      <c r="AY278" s="286" t="s">
        <v>148</v>
      </c>
    </row>
    <row r="279" s="13" customFormat="1">
      <c r="A279" s="13"/>
      <c r="B279" s="233"/>
      <c r="C279" s="234"/>
      <c r="D279" s="235" t="s">
        <v>155</v>
      </c>
      <c r="E279" s="236" t="s">
        <v>1</v>
      </c>
      <c r="F279" s="237" t="s">
        <v>1039</v>
      </c>
      <c r="G279" s="234"/>
      <c r="H279" s="238">
        <v>4.6800000000000006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155</v>
      </c>
      <c r="AU279" s="244" t="s">
        <v>84</v>
      </c>
      <c r="AV279" s="13" t="s">
        <v>84</v>
      </c>
      <c r="AW279" s="13" t="s">
        <v>32</v>
      </c>
      <c r="AX279" s="13" t="s">
        <v>74</v>
      </c>
      <c r="AY279" s="244" t="s">
        <v>148</v>
      </c>
    </row>
    <row r="280" s="14" customFormat="1">
      <c r="A280" s="14"/>
      <c r="B280" s="245"/>
      <c r="C280" s="246"/>
      <c r="D280" s="235" t="s">
        <v>155</v>
      </c>
      <c r="E280" s="247" t="s">
        <v>1</v>
      </c>
      <c r="F280" s="248" t="s">
        <v>157</v>
      </c>
      <c r="G280" s="246"/>
      <c r="H280" s="249">
        <v>4.6800000000000006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155</v>
      </c>
      <c r="AU280" s="255" t="s">
        <v>84</v>
      </c>
      <c r="AV280" s="14" t="s">
        <v>154</v>
      </c>
      <c r="AW280" s="14" t="s">
        <v>32</v>
      </c>
      <c r="AX280" s="14" t="s">
        <v>82</v>
      </c>
      <c r="AY280" s="255" t="s">
        <v>148</v>
      </c>
    </row>
    <row r="281" s="2" customFormat="1" ht="24.15" customHeight="1">
      <c r="A281" s="38"/>
      <c r="B281" s="39"/>
      <c r="C281" s="256" t="s">
        <v>91</v>
      </c>
      <c r="D281" s="256" t="s">
        <v>245</v>
      </c>
      <c r="E281" s="257" t="s">
        <v>1040</v>
      </c>
      <c r="F281" s="258" t="s">
        <v>1041</v>
      </c>
      <c r="G281" s="259" t="s">
        <v>264</v>
      </c>
      <c r="H281" s="260">
        <v>30</v>
      </c>
      <c r="I281" s="261"/>
      <c r="J281" s="262">
        <f>ROUND(I281*H281,2)</f>
        <v>0</v>
      </c>
      <c r="K281" s="263"/>
      <c r="L281" s="264"/>
      <c r="M281" s="265" t="s">
        <v>1</v>
      </c>
      <c r="N281" s="266" t="s">
        <v>39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166</v>
      </c>
      <c r="AT281" s="231" t="s">
        <v>245</v>
      </c>
      <c r="AU281" s="231" t="s">
        <v>84</v>
      </c>
      <c r="AY281" s="17" t="s">
        <v>148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82</v>
      </c>
      <c r="BK281" s="232">
        <f>ROUND(I281*H281,2)</f>
        <v>0</v>
      </c>
      <c r="BL281" s="17" t="s">
        <v>154</v>
      </c>
      <c r="BM281" s="231" t="s">
        <v>106</v>
      </c>
    </row>
    <row r="282" s="12" customFormat="1" ht="22.8" customHeight="1">
      <c r="A282" s="12"/>
      <c r="B282" s="203"/>
      <c r="C282" s="204"/>
      <c r="D282" s="205" t="s">
        <v>73</v>
      </c>
      <c r="E282" s="217" t="s">
        <v>199</v>
      </c>
      <c r="F282" s="217" t="s">
        <v>471</v>
      </c>
      <c r="G282" s="204"/>
      <c r="H282" s="204"/>
      <c r="I282" s="207"/>
      <c r="J282" s="218">
        <f>BK282</f>
        <v>0</v>
      </c>
      <c r="K282" s="204"/>
      <c r="L282" s="209"/>
      <c r="M282" s="210"/>
      <c r="N282" s="211"/>
      <c r="O282" s="211"/>
      <c r="P282" s="212">
        <f>SUM(P283:P289)</f>
        <v>0</v>
      </c>
      <c r="Q282" s="211"/>
      <c r="R282" s="212">
        <f>SUM(R283:R289)</f>
        <v>0</v>
      </c>
      <c r="S282" s="211"/>
      <c r="T282" s="213">
        <f>SUM(T283:T289)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4" t="s">
        <v>82</v>
      </c>
      <c r="AT282" s="215" t="s">
        <v>73</v>
      </c>
      <c r="AU282" s="215" t="s">
        <v>82</v>
      </c>
      <c r="AY282" s="214" t="s">
        <v>148</v>
      </c>
      <c r="BK282" s="216">
        <f>SUM(BK283:BK289)</f>
        <v>0</v>
      </c>
    </row>
    <row r="283" s="2" customFormat="1" ht="49.05" customHeight="1">
      <c r="A283" s="38"/>
      <c r="B283" s="39"/>
      <c r="C283" s="219" t="s">
        <v>467</v>
      </c>
      <c r="D283" s="219" t="s">
        <v>150</v>
      </c>
      <c r="E283" s="220" t="s">
        <v>1042</v>
      </c>
      <c r="F283" s="221" t="s">
        <v>1043</v>
      </c>
      <c r="G283" s="222" t="s">
        <v>1044</v>
      </c>
      <c r="H283" s="223">
        <v>1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39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154</v>
      </c>
      <c r="AT283" s="231" t="s">
        <v>150</v>
      </c>
      <c r="AU283" s="231" t="s">
        <v>84</v>
      </c>
      <c r="AY283" s="17" t="s">
        <v>148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82</v>
      </c>
      <c r="BK283" s="232">
        <f>ROUND(I283*H283,2)</f>
        <v>0</v>
      </c>
      <c r="BL283" s="17" t="s">
        <v>154</v>
      </c>
      <c r="BM283" s="231" t="s">
        <v>466</v>
      </c>
    </row>
    <row r="284" s="2" customFormat="1" ht="24.15" customHeight="1">
      <c r="A284" s="38"/>
      <c r="B284" s="39"/>
      <c r="C284" s="256" t="s">
        <v>472</v>
      </c>
      <c r="D284" s="256" t="s">
        <v>245</v>
      </c>
      <c r="E284" s="257" t="s">
        <v>1045</v>
      </c>
      <c r="F284" s="258" t="s">
        <v>1046</v>
      </c>
      <c r="G284" s="259" t="s">
        <v>1047</v>
      </c>
      <c r="H284" s="260">
        <v>9</v>
      </c>
      <c r="I284" s="261"/>
      <c r="J284" s="262">
        <f>ROUND(I284*H284,2)</f>
        <v>0</v>
      </c>
      <c r="K284" s="263"/>
      <c r="L284" s="264"/>
      <c r="M284" s="265" t="s">
        <v>1</v>
      </c>
      <c r="N284" s="266" t="s">
        <v>39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166</v>
      </c>
      <c r="AT284" s="231" t="s">
        <v>245</v>
      </c>
      <c r="AU284" s="231" t="s">
        <v>84</v>
      </c>
      <c r="AY284" s="17" t="s">
        <v>148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82</v>
      </c>
      <c r="BK284" s="232">
        <f>ROUND(I284*H284,2)</f>
        <v>0</v>
      </c>
      <c r="BL284" s="17" t="s">
        <v>154</v>
      </c>
      <c r="BM284" s="231" t="s">
        <v>470</v>
      </c>
    </row>
    <row r="285" s="2" customFormat="1" ht="62.7" customHeight="1">
      <c r="A285" s="38"/>
      <c r="B285" s="39"/>
      <c r="C285" s="219" t="s">
        <v>476</v>
      </c>
      <c r="D285" s="219" t="s">
        <v>150</v>
      </c>
      <c r="E285" s="220" t="s">
        <v>1048</v>
      </c>
      <c r="F285" s="221" t="s">
        <v>1049</v>
      </c>
      <c r="G285" s="222" t="s">
        <v>1044</v>
      </c>
      <c r="H285" s="223">
        <v>1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39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154</v>
      </c>
      <c r="AT285" s="231" t="s">
        <v>150</v>
      </c>
      <c r="AU285" s="231" t="s">
        <v>84</v>
      </c>
      <c r="AY285" s="17" t="s">
        <v>148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82</v>
      </c>
      <c r="BK285" s="232">
        <f>ROUND(I285*H285,2)</f>
        <v>0</v>
      </c>
      <c r="BL285" s="17" t="s">
        <v>154</v>
      </c>
      <c r="BM285" s="231" t="s">
        <v>475</v>
      </c>
    </row>
    <row r="286" s="2" customFormat="1" ht="24.15" customHeight="1">
      <c r="A286" s="38"/>
      <c r="B286" s="39"/>
      <c r="C286" s="219" t="s">
        <v>323</v>
      </c>
      <c r="D286" s="219" t="s">
        <v>150</v>
      </c>
      <c r="E286" s="220" t="s">
        <v>1050</v>
      </c>
      <c r="F286" s="221" t="s">
        <v>1051</v>
      </c>
      <c r="G286" s="222" t="s">
        <v>153</v>
      </c>
      <c r="H286" s="223">
        <v>1.25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39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154</v>
      </c>
      <c r="AT286" s="231" t="s">
        <v>150</v>
      </c>
      <c r="AU286" s="231" t="s">
        <v>84</v>
      </c>
      <c r="AY286" s="17" t="s">
        <v>148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82</v>
      </c>
      <c r="BK286" s="232">
        <f>ROUND(I286*H286,2)</f>
        <v>0</v>
      </c>
      <c r="BL286" s="17" t="s">
        <v>154</v>
      </c>
      <c r="BM286" s="231" t="s">
        <v>479</v>
      </c>
    </row>
    <row r="287" s="2" customFormat="1" ht="49.05" customHeight="1">
      <c r="A287" s="38"/>
      <c r="B287" s="39"/>
      <c r="C287" s="219" t="s">
        <v>482</v>
      </c>
      <c r="D287" s="219" t="s">
        <v>150</v>
      </c>
      <c r="E287" s="220" t="s">
        <v>1052</v>
      </c>
      <c r="F287" s="221" t="s">
        <v>1053</v>
      </c>
      <c r="G287" s="222" t="s">
        <v>278</v>
      </c>
      <c r="H287" s="223">
        <v>1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39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154</v>
      </c>
      <c r="AT287" s="231" t="s">
        <v>150</v>
      </c>
      <c r="AU287" s="231" t="s">
        <v>84</v>
      </c>
      <c r="AY287" s="17" t="s">
        <v>148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82</v>
      </c>
      <c r="BK287" s="232">
        <f>ROUND(I287*H287,2)</f>
        <v>0</v>
      </c>
      <c r="BL287" s="17" t="s">
        <v>154</v>
      </c>
      <c r="BM287" s="231" t="s">
        <v>109</v>
      </c>
    </row>
    <row r="288" s="2" customFormat="1" ht="33" customHeight="1">
      <c r="A288" s="38"/>
      <c r="B288" s="39"/>
      <c r="C288" s="219" t="s">
        <v>337</v>
      </c>
      <c r="D288" s="219" t="s">
        <v>150</v>
      </c>
      <c r="E288" s="220" t="s">
        <v>1054</v>
      </c>
      <c r="F288" s="221" t="s">
        <v>1055</v>
      </c>
      <c r="G288" s="222" t="s">
        <v>278</v>
      </c>
      <c r="H288" s="223">
        <v>1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39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154</v>
      </c>
      <c r="AT288" s="231" t="s">
        <v>150</v>
      </c>
      <c r="AU288" s="231" t="s">
        <v>84</v>
      </c>
      <c r="AY288" s="17" t="s">
        <v>148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82</v>
      </c>
      <c r="BK288" s="232">
        <f>ROUND(I288*H288,2)</f>
        <v>0</v>
      </c>
      <c r="BL288" s="17" t="s">
        <v>154</v>
      </c>
      <c r="BM288" s="231" t="s">
        <v>485</v>
      </c>
    </row>
    <row r="289" s="2" customFormat="1" ht="16.5" customHeight="1">
      <c r="A289" s="38"/>
      <c r="B289" s="39"/>
      <c r="C289" s="219" t="s">
        <v>489</v>
      </c>
      <c r="D289" s="219" t="s">
        <v>150</v>
      </c>
      <c r="E289" s="220" t="s">
        <v>1056</v>
      </c>
      <c r="F289" s="221" t="s">
        <v>1057</v>
      </c>
      <c r="G289" s="222" t="s">
        <v>1044</v>
      </c>
      <c r="H289" s="223">
        <v>1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39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154</v>
      </c>
      <c r="AT289" s="231" t="s">
        <v>150</v>
      </c>
      <c r="AU289" s="231" t="s">
        <v>84</v>
      </c>
      <c r="AY289" s="17" t="s">
        <v>148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82</v>
      </c>
      <c r="BK289" s="232">
        <f>ROUND(I289*H289,2)</f>
        <v>0</v>
      </c>
      <c r="BL289" s="17" t="s">
        <v>154</v>
      </c>
      <c r="BM289" s="231" t="s">
        <v>488</v>
      </c>
    </row>
    <row r="290" s="12" customFormat="1" ht="22.8" customHeight="1">
      <c r="A290" s="12"/>
      <c r="B290" s="203"/>
      <c r="C290" s="204"/>
      <c r="D290" s="205" t="s">
        <v>73</v>
      </c>
      <c r="E290" s="217" t="s">
        <v>641</v>
      </c>
      <c r="F290" s="217" t="s">
        <v>642</v>
      </c>
      <c r="G290" s="204"/>
      <c r="H290" s="204"/>
      <c r="I290" s="207"/>
      <c r="J290" s="218">
        <f>BK290</f>
        <v>0</v>
      </c>
      <c r="K290" s="204"/>
      <c r="L290" s="209"/>
      <c r="M290" s="210"/>
      <c r="N290" s="211"/>
      <c r="O290" s="211"/>
      <c r="P290" s="212">
        <f>P291</f>
        <v>0</v>
      </c>
      <c r="Q290" s="211"/>
      <c r="R290" s="212">
        <f>R291</f>
        <v>0</v>
      </c>
      <c r="S290" s="211"/>
      <c r="T290" s="213">
        <f>T291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82</v>
      </c>
      <c r="AT290" s="215" t="s">
        <v>73</v>
      </c>
      <c r="AU290" s="215" t="s">
        <v>82</v>
      </c>
      <c r="AY290" s="214" t="s">
        <v>148</v>
      </c>
      <c r="BK290" s="216">
        <f>BK291</f>
        <v>0</v>
      </c>
    </row>
    <row r="291" s="2" customFormat="1" ht="24.15" customHeight="1">
      <c r="A291" s="38"/>
      <c r="B291" s="39"/>
      <c r="C291" s="219" t="s">
        <v>353</v>
      </c>
      <c r="D291" s="219" t="s">
        <v>150</v>
      </c>
      <c r="E291" s="220" t="s">
        <v>1058</v>
      </c>
      <c r="F291" s="221" t="s">
        <v>1059</v>
      </c>
      <c r="G291" s="222" t="s">
        <v>233</v>
      </c>
      <c r="H291" s="223">
        <v>19.867000000000001</v>
      </c>
      <c r="I291" s="224"/>
      <c r="J291" s="225">
        <f>ROUND(I291*H291,2)</f>
        <v>0</v>
      </c>
      <c r="K291" s="226"/>
      <c r="L291" s="44"/>
      <c r="M291" s="272" t="s">
        <v>1</v>
      </c>
      <c r="N291" s="273" t="s">
        <v>39</v>
      </c>
      <c r="O291" s="274"/>
      <c r="P291" s="275">
        <f>O291*H291</f>
        <v>0</v>
      </c>
      <c r="Q291" s="275">
        <v>0</v>
      </c>
      <c r="R291" s="275">
        <f>Q291*H291</f>
        <v>0</v>
      </c>
      <c r="S291" s="275">
        <v>0</v>
      </c>
      <c r="T291" s="27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154</v>
      </c>
      <c r="AT291" s="231" t="s">
        <v>150</v>
      </c>
      <c r="AU291" s="231" t="s">
        <v>84</v>
      </c>
      <c r="AY291" s="17" t="s">
        <v>148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82</v>
      </c>
      <c r="BK291" s="232">
        <f>ROUND(I291*H291,2)</f>
        <v>0</v>
      </c>
      <c r="BL291" s="17" t="s">
        <v>154</v>
      </c>
      <c r="BM291" s="231" t="s">
        <v>492</v>
      </c>
    </row>
    <row r="292" s="2" customFormat="1" ht="6.96" customHeight="1">
      <c r="A292" s="38"/>
      <c r="B292" s="66"/>
      <c r="C292" s="67"/>
      <c r="D292" s="67"/>
      <c r="E292" s="67"/>
      <c r="F292" s="67"/>
      <c r="G292" s="67"/>
      <c r="H292" s="67"/>
      <c r="I292" s="67"/>
      <c r="J292" s="67"/>
      <c r="K292" s="67"/>
      <c r="L292" s="44"/>
      <c r="M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</row>
  </sheetData>
  <sheetProtection sheet="1" autoFilter="0" formatColumns="0" formatRows="0" objects="1" scenarios="1" spinCount="100000" saltValue="DNOTmchzMe7fJPNYYcUpZpYZ4f61ff9uEq6oWKCmeSHsraO6738cxEb1LokNaY7ZSKEhzosUEXeveBw5YKDtVA==" hashValue="xGfVciKuYpnmy/6c29DvqFXbN9Al/jz5PIk8DK9zCukTtOrl6Tv/GkWPYU/zggnrrLGw9KgdhB/vqVD+WOl5nQ==" algorithmName="SHA-512" password="CC35"/>
  <autoFilter ref="C121:K29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44"/>
      <c r="C9" s="38"/>
      <c r="D9" s="38"/>
      <c r="E9" s="142" t="s">
        <v>1060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ROUND((SUM(BE123:BE318)),  2)</f>
        <v>0</v>
      </c>
      <c r="G33" s="38"/>
      <c r="H33" s="38"/>
      <c r="I33" s="155">
        <v>0.20999999999999999</v>
      </c>
      <c r="J33" s="154">
        <f>ROUND(((SUM(BE123:BE318))*I33),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ROUND((SUM(BF123:BF318)),  2)</f>
        <v>0</v>
      </c>
      <c r="G34" s="38"/>
      <c r="H34" s="38"/>
      <c r="I34" s="155">
        <v>0.14999999999999999</v>
      </c>
      <c r="J34" s="154">
        <f>ROUND(((SUM(BF123:BF318))*I34),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ROUND((SUM(BG123:BG318)),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ROUND((SUM(BH123:BH318)),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ROUND((SUM(BI123:BI318)),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40"/>
      <c r="D87" s="40"/>
      <c r="E87" s="76" t="str">
        <f>E9</f>
        <v xml:space="preserve">80 - SO 302 - Dešťová kanalizace - etapa B -  D21, D22, D23, OLK2 a RN2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121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853</v>
      </c>
      <c r="E99" s="188"/>
      <c r="F99" s="188"/>
      <c r="G99" s="188"/>
      <c r="H99" s="188"/>
      <c r="I99" s="188"/>
      <c r="J99" s="189">
        <f>J212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124</v>
      </c>
      <c r="E100" s="188"/>
      <c r="F100" s="188"/>
      <c r="G100" s="188"/>
      <c r="H100" s="188"/>
      <c r="I100" s="188"/>
      <c r="J100" s="189">
        <f>J237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125</v>
      </c>
      <c r="E101" s="188"/>
      <c r="F101" s="188"/>
      <c r="G101" s="188"/>
      <c r="H101" s="188"/>
      <c r="I101" s="188"/>
      <c r="J101" s="189">
        <f>J298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126</v>
      </c>
      <c r="E102" s="188"/>
      <c r="F102" s="188"/>
      <c r="G102" s="188"/>
      <c r="H102" s="188"/>
      <c r="I102" s="188"/>
      <c r="J102" s="189">
        <f>J310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127</v>
      </c>
      <c r="E103" s="188"/>
      <c r="F103" s="188"/>
      <c r="G103" s="188"/>
      <c r="H103" s="188"/>
      <c r="I103" s="188"/>
      <c r="J103" s="189">
        <f>J317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133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6.25" customHeight="1">
      <c r="A113" s="38"/>
      <c r="B113" s="39"/>
      <c r="C113" s="40"/>
      <c r="D113" s="40"/>
      <c r="E113" s="174" t="str">
        <f>E7</f>
        <v>Rekonstrukce sídliště Spáleniště - VI.etapa - fáze II. - opravený rozpočet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113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30" customHeight="1">
      <c r="A115" s="38"/>
      <c r="B115" s="39"/>
      <c r="C115" s="40"/>
      <c r="D115" s="40"/>
      <c r="E115" s="76" t="str">
        <f>E9</f>
        <v xml:space="preserve">80 - SO 302 - Dešťová kanalizace - etapa B -  D21, D22, D23, OLK2 a RN2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14. 11. 2022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město Cheb</v>
      </c>
      <c r="G119" s="40"/>
      <c r="H119" s="40"/>
      <c r="I119" s="32" t="s">
        <v>30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191"/>
      <c r="B122" s="192"/>
      <c r="C122" s="193" t="s">
        <v>134</v>
      </c>
      <c r="D122" s="194" t="s">
        <v>59</v>
      </c>
      <c r="E122" s="194" t="s">
        <v>55</v>
      </c>
      <c r="F122" s="194" t="s">
        <v>56</v>
      </c>
      <c r="G122" s="194" t="s">
        <v>135</v>
      </c>
      <c r="H122" s="194" t="s">
        <v>136</v>
      </c>
      <c r="I122" s="194" t="s">
        <v>137</v>
      </c>
      <c r="J122" s="195" t="s">
        <v>117</v>
      </c>
      <c r="K122" s="196" t="s">
        <v>138</v>
      </c>
      <c r="L122" s="197"/>
      <c r="M122" s="100" t="s">
        <v>1</v>
      </c>
      <c r="N122" s="101" t="s">
        <v>38</v>
      </c>
      <c r="O122" s="101" t="s">
        <v>139</v>
      </c>
      <c r="P122" s="101" t="s">
        <v>140</v>
      </c>
      <c r="Q122" s="101" t="s">
        <v>141</v>
      </c>
      <c r="R122" s="101" t="s">
        <v>142</v>
      </c>
      <c r="S122" s="101" t="s">
        <v>143</v>
      </c>
      <c r="T122" s="102" t="s">
        <v>144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="2" customFormat="1" ht="22.8" customHeight="1">
      <c r="A123" s="38"/>
      <c r="B123" s="39"/>
      <c r="C123" s="107" t="s">
        <v>145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21.500984945360003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73</v>
      </c>
      <c r="AU123" s="17" t="s">
        <v>119</v>
      </c>
      <c r="BK123" s="202">
        <f>BK124</f>
        <v>0</v>
      </c>
    </row>
    <row r="124" s="12" customFormat="1" ht="25.92" customHeight="1">
      <c r="A124" s="12"/>
      <c r="B124" s="203"/>
      <c r="C124" s="204"/>
      <c r="D124" s="205" t="s">
        <v>73</v>
      </c>
      <c r="E124" s="206" t="s">
        <v>146</v>
      </c>
      <c r="F124" s="206" t="s">
        <v>147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P125+P212+P237+P298+P310+P317</f>
        <v>0</v>
      </c>
      <c r="Q124" s="211"/>
      <c r="R124" s="212">
        <f>R125+R212+R237+R298+R310+R317</f>
        <v>21.500984945360003</v>
      </c>
      <c r="S124" s="211"/>
      <c r="T124" s="213">
        <f>T125+T212+T237+T298+T310+T317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82</v>
      </c>
      <c r="AT124" s="215" t="s">
        <v>73</v>
      </c>
      <c r="AU124" s="215" t="s">
        <v>74</v>
      </c>
      <c r="AY124" s="214" t="s">
        <v>148</v>
      </c>
      <c r="BK124" s="216">
        <f>BK125+BK212+BK237+BK298+BK310+BK317</f>
        <v>0</v>
      </c>
    </row>
    <row r="125" s="12" customFormat="1" ht="22.8" customHeight="1">
      <c r="A125" s="12"/>
      <c r="B125" s="203"/>
      <c r="C125" s="204"/>
      <c r="D125" s="205" t="s">
        <v>73</v>
      </c>
      <c r="E125" s="217" t="s">
        <v>82</v>
      </c>
      <c r="F125" s="217" t="s">
        <v>149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SUM(P126:P211)</f>
        <v>0</v>
      </c>
      <c r="Q125" s="211"/>
      <c r="R125" s="212">
        <f>SUM(R126:R211)</f>
        <v>0.25405328715999997</v>
      </c>
      <c r="S125" s="211"/>
      <c r="T125" s="213">
        <f>SUM(T126:T211)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82</v>
      </c>
      <c r="AT125" s="215" t="s">
        <v>73</v>
      </c>
      <c r="AU125" s="215" t="s">
        <v>82</v>
      </c>
      <c r="AY125" s="214" t="s">
        <v>148</v>
      </c>
      <c r="BK125" s="216">
        <f>SUM(BK126:BK211)</f>
        <v>0</v>
      </c>
    </row>
    <row r="126" s="2" customFormat="1" ht="24.15" customHeight="1">
      <c r="A126" s="38"/>
      <c r="B126" s="39"/>
      <c r="C126" s="219" t="s">
        <v>82</v>
      </c>
      <c r="D126" s="219" t="s">
        <v>150</v>
      </c>
      <c r="E126" s="220" t="s">
        <v>854</v>
      </c>
      <c r="F126" s="221" t="s">
        <v>855</v>
      </c>
      <c r="G126" s="222" t="s">
        <v>211</v>
      </c>
      <c r="H126" s="223">
        <v>13.199999999999999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39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154</v>
      </c>
      <c r="AT126" s="231" t="s">
        <v>150</v>
      </c>
      <c r="AU126" s="231" t="s">
        <v>84</v>
      </c>
      <c r="AY126" s="17" t="s">
        <v>148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154</v>
      </c>
      <c r="BM126" s="231" t="s">
        <v>84</v>
      </c>
    </row>
    <row r="127" s="2" customFormat="1" ht="33" customHeight="1">
      <c r="A127" s="38"/>
      <c r="B127" s="39"/>
      <c r="C127" s="219" t="s">
        <v>84</v>
      </c>
      <c r="D127" s="219" t="s">
        <v>150</v>
      </c>
      <c r="E127" s="220" t="s">
        <v>858</v>
      </c>
      <c r="F127" s="221" t="s">
        <v>859</v>
      </c>
      <c r="G127" s="222" t="s">
        <v>211</v>
      </c>
      <c r="H127" s="223">
        <v>102.20399999999999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154</v>
      </c>
      <c r="AT127" s="231" t="s">
        <v>150</v>
      </c>
      <c r="AU127" s="231" t="s">
        <v>84</v>
      </c>
      <c r="AY127" s="17" t="s">
        <v>148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154</v>
      </c>
      <c r="BM127" s="231" t="s">
        <v>154</v>
      </c>
    </row>
    <row r="128" s="15" customFormat="1">
      <c r="A128" s="15"/>
      <c r="B128" s="277"/>
      <c r="C128" s="278"/>
      <c r="D128" s="235" t="s">
        <v>155</v>
      </c>
      <c r="E128" s="279" t="s">
        <v>1</v>
      </c>
      <c r="F128" s="280" t="s">
        <v>1061</v>
      </c>
      <c r="G128" s="278"/>
      <c r="H128" s="279" t="s">
        <v>1</v>
      </c>
      <c r="I128" s="281"/>
      <c r="J128" s="278"/>
      <c r="K128" s="278"/>
      <c r="L128" s="282"/>
      <c r="M128" s="283"/>
      <c r="N128" s="284"/>
      <c r="O128" s="284"/>
      <c r="P128" s="284"/>
      <c r="Q128" s="284"/>
      <c r="R128" s="284"/>
      <c r="S128" s="284"/>
      <c r="T128" s="28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86" t="s">
        <v>155</v>
      </c>
      <c r="AU128" s="286" t="s">
        <v>84</v>
      </c>
      <c r="AV128" s="15" t="s">
        <v>82</v>
      </c>
      <c r="AW128" s="15" t="s">
        <v>32</v>
      </c>
      <c r="AX128" s="15" t="s">
        <v>74</v>
      </c>
      <c r="AY128" s="286" t="s">
        <v>148</v>
      </c>
    </row>
    <row r="129" s="13" customFormat="1">
      <c r="A129" s="13"/>
      <c r="B129" s="233"/>
      <c r="C129" s="234"/>
      <c r="D129" s="235" t="s">
        <v>155</v>
      </c>
      <c r="E129" s="236" t="s">
        <v>1</v>
      </c>
      <c r="F129" s="237" t="s">
        <v>1062</v>
      </c>
      <c r="G129" s="234"/>
      <c r="H129" s="238">
        <v>120.95439999999998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155</v>
      </c>
      <c r="AU129" s="244" t="s">
        <v>84</v>
      </c>
      <c r="AV129" s="13" t="s">
        <v>84</v>
      </c>
      <c r="AW129" s="13" t="s">
        <v>32</v>
      </c>
      <c r="AX129" s="13" t="s">
        <v>74</v>
      </c>
      <c r="AY129" s="244" t="s">
        <v>148</v>
      </c>
    </row>
    <row r="130" s="13" customFormat="1">
      <c r="A130" s="13"/>
      <c r="B130" s="233"/>
      <c r="C130" s="234"/>
      <c r="D130" s="235" t="s">
        <v>155</v>
      </c>
      <c r="E130" s="236" t="s">
        <v>1</v>
      </c>
      <c r="F130" s="237" t="s">
        <v>1063</v>
      </c>
      <c r="G130" s="234"/>
      <c r="H130" s="238">
        <v>-18.75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155</v>
      </c>
      <c r="AU130" s="244" t="s">
        <v>84</v>
      </c>
      <c r="AV130" s="13" t="s">
        <v>84</v>
      </c>
      <c r="AW130" s="13" t="s">
        <v>32</v>
      </c>
      <c r="AX130" s="13" t="s">
        <v>74</v>
      </c>
      <c r="AY130" s="244" t="s">
        <v>148</v>
      </c>
    </row>
    <row r="131" s="14" customFormat="1">
      <c r="A131" s="14"/>
      <c r="B131" s="245"/>
      <c r="C131" s="246"/>
      <c r="D131" s="235" t="s">
        <v>155</v>
      </c>
      <c r="E131" s="247" t="s">
        <v>1</v>
      </c>
      <c r="F131" s="248" t="s">
        <v>157</v>
      </c>
      <c r="G131" s="246"/>
      <c r="H131" s="249">
        <v>102.20439999999998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155</v>
      </c>
      <c r="AU131" s="255" t="s">
        <v>84</v>
      </c>
      <c r="AV131" s="14" t="s">
        <v>154</v>
      </c>
      <c r="AW131" s="14" t="s">
        <v>32</v>
      </c>
      <c r="AX131" s="14" t="s">
        <v>82</v>
      </c>
      <c r="AY131" s="255" t="s">
        <v>148</v>
      </c>
    </row>
    <row r="132" s="2" customFormat="1" ht="33" customHeight="1">
      <c r="A132" s="38"/>
      <c r="B132" s="39"/>
      <c r="C132" s="219" t="s">
        <v>163</v>
      </c>
      <c r="D132" s="219" t="s">
        <v>150</v>
      </c>
      <c r="E132" s="220" t="s">
        <v>862</v>
      </c>
      <c r="F132" s="221" t="s">
        <v>863</v>
      </c>
      <c r="G132" s="222" t="s">
        <v>211</v>
      </c>
      <c r="H132" s="223">
        <v>51.838000000000001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154</v>
      </c>
      <c r="AT132" s="231" t="s">
        <v>150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154</v>
      </c>
      <c r="BM132" s="231" t="s">
        <v>160</v>
      </c>
    </row>
    <row r="133" s="15" customFormat="1">
      <c r="A133" s="15"/>
      <c r="B133" s="277"/>
      <c r="C133" s="278"/>
      <c r="D133" s="235" t="s">
        <v>155</v>
      </c>
      <c r="E133" s="279" t="s">
        <v>1</v>
      </c>
      <c r="F133" s="280" t="s">
        <v>1064</v>
      </c>
      <c r="G133" s="278"/>
      <c r="H133" s="279" t="s">
        <v>1</v>
      </c>
      <c r="I133" s="281"/>
      <c r="J133" s="278"/>
      <c r="K133" s="278"/>
      <c r="L133" s="282"/>
      <c r="M133" s="283"/>
      <c r="N133" s="284"/>
      <c r="O133" s="284"/>
      <c r="P133" s="284"/>
      <c r="Q133" s="284"/>
      <c r="R133" s="284"/>
      <c r="S133" s="284"/>
      <c r="T133" s="28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6" t="s">
        <v>155</v>
      </c>
      <c r="AU133" s="286" t="s">
        <v>84</v>
      </c>
      <c r="AV133" s="15" t="s">
        <v>82</v>
      </c>
      <c r="AW133" s="15" t="s">
        <v>32</v>
      </c>
      <c r="AX133" s="15" t="s">
        <v>74</v>
      </c>
      <c r="AY133" s="286" t="s">
        <v>148</v>
      </c>
    </row>
    <row r="134" s="13" customFormat="1">
      <c r="A134" s="13"/>
      <c r="B134" s="233"/>
      <c r="C134" s="234"/>
      <c r="D134" s="235" t="s">
        <v>155</v>
      </c>
      <c r="E134" s="236" t="s">
        <v>1</v>
      </c>
      <c r="F134" s="237" t="s">
        <v>1065</v>
      </c>
      <c r="G134" s="234"/>
      <c r="H134" s="238">
        <v>51.837599999999988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155</v>
      </c>
      <c r="AU134" s="244" t="s">
        <v>84</v>
      </c>
      <c r="AV134" s="13" t="s">
        <v>84</v>
      </c>
      <c r="AW134" s="13" t="s">
        <v>32</v>
      </c>
      <c r="AX134" s="13" t="s">
        <v>74</v>
      </c>
      <c r="AY134" s="244" t="s">
        <v>148</v>
      </c>
    </row>
    <row r="135" s="14" customFormat="1">
      <c r="A135" s="14"/>
      <c r="B135" s="245"/>
      <c r="C135" s="246"/>
      <c r="D135" s="235" t="s">
        <v>155</v>
      </c>
      <c r="E135" s="247" t="s">
        <v>1</v>
      </c>
      <c r="F135" s="248" t="s">
        <v>157</v>
      </c>
      <c r="G135" s="246"/>
      <c r="H135" s="249">
        <v>51.837599999999988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155</v>
      </c>
      <c r="AU135" s="255" t="s">
        <v>84</v>
      </c>
      <c r="AV135" s="14" t="s">
        <v>154</v>
      </c>
      <c r="AW135" s="14" t="s">
        <v>32</v>
      </c>
      <c r="AX135" s="14" t="s">
        <v>82</v>
      </c>
      <c r="AY135" s="255" t="s">
        <v>148</v>
      </c>
    </row>
    <row r="136" s="2" customFormat="1" ht="33" customHeight="1">
      <c r="A136" s="38"/>
      <c r="B136" s="39"/>
      <c r="C136" s="219" t="s">
        <v>154</v>
      </c>
      <c r="D136" s="219" t="s">
        <v>150</v>
      </c>
      <c r="E136" s="220" t="s">
        <v>866</v>
      </c>
      <c r="F136" s="221" t="s">
        <v>867</v>
      </c>
      <c r="G136" s="222" t="s">
        <v>211</v>
      </c>
      <c r="H136" s="223">
        <v>185.167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154</v>
      </c>
      <c r="AT136" s="231" t="s">
        <v>150</v>
      </c>
      <c r="AU136" s="231" t="s">
        <v>84</v>
      </c>
      <c r="AY136" s="17" t="s">
        <v>148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154</v>
      </c>
      <c r="BM136" s="231" t="s">
        <v>166</v>
      </c>
    </row>
    <row r="137" s="15" customFormat="1">
      <c r="A137" s="15"/>
      <c r="B137" s="277"/>
      <c r="C137" s="278"/>
      <c r="D137" s="235" t="s">
        <v>155</v>
      </c>
      <c r="E137" s="279" t="s">
        <v>1</v>
      </c>
      <c r="F137" s="280" t="s">
        <v>1066</v>
      </c>
      <c r="G137" s="278"/>
      <c r="H137" s="279" t="s">
        <v>1</v>
      </c>
      <c r="I137" s="281"/>
      <c r="J137" s="278"/>
      <c r="K137" s="278"/>
      <c r="L137" s="282"/>
      <c r="M137" s="283"/>
      <c r="N137" s="284"/>
      <c r="O137" s="284"/>
      <c r="P137" s="284"/>
      <c r="Q137" s="284"/>
      <c r="R137" s="284"/>
      <c r="S137" s="284"/>
      <c r="T137" s="28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6" t="s">
        <v>155</v>
      </c>
      <c r="AU137" s="286" t="s">
        <v>84</v>
      </c>
      <c r="AV137" s="15" t="s">
        <v>82</v>
      </c>
      <c r="AW137" s="15" t="s">
        <v>32</v>
      </c>
      <c r="AX137" s="15" t="s">
        <v>74</v>
      </c>
      <c r="AY137" s="286" t="s">
        <v>148</v>
      </c>
    </row>
    <row r="138" s="13" customFormat="1">
      <c r="A138" s="13"/>
      <c r="B138" s="233"/>
      <c r="C138" s="234"/>
      <c r="D138" s="235" t="s">
        <v>155</v>
      </c>
      <c r="E138" s="236" t="s">
        <v>1</v>
      </c>
      <c r="F138" s="237" t="s">
        <v>1067</v>
      </c>
      <c r="G138" s="234"/>
      <c r="H138" s="238">
        <v>231.06680000000003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155</v>
      </c>
      <c r="AU138" s="244" t="s">
        <v>84</v>
      </c>
      <c r="AV138" s="13" t="s">
        <v>84</v>
      </c>
      <c r="AW138" s="13" t="s">
        <v>32</v>
      </c>
      <c r="AX138" s="13" t="s">
        <v>74</v>
      </c>
      <c r="AY138" s="244" t="s">
        <v>148</v>
      </c>
    </row>
    <row r="139" s="13" customFormat="1">
      <c r="A139" s="13"/>
      <c r="B139" s="233"/>
      <c r="C139" s="234"/>
      <c r="D139" s="235" t="s">
        <v>155</v>
      </c>
      <c r="E139" s="236" t="s">
        <v>1</v>
      </c>
      <c r="F139" s="237" t="s">
        <v>1068</v>
      </c>
      <c r="G139" s="234"/>
      <c r="H139" s="238">
        <v>-45.899999999999999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155</v>
      </c>
      <c r="AU139" s="244" t="s">
        <v>84</v>
      </c>
      <c r="AV139" s="13" t="s">
        <v>84</v>
      </c>
      <c r="AW139" s="13" t="s">
        <v>32</v>
      </c>
      <c r="AX139" s="13" t="s">
        <v>74</v>
      </c>
      <c r="AY139" s="244" t="s">
        <v>148</v>
      </c>
    </row>
    <row r="140" s="14" customFormat="1">
      <c r="A140" s="14"/>
      <c r="B140" s="245"/>
      <c r="C140" s="246"/>
      <c r="D140" s="235" t="s">
        <v>155</v>
      </c>
      <c r="E140" s="247" t="s">
        <v>1</v>
      </c>
      <c r="F140" s="248" t="s">
        <v>157</v>
      </c>
      <c r="G140" s="246"/>
      <c r="H140" s="249">
        <v>185.16680000000002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155</v>
      </c>
      <c r="AU140" s="255" t="s">
        <v>84</v>
      </c>
      <c r="AV140" s="14" t="s">
        <v>154</v>
      </c>
      <c r="AW140" s="14" t="s">
        <v>32</v>
      </c>
      <c r="AX140" s="14" t="s">
        <v>82</v>
      </c>
      <c r="AY140" s="255" t="s">
        <v>148</v>
      </c>
    </row>
    <row r="141" s="2" customFormat="1" ht="33" customHeight="1">
      <c r="A141" s="38"/>
      <c r="B141" s="39"/>
      <c r="C141" s="219" t="s">
        <v>173</v>
      </c>
      <c r="D141" s="219" t="s">
        <v>150</v>
      </c>
      <c r="E141" s="220" t="s">
        <v>870</v>
      </c>
      <c r="F141" s="221" t="s">
        <v>871</v>
      </c>
      <c r="G141" s="222" t="s">
        <v>211</v>
      </c>
      <c r="H141" s="223">
        <v>46.292000000000002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154</v>
      </c>
      <c r="AT141" s="231" t="s">
        <v>150</v>
      </c>
      <c r="AU141" s="231" t="s">
        <v>84</v>
      </c>
      <c r="AY141" s="17" t="s">
        <v>148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154</v>
      </c>
      <c r="BM141" s="231" t="s">
        <v>79</v>
      </c>
    </row>
    <row r="142" s="15" customFormat="1">
      <c r="A142" s="15"/>
      <c r="B142" s="277"/>
      <c r="C142" s="278"/>
      <c r="D142" s="235" t="s">
        <v>155</v>
      </c>
      <c r="E142" s="279" t="s">
        <v>1</v>
      </c>
      <c r="F142" s="280" t="s">
        <v>1069</v>
      </c>
      <c r="G142" s="278"/>
      <c r="H142" s="279" t="s">
        <v>1</v>
      </c>
      <c r="I142" s="281"/>
      <c r="J142" s="278"/>
      <c r="K142" s="278"/>
      <c r="L142" s="282"/>
      <c r="M142" s="283"/>
      <c r="N142" s="284"/>
      <c r="O142" s="284"/>
      <c r="P142" s="284"/>
      <c r="Q142" s="284"/>
      <c r="R142" s="284"/>
      <c r="S142" s="284"/>
      <c r="T142" s="28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6" t="s">
        <v>155</v>
      </c>
      <c r="AU142" s="286" t="s">
        <v>84</v>
      </c>
      <c r="AV142" s="15" t="s">
        <v>82</v>
      </c>
      <c r="AW142" s="15" t="s">
        <v>32</v>
      </c>
      <c r="AX142" s="15" t="s">
        <v>74</v>
      </c>
      <c r="AY142" s="286" t="s">
        <v>148</v>
      </c>
    </row>
    <row r="143" s="13" customFormat="1">
      <c r="A143" s="13"/>
      <c r="B143" s="233"/>
      <c r="C143" s="234"/>
      <c r="D143" s="235" t="s">
        <v>155</v>
      </c>
      <c r="E143" s="236" t="s">
        <v>1</v>
      </c>
      <c r="F143" s="237" t="s">
        <v>1070</v>
      </c>
      <c r="G143" s="234"/>
      <c r="H143" s="238">
        <v>57.766700000000007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155</v>
      </c>
      <c r="AU143" s="244" t="s">
        <v>84</v>
      </c>
      <c r="AV143" s="13" t="s">
        <v>84</v>
      </c>
      <c r="AW143" s="13" t="s">
        <v>32</v>
      </c>
      <c r="AX143" s="13" t="s">
        <v>74</v>
      </c>
      <c r="AY143" s="244" t="s">
        <v>148</v>
      </c>
    </row>
    <row r="144" s="13" customFormat="1">
      <c r="A144" s="13"/>
      <c r="B144" s="233"/>
      <c r="C144" s="234"/>
      <c r="D144" s="235" t="s">
        <v>155</v>
      </c>
      <c r="E144" s="236" t="s">
        <v>1</v>
      </c>
      <c r="F144" s="237" t="s">
        <v>1071</v>
      </c>
      <c r="G144" s="234"/>
      <c r="H144" s="238">
        <v>-11.475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155</v>
      </c>
      <c r="AU144" s="244" t="s">
        <v>84</v>
      </c>
      <c r="AV144" s="13" t="s">
        <v>84</v>
      </c>
      <c r="AW144" s="13" t="s">
        <v>32</v>
      </c>
      <c r="AX144" s="13" t="s">
        <v>74</v>
      </c>
      <c r="AY144" s="244" t="s">
        <v>148</v>
      </c>
    </row>
    <row r="145" s="14" customFormat="1">
      <c r="A145" s="14"/>
      <c r="B145" s="245"/>
      <c r="C145" s="246"/>
      <c r="D145" s="235" t="s">
        <v>155</v>
      </c>
      <c r="E145" s="247" t="s">
        <v>1</v>
      </c>
      <c r="F145" s="248" t="s">
        <v>157</v>
      </c>
      <c r="G145" s="246"/>
      <c r="H145" s="249">
        <v>46.291700000000006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155</v>
      </c>
      <c r="AU145" s="255" t="s">
        <v>84</v>
      </c>
      <c r="AV145" s="14" t="s">
        <v>154</v>
      </c>
      <c r="AW145" s="14" t="s">
        <v>32</v>
      </c>
      <c r="AX145" s="14" t="s">
        <v>82</v>
      </c>
      <c r="AY145" s="255" t="s">
        <v>148</v>
      </c>
    </row>
    <row r="146" s="2" customFormat="1" ht="21.75" customHeight="1">
      <c r="A146" s="38"/>
      <c r="B146" s="39"/>
      <c r="C146" s="219" t="s">
        <v>160</v>
      </c>
      <c r="D146" s="219" t="s">
        <v>150</v>
      </c>
      <c r="E146" s="220" t="s">
        <v>874</v>
      </c>
      <c r="F146" s="221" t="s">
        <v>875</v>
      </c>
      <c r="G146" s="222" t="s">
        <v>153</v>
      </c>
      <c r="H146" s="223">
        <v>285.31599999999997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0.00083850999999999999</v>
      </c>
      <c r="R146" s="229">
        <f>Q146*H146</f>
        <v>0.23924031915999997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154</v>
      </c>
      <c r="AT146" s="231" t="s">
        <v>150</v>
      </c>
      <c r="AU146" s="231" t="s">
        <v>84</v>
      </c>
      <c r="AY146" s="17" t="s">
        <v>148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154</v>
      </c>
      <c r="BM146" s="231" t="s">
        <v>176</v>
      </c>
    </row>
    <row r="147" s="15" customFormat="1">
      <c r="A147" s="15"/>
      <c r="B147" s="277"/>
      <c r="C147" s="278"/>
      <c r="D147" s="235" t="s">
        <v>155</v>
      </c>
      <c r="E147" s="279" t="s">
        <v>1</v>
      </c>
      <c r="F147" s="280" t="s">
        <v>1072</v>
      </c>
      <c r="G147" s="278"/>
      <c r="H147" s="279" t="s">
        <v>1</v>
      </c>
      <c r="I147" s="281"/>
      <c r="J147" s="278"/>
      <c r="K147" s="278"/>
      <c r="L147" s="282"/>
      <c r="M147" s="283"/>
      <c r="N147" s="284"/>
      <c r="O147" s="284"/>
      <c r="P147" s="284"/>
      <c r="Q147" s="284"/>
      <c r="R147" s="284"/>
      <c r="S147" s="284"/>
      <c r="T147" s="28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6" t="s">
        <v>155</v>
      </c>
      <c r="AU147" s="286" t="s">
        <v>84</v>
      </c>
      <c r="AV147" s="15" t="s">
        <v>82</v>
      </c>
      <c r="AW147" s="15" t="s">
        <v>32</v>
      </c>
      <c r="AX147" s="15" t="s">
        <v>74</v>
      </c>
      <c r="AY147" s="286" t="s">
        <v>148</v>
      </c>
    </row>
    <row r="148" s="13" customFormat="1">
      <c r="A148" s="13"/>
      <c r="B148" s="233"/>
      <c r="C148" s="234"/>
      <c r="D148" s="235" t="s">
        <v>155</v>
      </c>
      <c r="E148" s="236" t="s">
        <v>1</v>
      </c>
      <c r="F148" s="237" t="s">
        <v>1073</v>
      </c>
      <c r="G148" s="234"/>
      <c r="H148" s="238">
        <v>378.81599999999997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155</v>
      </c>
      <c r="AU148" s="244" t="s">
        <v>84</v>
      </c>
      <c r="AV148" s="13" t="s">
        <v>84</v>
      </c>
      <c r="AW148" s="13" t="s">
        <v>32</v>
      </c>
      <c r="AX148" s="13" t="s">
        <v>74</v>
      </c>
      <c r="AY148" s="244" t="s">
        <v>148</v>
      </c>
    </row>
    <row r="149" s="13" customFormat="1">
      <c r="A149" s="13"/>
      <c r="B149" s="233"/>
      <c r="C149" s="234"/>
      <c r="D149" s="235" t="s">
        <v>155</v>
      </c>
      <c r="E149" s="236" t="s">
        <v>1</v>
      </c>
      <c r="F149" s="237" t="s">
        <v>1074</v>
      </c>
      <c r="G149" s="234"/>
      <c r="H149" s="238">
        <v>-93.5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155</v>
      </c>
      <c r="AU149" s="244" t="s">
        <v>84</v>
      </c>
      <c r="AV149" s="13" t="s">
        <v>84</v>
      </c>
      <c r="AW149" s="13" t="s">
        <v>32</v>
      </c>
      <c r="AX149" s="13" t="s">
        <v>74</v>
      </c>
      <c r="AY149" s="244" t="s">
        <v>148</v>
      </c>
    </row>
    <row r="150" s="14" customFormat="1">
      <c r="A150" s="14"/>
      <c r="B150" s="245"/>
      <c r="C150" s="246"/>
      <c r="D150" s="235" t="s">
        <v>155</v>
      </c>
      <c r="E150" s="247" t="s">
        <v>1</v>
      </c>
      <c r="F150" s="248" t="s">
        <v>157</v>
      </c>
      <c r="G150" s="246"/>
      <c r="H150" s="249">
        <v>285.31599999999997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155</v>
      </c>
      <c r="AU150" s="255" t="s">
        <v>84</v>
      </c>
      <c r="AV150" s="14" t="s">
        <v>154</v>
      </c>
      <c r="AW150" s="14" t="s">
        <v>32</v>
      </c>
      <c r="AX150" s="14" t="s">
        <v>82</v>
      </c>
      <c r="AY150" s="255" t="s">
        <v>148</v>
      </c>
    </row>
    <row r="151" s="2" customFormat="1" ht="24.15" customHeight="1">
      <c r="A151" s="38"/>
      <c r="B151" s="39"/>
      <c r="C151" s="219" t="s">
        <v>190</v>
      </c>
      <c r="D151" s="219" t="s">
        <v>150</v>
      </c>
      <c r="E151" s="220" t="s">
        <v>878</v>
      </c>
      <c r="F151" s="221" t="s">
        <v>879</v>
      </c>
      <c r="G151" s="222" t="s">
        <v>153</v>
      </c>
      <c r="H151" s="223">
        <v>285.31599999999997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39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154</v>
      </c>
      <c r="AT151" s="231" t="s">
        <v>150</v>
      </c>
      <c r="AU151" s="231" t="s">
        <v>84</v>
      </c>
      <c r="AY151" s="17" t="s">
        <v>148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154</v>
      </c>
      <c r="BM151" s="231" t="s">
        <v>183</v>
      </c>
    </row>
    <row r="152" s="2" customFormat="1" ht="24.15" customHeight="1">
      <c r="A152" s="38"/>
      <c r="B152" s="39"/>
      <c r="C152" s="219" t="s">
        <v>166</v>
      </c>
      <c r="D152" s="219" t="s">
        <v>150</v>
      </c>
      <c r="E152" s="220" t="s">
        <v>880</v>
      </c>
      <c r="F152" s="221" t="s">
        <v>881</v>
      </c>
      <c r="G152" s="222" t="s">
        <v>153</v>
      </c>
      <c r="H152" s="223">
        <v>17.399999999999999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39</v>
      </c>
      <c r="O152" s="91"/>
      <c r="P152" s="229">
        <f>O152*H152</f>
        <v>0</v>
      </c>
      <c r="Q152" s="229">
        <v>0.00085132000000000003</v>
      </c>
      <c r="R152" s="229">
        <f>Q152*H152</f>
        <v>0.014812967999999999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154</v>
      </c>
      <c r="AT152" s="231" t="s">
        <v>150</v>
      </c>
      <c r="AU152" s="231" t="s">
        <v>84</v>
      </c>
      <c r="AY152" s="17" t="s">
        <v>148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154</v>
      </c>
      <c r="BM152" s="231" t="s">
        <v>193</v>
      </c>
    </row>
    <row r="153" s="15" customFormat="1">
      <c r="A153" s="15"/>
      <c r="B153" s="277"/>
      <c r="C153" s="278"/>
      <c r="D153" s="235" t="s">
        <v>155</v>
      </c>
      <c r="E153" s="279" t="s">
        <v>1</v>
      </c>
      <c r="F153" s="280" t="s">
        <v>1075</v>
      </c>
      <c r="G153" s="278"/>
      <c r="H153" s="279" t="s">
        <v>1</v>
      </c>
      <c r="I153" s="281"/>
      <c r="J153" s="278"/>
      <c r="K153" s="278"/>
      <c r="L153" s="282"/>
      <c r="M153" s="283"/>
      <c r="N153" s="284"/>
      <c r="O153" s="284"/>
      <c r="P153" s="284"/>
      <c r="Q153" s="284"/>
      <c r="R153" s="284"/>
      <c r="S153" s="284"/>
      <c r="T153" s="28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6" t="s">
        <v>155</v>
      </c>
      <c r="AU153" s="286" t="s">
        <v>84</v>
      </c>
      <c r="AV153" s="15" t="s">
        <v>82</v>
      </c>
      <c r="AW153" s="15" t="s">
        <v>32</v>
      </c>
      <c r="AX153" s="15" t="s">
        <v>74</v>
      </c>
      <c r="AY153" s="286" t="s">
        <v>148</v>
      </c>
    </row>
    <row r="154" s="13" customFormat="1">
      <c r="A154" s="13"/>
      <c r="B154" s="233"/>
      <c r="C154" s="234"/>
      <c r="D154" s="235" t="s">
        <v>155</v>
      </c>
      <c r="E154" s="236" t="s">
        <v>1</v>
      </c>
      <c r="F154" s="237" t="s">
        <v>1076</v>
      </c>
      <c r="G154" s="234"/>
      <c r="H154" s="238">
        <v>17.399999999999999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155</v>
      </c>
      <c r="AU154" s="244" t="s">
        <v>84</v>
      </c>
      <c r="AV154" s="13" t="s">
        <v>84</v>
      </c>
      <c r="AW154" s="13" t="s">
        <v>32</v>
      </c>
      <c r="AX154" s="13" t="s">
        <v>74</v>
      </c>
      <c r="AY154" s="244" t="s">
        <v>148</v>
      </c>
    </row>
    <row r="155" s="14" customFormat="1">
      <c r="A155" s="14"/>
      <c r="B155" s="245"/>
      <c r="C155" s="246"/>
      <c r="D155" s="235" t="s">
        <v>155</v>
      </c>
      <c r="E155" s="247" t="s">
        <v>1</v>
      </c>
      <c r="F155" s="248" t="s">
        <v>157</v>
      </c>
      <c r="G155" s="246"/>
      <c r="H155" s="249">
        <v>17.399999999999999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155</v>
      </c>
      <c r="AU155" s="255" t="s">
        <v>84</v>
      </c>
      <c r="AV155" s="14" t="s">
        <v>154</v>
      </c>
      <c r="AW155" s="14" t="s">
        <v>32</v>
      </c>
      <c r="AX155" s="14" t="s">
        <v>82</v>
      </c>
      <c r="AY155" s="255" t="s">
        <v>148</v>
      </c>
    </row>
    <row r="156" s="2" customFormat="1" ht="24.15" customHeight="1">
      <c r="A156" s="38"/>
      <c r="B156" s="39"/>
      <c r="C156" s="219" t="s">
        <v>199</v>
      </c>
      <c r="D156" s="219" t="s">
        <v>150</v>
      </c>
      <c r="E156" s="220" t="s">
        <v>884</v>
      </c>
      <c r="F156" s="221" t="s">
        <v>885</v>
      </c>
      <c r="G156" s="222" t="s">
        <v>153</v>
      </c>
      <c r="H156" s="223">
        <v>17.399999999999999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39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154</v>
      </c>
      <c r="AT156" s="231" t="s">
        <v>150</v>
      </c>
      <c r="AU156" s="231" t="s">
        <v>84</v>
      </c>
      <c r="AY156" s="17" t="s">
        <v>148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82</v>
      </c>
      <c r="BK156" s="232">
        <f>ROUND(I156*H156,2)</f>
        <v>0</v>
      </c>
      <c r="BL156" s="17" t="s">
        <v>154</v>
      </c>
      <c r="BM156" s="231" t="s">
        <v>244</v>
      </c>
    </row>
    <row r="157" s="2" customFormat="1" ht="37.8" customHeight="1">
      <c r="A157" s="38"/>
      <c r="B157" s="39"/>
      <c r="C157" s="219" t="s">
        <v>79</v>
      </c>
      <c r="D157" s="219" t="s">
        <v>150</v>
      </c>
      <c r="E157" s="220" t="s">
        <v>886</v>
      </c>
      <c r="F157" s="221" t="s">
        <v>887</v>
      </c>
      <c r="G157" s="222" t="s">
        <v>211</v>
      </c>
      <c r="H157" s="223">
        <v>287.37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154</v>
      </c>
      <c r="AT157" s="231" t="s">
        <v>150</v>
      </c>
      <c r="AU157" s="231" t="s">
        <v>84</v>
      </c>
      <c r="AY157" s="17" t="s">
        <v>148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154</v>
      </c>
      <c r="BM157" s="231" t="s">
        <v>85</v>
      </c>
    </row>
    <row r="158" s="15" customFormat="1">
      <c r="A158" s="15"/>
      <c r="B158" s="277"/>
      <c r="C158" s="278"/>
      <c r="D158" s="235" t="s">
        <v>155</v>
      </c>
      <c r="E158" s="279" t="s">
        <v>1</v>
      </c>
      <c r="F158" s="280" t="s">
        <v>888</v>
      </c>
      <c r="G158" s="278"/>
      <c r="H158" s="279" t="s">
        <v>1</v>
      </c>
      <c r="I158" s="281"/>
      <c r="J158" s="278"/>
      <c r="K158" s="278"/>
      <c r="L158" s="282"/>
      <c r="M158" s="283"/>
      <c r="N158" s="284"/>
      <c r="O158" s="284"/>
      <c r="P158" s="284"/>
      <c r="Q158" s="284"/>
      <c r="R158" s="284"/>
      <c r="S158" s="284"/>
      <c r="T158" s="28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6" t="s">
        <v>155</v>
      </c>
      <c r="AU158" s="286" t="s">
        <v>84</v>
      </c>
      <c r="AV158" s="15" t="s">
        <v>82</v>
      </c>
      <c r="AW158" s="15" t="s">
        <v>32</v>
      </c>
      <c r="AX158" s="15" t="s">
        <v>74</v>
      </c>
      <c r="AY158" s="286" t="s">
        <v>148</v>
      </c>
    </row>
    <row r="159" s="13" customFormat="1">
      <c r="A159" s="13"/>
      <c r="B159" s="233"/>
      <c r="C159" s="234"/>
      <c r="D159" s="235" t="s">
        <v>155</v>
      </c>
      <c r="E159" s="236" t="s">
        <v>1</v>
      </c>
      <c r="F159" s="237" t="s">
        <v>1077</v>
      </c>
      <c r="G159" s="234"/>
      <c r="H159" s="238">
        <v>352.01999999999998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155</v>
      </c>
      <c r="AU159" s="244" t="s">
        <v>84</v>
      </c>
      <c r="AV159" s="13" t="s">
        <v>84</v>
      </c>
      <c r="AW159" s="13" t="s">
        <v>32</v>
      </c>
      <c r="AX159" s="13" t="s">
        <v>74</v>
      </c>
      <c r="AY159" s="244" t="s">
        <v>148</v>
      </c>
    </row>
    <row r="160" s="13" customFormat="1">
      <c r="A160" s="13"/>
      <c r="B160" s="233"/>
      <c r="C160" s="234"/>
      <c r="D160" s="235" t="s">
        <v>155</v>
      </c>
      <c r="E160" s="236" t="s">
        <v>1</v>
      </c>
      <c r="F160" s="237" t="s">
        <v>1078</v>
      </c>
      <c r="G160" s="234"/>
      <c r="H160" s="238">
        <v>-64.650000000000006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155</v>
      </c>
      <c r="AU160" s="244" t="s">
        <v>84</v>
      </c>
      <c r="AV160" s="13" t="s">
        <v>84</v>
      </c>
      <c r="AW160" s="13" t="s">
        <v>32</v>
      </c>
      <c r="AX160" s="13" t="s">
        <v>74</v>
      </c>
      <c r="AY160" s="244" t="s">
        <v>148</v>
      </c>
    </row>
    <row r="161" s="14" customFormat="1">
      <c r="A161" s="14"/>
      <c r="B161" s="245"/>
      <c r="C161" s="246"/>
      <c r="D161" s="235" t="s">
        <v>155</v>
      </c>
      <c r="E161" s="247" t="s">
        <v>1</v>
      </c>
      <c r="F161" s="248" t="s">
        <v>157</v>
      </c>
      <c r="G161" s="246"/>
      <c r="H161" s="249">
        <v>287.37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155</v>
      </c>
      <c r="AU161" s="255" t="s">
        <v>84</v>
      </c>
      <c r="AV161" s="14" t="s">
        <v>154</v>
      </c>
      <c r="AW161" s="14" t="s">
        <v>32</v>
      </c>
      <c r="AX161" s="14" t="s">
        <v>82</v>
      </c>
      <c r="AY161" s="255" t="s">
        <v>148</v>
      </c>
    </row>
    <row r="162" s="2" customFormat="1" ht="37.8" customHeight="1">
      <c r="A162" s="38"/>
      <c r="B162" s="39"/>
      <c r="C162" s="219" t="s">
        <v>208</v>
      </c>
      <c r="D162" s="219" t="s">
        <v>150</v>
      </c>
      <c r="E162" s="220" t="s">
        <v>890</v>
      </c>
      <c r="F162" s="221" t="s">
        <v>891</v>
      </c>
      <c r="G162" s="222" t="s">
        <v>211</v>
      </c>
      <c r="H162" s="223">
        <v>98.135000000000005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39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154</v>
      </c>
      <c r="AT162" s="231" t="s">
        <v>150</v>
      </c>
      <c r="AU162" s="231" t="s">
        <v>84</v>
      </c>
      <c r="AY162" s="17" t="s">
        <v>148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154</v>
      </c>
      <c r="BM162" s="231" t="s">
        <v>207</v>
      </c>
    </row>
    <row r="163" s="15" customFormat="1">
      <c r="A163" s="15"/>
      <c r="B163" s="277"/>
      <c r="C163" s="278"/>
      <c r="D163" s="235" t="s">
        <v>155</v>
      </c>
      <c r="E163" s="279" t="s">
        <v>1</v>
      </c>
      <c r="F163" s="280" t="s">
        <v>888</v>
      </c>
      <c r="G163" s="278"/>
      <c r="H163" s="279" t="s">
        <v>1</v>
      </c>
      <c r="I163" s="281"/>
      <c r="J163" s="278"/>
      <c r="K163" s="278"/>
      <c r="L163" s="282"/>
      <c r="M163" s="283"/>
      <c r="N163" s="284"/>
      <c r="O163" s="284"/>
      <c r="P163" s="284"/>
      <c r="Q163" s="284"/>
      <c r="R163" s="284"/>
      <c r="S163" s="284"/>
      <c r="T163" s="28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6" t="s">
        <v>155</v>
      </c>
      <c r="AU163" s="286" t="s">
        <v>84</v>
      </c>
      <c r="AV163" s="15" t="s">
        <v>82</v>
      </c>
      <c r="AW163" s="15" t="s">
        <v>32</v>
      </c>
      <c r="AX163" s="15" t="s">
        <v>74</v>
      </c>
      <c r="AY163" s="286" t="s">
        <v>148</v>
      </c>
    </row>
    <row r="164" s="13" customFormat="1">
      <c r="A164" s="13"/>
      <c r="B164" s="233"/>
      <c r="C164" s="234"/>
      <c r="D164" s="235" t="s">
        <v>155</v>
      </c>
      <c r="E164" s="236" t="s">
        <v>1</v>
      </c>
      <c r="F164" s="237" t="s">
        <v>1079</v>
      </c>
      <c r="G164" s="234"/>
      <c r="H164" s="238">
        <v>109.61000000000001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155</v>
      </c>
      <c r="AU164" s="244" t="s">
        <v>84</v>
      </c>
      <c r="AV164" s="13" t="s">
        <v>84</v>
      </c>
      <c r="AW164" s="13" t="s">
        <v>32</v>
      </c>
      <c r="AX164" s="13" t="s">
        <v>74</v>
      </c>
      <c r="AY164" s="244" t="s">
        <v>148</v>
      </c>
    </row>
    <row r="165" s="13" customFormat="1">
      <c r="A165" s="13"/>
      <c r="B165" s="233"/>
      <c r="C165" s="234"/>
      <c r="D165" s="235" t="s">
        <v>155</v>
      </c>
      <c r="E165" s="236" t="s">
        <v>1</v>
      </c>
      <c r="F165" s="237" t="s">
        <v>1071</v>
      </c>
      <c r="G165" s="234"/>
      <c r="H165" s="238">
        <v>-11.475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155</v>
      </c>
      <c r="AU165" s="244" t="s">
        <v>84</v>
      </c>
      <c r="AV165" s="13" t="s">
        <v>84</v>
      </c>
      <c r="AW165" s="13" t="s">
        <v>32</v>
      </c>
      <c r="AX165" s="13" t="s">
        <v>74</v>
      </c>
      <c r="AY165" s="244" t="s">
        <v>148</v>
      </c>
    </row>
    <row r="166" s="14" customFormat="1">
      <c r="A166" s="14"/>
      <c r="B166" s="245"/>
      <c r="C166" s="246"/>
      <c r="D166" s="235" t="s">
        <v>155</v>
      </c>
      <c r="E166" s="247" t="s">
        <v>1</v>
      </c>
      <c r="F166" s="248" t="s">
        <v>157</v>
      </c>
      <c r="G166" s="246"/>
      <c r="H166" s="249">
        <v>98.135000000000019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155</v>
      </c>
      <c r="AU166" s="255" t="s">
        <v>84</v>
      </c>
      <c r="AV166" s="14" t="s">
        <v>154</v>
      </c>
      <c r="AW166" s="14" t="s">
        <v>32</v>
      </c>
      <c r="AX166" s="14" t="s">
        <v>82</v>
      </c>
      <c r="AY166" s="255" t="s">
        <v>148</v>
      </c>
    </row>
    <row r="167" s="2" customFormat="1" ht="33" customHeight="1">
      <c r="A167" s="38"/>
      <c r="B167" s="39"/>
      <c r="C167" s="219" t="s">
        <v>176</v>
      </c>
      <c r="D167" s="219" t="s">
        <v>150</v>
      </c>
      <c r="E167" s="220" t="s">
        <v>231</v>
      </c>
      <c r="F167" s="221" t="s">
        <v>232</v>
      </c>
      <c r="G167" s="222" t="s">
        <v>233</v>
      </c>
      <c r="H167" s="223">
        <v>771.00999999999999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39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154</v>
      </c>
      <c r="AT167" s="231" t="s">
        <v>150</v>
      </c>
      <c r="AU167" s="231" t="s">
        <v>84</v>
      </c>
      <c r="AY167" s="17" t="s">
        <v>148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154</v>
      </c>
      <c r="BM167" s="231" t="s">
        <v>212</v>
      </c>
    </row>
    <row r="168" s="13" customFormat="1">
      <c r="A168" s="13"/>
      <c r="B168" s="233"/>
      <c r="C168" s="234"/>
      <c r="D168" s="235" t="s">
        <v>155</v>
      </c>
      <c r="E168" s="236" t="s">
        <v>1</v>
      </c>
      <c r="F168" s="237" t="s">
        <v>1080</v>
      </c>
      <c r="G168" s="234"/>
      <c r="H168" s="238">
        <v>771.00999999999999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155</v>
      </c>
      <c r="AU168" s="244" t="s">
        <v>84</v>
      </c>
      <c r="AV168" s="13" t="s">
        <v>84</v>
      </c>
      <c r="AW168" s="13" t="s">
        <v>32</v>
      </c>
      <c r="AX168" s="13" t="s">
        <v>74</v>
      </c>
      <c r="AY168" s="244" t="s">
        <v>148</v>
      </c>
    </row>
    <row r="169" s="14" customFormat="1">
      <c r="A169" s="14"/>
      <c r="B169" s="245"/>
      <c r="C169" s="246"/>
      <c r="D169" s="235" t="s">
        <v>155</v>
      </c>
      <c r="E169" s="247" t="s">
        <v>1</v>
      </c>
      <c r="F169" s="248" t="s">
        <v>157</v>
      </c>
      <c r="G169" s="246"/>
      <c r="H169" s="249">
        <v>771.00999999999999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155</v>
      </c>
      <c r="AU169" s="255" t="s">
        <v>84</v>
      </c>
      <c r="AV169" s="14" t="s">
        <v>154</v>
      </c>
      <c r="AW169" s="14" t="s">
        <v>32</v>
      </c>
      <c r="AX169" s="14" t="s">
        <v>82</v>
      </c>
      <c r="AY169" s="255" t="s">
        <v>148</v>
      </c>
    </row>
    <row r="170" s="2" customFormat="1" ht="24.15" customHeight="1">
      <c r="A170" s="38"/>
      <c r="B170" s="39"/>
      <c r="C170" s="219" t="s">
        <v>223</v>
      </c>
      <c r="D170" s="219" t="s">
        <v>150</v>
      </c>
      <c r="E170" s="220" t="s">
        <v>894</v>
      </c>
      <c r="F170" s="221" t="s">
        <v>895</v>
      </c>
      <c r="G170" s="222" t="s">
        <v>211</v>
      </c>
      <c r="H170" s="223">
        <v>27.135000000000002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154</v>
      </c>
      <c r="AT170" s="231" t="s">
        <v>150</v>
      </c>
      <c r="AU170" s="231" t="s">
        <v>84</v>
      </c>
      <c r="AY170" s="17" t="s">
        <v>148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154</v>
      </c>
      <c r="BM170" s="231" t="s">
        <v>221</v>
      </c>
    </row>
    <row r="171" s="15" customFormat="1">
      <c r="A171" s="15"/>
      <c r="B171" s="277"/>
      <c r="C171" s="278"/>
      <c r="D171" s="235" t="s">
        <v>155</v>
      </c>
      <c r="E171" s="279" t="s">
        <v>1</v>
      </c>
      <c r="F171" s="280" t="s">
        <v>1081</v>
      </c>
      <c r="G171" s="278"/>
      <c r="H171" s="279" t="s">
        <v>1</v>
      </c>
      <c r="I171" s="281"/>
      <c r="J171" s="278"/>
      <c r="K171" s="278"/>
      <c r="L171" s="282"/>
      <c r="M171" s="283"/>
      <c r="N171" s="284"/>
      <c r="O171" s="284"/>
      <c r="P171" s="284"/>
      <c r="Q171" s="284"/>
      <c r="R171" s="284"/>
      <c r="S171" s="284"/>
      <c r="T171" s="28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6" t="s">
        <v>155</v>
      </c>
      <c r="AU171" s="286" t="s">
        <v>84</v>
      </c>
      <c r="AV171" s="15" t="s">
        <v>82</v>
      </c>
      <c r="AW171" s="15" t="s">
        <v>32</v>
      </c>
      <c r="AX171" s="15" t="s">
        <v>74</v>
      </c>
      <c r="AY171" s="286" t="s">
        <v>148</v>
      </c>
    </row>
    <row r="172" s="13" customFormat="1">
      <c r="A172" s="13"/>
      <c r="B172" s="233"/>
      <c r="C172" s="234"/>
      <c r="D172" s="235" t="s">
        <v>155</v>
      </c>
      <c r="E172" s="236" t="s">
        <v>1</v>
      </c>
      <c r="F172" s="237" t="s">
        <v>1082</v>
      </c>
      <c r="G172" s="234"/>
      <c r="H172" s="238">
        <v>41.307611100000003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155</v>
      </c>
      <c r="AU172" s="244" t="s">
        <v>84</v>
      </c>
      <c r="AV172" s="13" t="s">
        <v>84</v>
      </c>
      <c r="AW172" s="13" t="s">
        <v>32</v>
      </c>
      <c r="AX172" s="13" t="s">
        <v>74</v>
      </c>
      <c r="AY172" s="244" t="s">
        <v>148</v>
      </c>
    </row>
    <row r="173" s="13" customFormat="1">
      <c r="A173" s="13"/>
      <c r="B173" s="233"/>
      <c r="C173" s="234"/>
      <c r="D173" s="235" t="s">
        <v>155</v>
      </c>
      <c r="E173" s="236" t="s">
        <v>1</v>
      </c>
      <c r="F173" s="237" t="s">
        <v>1083</v>
      </c>
      <c r="G173" s="234"/>
      <c r="H173" s="238">
        <v>-2.0216576000000002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155</v>
      </c>
      <c r="AU173" s="244" t="s">
        <v>84</v>
      </c>
      <c r="AV173" s="13" t="s">
        <v>84</v>
      </c>
      <c r="AW173" s="13" t="s">
        <v>32</v>
      </c>
      <c r="AX173" s="13" t="s">
        <v>74</v>
      </c>
      <c r="AY173" s="244" t="s">
        <v>148</v>
      </c>
    </row>
    <row r="174" s="13" customFormat="1">
      <c r="A174" s="13"/>
      <c r="B174" s="233"/>
      <c r="C174" s="234"/>
      <c r="D174" s="235" t="s">
        <v>155</v>
      </c>
      <c r="E174" s="236" t="s">
        <v>1</v>
      </c>
      <c r="F174" s="237" t="s">
        <v>1084</v>
      </c>
      <c r="G174" s="234"/>
      <c r="H174" s="238">
        <v>-12.151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155</v>
      </c>
      <c r="AU174" s="244" t="s">
        <v>84</v>
      </c>
      <c r="AV174" s="13" t="s">
        <v>84</v>
      </c>
      <c r="AW174" s="13" t="s">
        <v>32</v>
      </c>
      <c r="AX174" s="13" t="s">
        <v>74</v>
      </c>
      <c r="AY174" s="244" t="s">
        <v>148</v>
      </c>
    </row>
    <row r="175" s="14" customFormat="1">
      <c r="A175" s="14"/>
      <c r="B175" s="245"/>
      <c r="C175" s="246"/>
      <c r="D175" s="235" t="s">
        <v>155</v>
      </c>
      <c r="E175" s="247" t="s">
        <v>1</v>
      </c>
      <c r="F175" s="248" t="s">
        <v>157</v>
      </c>
      <c r="G175" s="246"/>
      <c r="H175" s="249">
        <v>27.134953500000005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155</v>
      </c>
      <c r="AU175" s="255" t="s">
        <v>84</v>
      </c>
      <c r="AV175" s="14" t="s">
        <v>154</v>
      </c>
      <c r="AW175" s="14" t="s">
        <v>32</v>
      </c>
      <c r="AX175" s="14" t="s">
        <v>82</v>
      </c>
      <c r="AY175" s="255" t="s">
        <v>148</v>
      </c>
    </row>
    <row r="176" s="2" customFormat="1" ht="16.5" customHeight="1">
      <c r="A176" s="38"/>
      <c r="B176" s="39"/>
      <c r="C176" s="256" t="s">
        <v>183</v>
      </c>
      <c r="D176" s="256" t="s">
        <v>245</v>
      </c>
      <c r="E176" s="257" t="s">
        <v>898</v>
      </c>
      <c r="F176" s="258" t="s">
        <v>899</v>
      </c>
      <c r="G176" s="259" t="s">
        <v>233</v>
      </c>
      <c r="H176" s="260">
        <v>2.948</v>
      </c>
      <c r="I176" s="261"/>
      <c r="J176" s="262">
        <f>ROUND(I176*H176,2)</f>
        <v>0</v>
      </c>
      <c r="K176" s="263"/>
      <c r="L176" s="264"/>
      <c r="M176" s="265" t="s">
        <v>1</v>
      </c>
      <c r="N176" s="266" t="s">
        <v>39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166</v>
      </c>
      <c r="AT176" s="231" t="s">
        <v>245</v>
      </c>
      <c r="AU176" s="231" t="s">
        <v>84</v>
      </c>
      <c r="AY176" s="17" t="s">
        <v>148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82</v>
      </c>
      <c r="BK176" s="232">
        <f>ROUND(I176*H176,2)</f>
        <v>0</v>
      </c>
      <c r="BL176" s="17" t="s">
        <v>154</v>
      </c>
      <c r="BM176" s="231" t="s">
        <v>226</v>
      </c>
    </row>
    <row r="177" s="15" customFormat="1">
      <c r="A177" s="15"/>
      <c r="B177" s="277"/>
      <c r="C177" s="278"/>
      <c r="D177" s="235" t="s">
        <v>155</v>
      </c>
      <c r="E177" s="279" t="s">
        <v>1</v>
      </c>
      <c r="F177" s="280" t="s">
        <v>900</v>
      </c>
      <c r="G177" s="278"/>
      <c r="H177" s="279" t="s">
        <v>1</v>
      </c>
      <c r="I177" s="281"/>
      <c r="J177" s="278"/>
      <c r="K177" s="278"/>
      <c r="L177" s="282"/>
      <c r="M177" s="283"/>
      <c r="N177" s="284"/>
      <c r="O177" s="284"/>
      <c r="P177" s="284"/>
      <c r="Q177" s="284"/>
      <c r="R177" s="284"/>
      <c r="S177" s="284"/>
      <c r="T177" s="28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6" t="s">
        <v>155</v>
      </c>
      <c r="AU177" s="286" t="s">
        <v>84</v>
      </c>
      <c r="AV177" s="15" t="s">
        <v>82</v>
      </c>
      <c r="AW177" s="15" t="s">
        <v>32</v>
      </c>
      <c r="AX177" s="15" t="s">
        <v>74</v>
      </c>
      <c r="AY177" s="286" t="s">
        <v>148</v>
      </c>
    </row>
    <row r="178" s="13" customFormat="1">
      <c r="A178" s="13"/>
      <c r="B178" s="233"/>
      <c r="C178" s="234"/>
      <c r="D178" s="235" t="s">
        <v>155</v>
      </c>
      <c r="E178" s="236" t="s">
        <v>1</v>
      </c>
      <c r="F178" s="237" t="s">
        <v>1085</v>
      </c>
      <c r="G178" s="234"/>
      <c r="H178" s="238">
        <v>2.9478356249999997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155</v>
      </c>
      <c r="AU178" s="244" t="s">
        <v>84</v>
      </c>
      <c r="AV178" s="13" t="s">
        <v>84</v>
      </c>
      <c r="AW178" s="13" t="s">
        <v>32</v>
      </c>
      <c r="AX178" s="13" t="s">
        <v>74</v>
      </c>
      <c r="AY178" s="244" t="s">
        <v>148</v>
      </c>
    </row>
    <row r="179" s="14" customFormat="1">
      <c r="A179" s="14"/>
      <c r="B179" s="245"/>
      <c r="C179" s="246"/>
      <c r="D179" s="235" t="s">
        <v>155</v>
      </c>
      <c r="E179" s="247" t="s">
        <v>1</v>
      </c>
      <c r="F179" s="248" t="s">
        <v>157</v>
      </c>
      <c r="G179" s="246"/>
      <c r="H179" s="249">
        <v>2.9478356249999997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155</v>
      </c>
      <c r="AU179" s="255" t="s">
        <v>84</v>
      </c>
      <c r="AV179" s="14" t="s">
        <v>154</v>
      </c>
      <c r="AW179" s="14" t="s">
        <v>32</v>
      </c>
      <c r="AX179" s="14" t="s">
        <v>82</v>
      </c>
      <c r="AY179" s="255" t="s">
        <v>148</v>
      </c>
    </row>
    <row r="180" s="2" customFormat="1" ht="16.5" customHeight="1">
      <c r="A180" s="38"/>
      <c r="B180" s="39"/>
      <c r="C180" s="256" t="s">
        <v>8</v>
      </c>
      <c r="D180" s="256" t="s">
        <v>245</v>
      </c>
      <c r="E180" s="257" t="s">
        <v>902</v>
      </c>
      <c r="F180" s="258" t="s">
        <v>903</v>
      </c>
      <c r="G180" s="259" t="s">
        <v>233</v>
      </c>
      <c r="H180" s="260">
        <v>25.893999999999998</v>
      </c>
      <c r="I180" s="261"/>
      <c r="J180" s="262">
        <f>ROUND(I180*H180,2)</f>
        <v>0</v>
      </c>
      <c r="K180" s="263"/>
      <c r="L180" s="264"/>
      <c r="M180" s="265" t="s">
        <v>1</v>
      </c>
      <c r="N180" s="266" t="s">
        <v>39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166</v>
      </c>
      <c r="AT180" s="231" t="s">
        <v>245</v>
      </c>
      <c r="AU180" s="231" t="s">
        <v>84</v>
      </c>
      <c r="AY180" s="17" t="s">
        <v>148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154</v>
      </c>
      <c r="BM180" s="231" t="s">
        <v>88</v>
      </c>
    </row>
    <row r="181" s="15" customFormat="1">
      <c r="A181" s="15"/>
      <c r="B181" s="277"/>
      <c r="C181" s="278"/>
      <c r="D181" s="235" t="s">
        <v>155</v>
      </c>
      <c r="E181" s="279" t="s">
        <v>1</v>
      </c>
      <c r="F181" s="280" t="s">
        <v>1086</v>
      </c>
      <c r="G181" s="278"/>
      <c r="H181" s="279" t="s">
        <v>1</v>
      </c>
      <c r="I181" s="281"/>
      <c r="J181" s="278"/>
      <c r="K181" s="278"/>
      <c r="L181" s="282"/>
      <c r="M181" s="283"/>
      <c r="N181" s="284"/>
      <c r="O181" s="284"/>
      <c r="P181" s="284"/>
      <c r="Q181" s="284"/>
      <c r="R181" s="284"/>
      <c r="S181" s="284"/>
      <c r="T181" s="28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6" t="s">
        <v>155</v>
      </c>
      <c r="AU181" s="286" t="s">
        <v>84</v>
      </c>
      <c r="AV181" s="15" t="s">
        <v>82</v>
      </c>
      <c r="AW181" s="15" t="s">
        <v>32</v>
      </c>
      <c r="AX181" s="15" t="s">
        <v>74</v>
      </c>
      <c r="AY181" s="286" t="s">
        <v>148</v>
      </c>
    </row>
    <row r="182" s="13" customFormat="1">
      <c r="A182" s="13"/>
      <c r="B182" s="233"/>
      <c r="C182" s="234"/>
      <c r="D182" s="235" t="s">
        <v>155</v>
      </c>
      <c r="E182" s="236" t="s">
        <v>1</v>
      </c>
      <c r="F182" s="237" t="s">
        <v>1087</v>
      </c>
      <c r="G182" s="234"/>
      <c r="H182" s="238">
        <v>47.158183800000003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155</v>
      </c>
      <c r="AU182" s="244" t="s">
        <v>84</v>
      </c>
      <c r="AV182" s="13" t="s">
        <v>84</v>
      </c>
      <c r="AW182" s="13" t="s">
        <v>32</v>
      </c>
      <c r="AX182" s="13" t="s">
        <v>74</v>
      </c>
      <c r="AY182" s="244" t="s">
        <v>148</v>
      </c>
    </row>
    <row r="183" s="13" customFormat="1">
      <c r="A183" s="13"/>
      <c r="B183" s="233"/>
      <c r="C183" s="234"/>
      <c r="D183" s="235" t="s">
        <v>155</v>
      </c>
      <c r="E183" s="236" t="s">
        <v>1</v>
      </c>
      <c r="F183" s="237" t="s">
        <v>1088</v>
      </c>
      <c r="G183" s="234"/>
      <c r="H183" s="238">
        <v>-21.263999999999999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155</v>
      </c>
      <c r="AU183" s="244" t="s">
        <v>84</v>
      </c>
      <c r="AV183" s="13" t="s">
        <v>84</v>
      </c>
      <c r="AW183" s="13" t="s">
        <v>32</v>
      </c>
      <c r="AX183" s="13" t="s">
        <v>74</v>
      </c>
      <c r="AY183" s="244" t="s">
        <v>148</v>
      </c>
    </row>
    <row r="184" s="14" customFormat="1">
      <c r="A184" s="14"/>
      <c r="B184" s="245"/>
      <c r="C184" s="246"/>
      <c r="D184" s="235" t="s">
        <v>155</v>
      </c>
      <c r="E184" s="247" t="s">
        <v>1</v>
      </c>
      <c r="F184" s="248" t="s">
        <v>157</v>
      </c>
      <c r="G184" s="246"/>
      <c r="H184" s="249">
        <v>25.894183800000004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155</v>
      </c>
      <c r="AU184" s="255" t="s">
        <v>84</v>
      </c>
      <c r="AV184" s="14" t="s">
        <v>154</v>
      </c>
      <c r="AW184" s="14" t="s">
        <v>32</v>
      </c>
      <c r="AX184" s="14" t="s">
        <v>82</v>
      </c>
      <c r="AY184" s="255" t="s">
        <v>148</v>
      </c>
    </row>
    <row r="185" s="2" customFormat="1" ht="16.5" customHeight="1">
      <c r="A185" s="38"/>
      <c r="B185" s="39"/>
      <c r="C185" s="256" t="s">
        <v>193</v>
      </c>
      <c r="D185" s="256" t="s">
        <v>245</v>
      </c>
      <c r="E185" s="257" t="s">
        <v>906</v>
      </c>
      <c r="F185" s="258" t="s">
        <v>907</v>
      </c>
      <c r="G185" s="259" t="s">
        <v>233</v>
      </c>
      <c r="H185" s="260">
        <v>18.643999999999998</v>
      </c>
      <c r="I185" s="261"/>
      <c r="J185" s="262">
        <f>ROUND(I185*H185,2)</f>
        <v>0</v>
      </c>
      <c r="K185" s="263"/>
      <c r="L185" s="264"/>
      <c r="M185" s="265" t="s">
        <v>1</v>
      </c>
      <c r="N185" s="266" t="s">
        <v>39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166</v>
      </c>
      <c r="AT185" s="231" t="s">
        <v>245</v>
      </c>
      <c r="AU185" s="231" t="s">
        <v>84</v>
      </c>
      <c r="AY185" s="17" t="s">
        <v>148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154</v>
      </c>
      <c r="BM185" s="231" t="s">
        <v>234</v>
      </c>
    </row>
    <row r="186" s="15" customFormat="1">
      <c r="A186" s="15"/>
      <c r="B186" s="277"/>
      <c r="C186" s="278"/>
      <c r="D186" s="235" t="s">
        <v>155</v>
      </c>
      <c r="E186" s="279" t="s">
        <v>1</v>
      </c>
      <c r="F186" s="280" t="s">
        <v>908</v>
      </c>
      <c r="G186" s="278"/>
      <c r="H186" s="279" t="s">
        <v>1</v>
      </c>
      <c r="I186" s="281"/>
      <c r="J186" s="278"/>
      <c r="K186" s="278"/>
      <c r="L186" s="282"/>
      <c r="M186" s="283"/>
      <c r="N186" s="284"/>
      <c r="O186" s="284"/>
      <c r="P186" s="284"/>
      <c r="Q186" s="284"/>
      <c r="R186" s="284"/>
      <c r="S186" s="284"/>
      <c r="T186" s="28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6" t="s">
        <v>155</v>
      </c>
      <c r="AU186" s="286" t="s">
        <v>84</v>
      </c>
      <c r="AV186" s="15" t="s">
        <v>82</v>
      </c>
      <c r="AW186" s="15" t="s">
        <v>32</v>
      </c>
      <c r="AX186" s="15" t="s">
        <v>74</v>
      </c>
      <c r="AY186" s="286" t="s">
        <v>148</v>
      </c>
    </row>
    <row r="187" s="13" customFormat="1">
      <c r="A187" s="13"/>
      <c r="B187" s="233"/>
      <c r="C187" s="234"/>
      <c r="D187" s="235" t="s">
        <v>155</v>
      </c>
      <c r="E187" s="236" t="s">
        <v>1</v>
      </c>
      <c r="F187" s="237" t="s">
        <v>1089</v>
      </c>
      <c r="G187" s="234"/>
      <c r="H187" s="238">
        <v>18.644399199999995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155</v>
      </c>
      <c r="AU187" s="244" t="s">
        <v>84</v>
      </c>
      <c r="AV187" s="13" t="s">
        <v>84</v>
      </c>
      <c r="AW187" s="13" t="s">
        <v>32</v>
      </c>
      <c r="AX187" s="13" t="s">
        <v>74</v>
      </c>
      <c r="AY187" s="244" t="s">
        <v>148</v>
      </c>
    </row>
    <row r="188" s="14" customFormat="1">
      <c r="A188" s="14"/>
      <c r="B188" s="245"/>
      <c r="C188" s="246"/>
      <c r="D188" s="235" t="s">
        <v>155</v>
      </c>
      <c r="E188" s="247" t="s">
        <v>1</v>
      </c>
      <c r="F188" s="248" t="s">
        <v>157</v>
      </c>
      <c r="G188" s="246"/>
      <c r="H188" s="249">
        <v>18.644399199999995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155</v>
      </c>
      <c r="AU188" s="255" t="s">
        <v>84</v>
      </c>
      <c r="AV188" s="14" t="s">
        <v>154</v>
      </c>
      <c r="AW188" s="14" t="s">
        <v>32</v>
      </c>
      <c r="AX188" s="14" t="s">
        <v>82</v>
      </c>
      <c r="AY188" s="255" t="s">
        <v>148</v>
      </c>
    </row>
    <row r="189" s="2" customFormat="1" ht="24.15" customHeight="1">
      <c r="A189" s="38"/>
      <c r="B189" s="39"/>
      <c r="C189" s="219" t="s">
        <v>239</v>
      </c>
      <c r="D189" s="219" t="s">
        <v>150</v>
      </c>
      <c r="E189" s="220" t="s">
        <v>910</v>
      </c>
      <c r="F189" s="221" t="s">
        <v>911</v>
      </c>
      <c r="G189" s="222" t="s">
        <v>211</v>
      </c>
      <c r="H189" s="223">
        <v>46.188000000000002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154</v>
      </c>
      <c r="AT189" s="231" t="s">
        <v>150</v>
      </c>
      <c r="AU189" s="231" t="s">
        <v>84</v>
      </c>
      <c r="AY189" s="17" t="s">
        <v>148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154</v>
      </c>
      <c r="BM189" s="231" t="s">
        <v>238</v>
      </c>
    </row>
    <row r="190" s="15" customFormat="1">
      <c r="A190" s="15"/>
      <c r="B190" s="277"/>
      <c r="C190" s="278"/>
      <c r="D190" s="235" t="s">
        <v>155</v>
      </c>
      <c r="E190" s="279" t="s">
        <v>1</v>
      </c>
      <c r="F190" s="280" t="s">
        <v>1090</v>
      </c>
      <c r="G190" s="278"/>
      <c r="H190" s="279" t="s">
        <v>1</v>
      </c>
      <c r="I190" s="281"/>
      <c r="J190" s="278"/>
      <c r="K190" s="278"/>
      <c r="L190" s="282"/>
      <c r="M190" s="283"/>
      <c r="N190" s="284"/>
      <c r="O190" s="284"/>
      <c r="P190" s="284"/>
      <c r="Q190" s="284"/>
      <c r="R190" s="284"/>
      <c r="S190" s="284"/>
      <c r="T190" s="28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6" t="s">
        <v>155</v>
      </c>
      <c r="AU190" s="286" t="s">
        <v>84</v>
      </c>
      <c r="AV190" s="15" t="s">
        <v>82</v>
      </c>
      <c r="AW190" s="15" t="s">
        <v>32</v>
      </c>
      <c r="AX190" s="15" t="s">
        <v>74</v>
      </c>
      <c r="AY190" s="286" t="s">
        <v>148</v>
      </c>
    </row>
    <row r="191" s="13" customFormat="1">
      <c r="A191" s="13"/>
      <c r="B191" s="233"/>
      <c r="C191" s="234"/>
      <c r="D191" s="235" t="s">
        <v>155</v>
      </c>
      <c r="E191" s="236" t="s">
        <v>1</v>
      </c>
      <c r="F191" s="237" t="s">
        <v>1091</v>
      </c>
      <c r="G191" s="234"/>
      <c r="H191" s="238">
        <v>46.188000000000002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155</v>
      </c>
      <c r="AU191" s="244" t="s">
        <v>84</v>
      </c>
      <c r="AV191" s="13" t="s">
        <v>84</v>
      </c>
      <c r="AW191" s="13" t="s">
        <v>32</v>
      </c>
      <c r="AX191" s="13" t="s">
        <v>74</v>
      </c>
      <c r="AY191" s="244" t="s">
        <v>148</v>
      </c>
    </row>
    <row r="192" s="14" customFormat="1">
      <c r="A192" s="14"/>
      <c r="B192" s="245"/>
      <c r="C192" s="246"/>
      <c r="D192" s="235" t="s">
        <v>155</v>
      </c>
      <c r="E192" s="247" t="s">
        <v>1</v>
      </c>
      <c r="F192" s="248" t="s">
        <v>157</v>
      </c>
      <c r="G192" s="246"/>
      <c r="H192" s="249">
        <v>46.188000000000002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155</v>
      </c>
      <c r="AU192" s="255" t="s">
        <v>84</v>
      </c>
      <c r="AV192" s="14" t="s">
        <v>154</v>
      </c>
      <c r="AW192" s="14" t="s">
        <v>32</v>
      </c>
      <c r="AX192" s="14" t="s">
        <v>82</v>
      </c>
      <c r="AY192" s="255" t="s">
        <v>148</v>
      </c>
    </row>
    <row r="193" s="2" customFormat="1" ht="16.5" customHeight="1">
      <c r="A193" s="38"/>
      <c r="B193" s="39"/>
      <c r="C193" s="256" t="s">
        <v>244</v>
      </c>
      <c r="D193" s="256" t="s">
        <v>245</v>
      </c>
      <c r="E193" s="257" t="s">
        <v>902</v>
      </c>
      <c r="F193" s="258" t="s">
        <v>903</v>
      </c>
      <c r="G193" s="259" t="s">
        <v>233</v>
      </c>
      <c r="H193" s="260">
        <v>49.140000000000001</v>
      </c>
      <c r="I193" s="261"/>
      <c r="J193" s="262">
        <f>ROUND(I193*H193,2)</f>
        <v>0</v>
      </c>
      <c r="K193" s="263"/>
      <c r="L193" s="264"/>
      <c r="M193" s="265" t="s">
        <v>1</v>
      </c>
      <c r="N193" s="266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166</v>
      </c>
      <c r="AT193" s="231" t="s">
        <v>245</v>
      </c>
      <c r="AU193" s="231" t="s">
        <v>84</v>
      </c>
      <c r="AY193" s="17" t="s">
        <v>148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154</v>
      </c>
      <c r="BM193" s="231" t="s">
        <v>242</v>
      </c>
    </row>
    <row r="194" s="15" customFormat="1">
      <c r="A194" s="15"/>
      <c r="B194" s="277"/>
      <c r="C194" s="278"/>
      <c r="D194" s="235" t="s">
        <v>155</v>
      </c>
      <c r="E194" s="279" t="s">
        <v>1</v>
      </c>
      <c r="F194" s="280" t="s">
        <v>1092</v>
      </c>
      <c r="G194" s="278"/>
      <c r="H194" s="279" t="s">
        <v>1</v>
      </c>
      <c r="I194" s="281"/>
      <c r="J194" s="278"/>
      <c r="K194" s="278"/>
      <c r="L194" s="282"/>
      <c r="M194" s="283"/>
      <c r="N194" s="284"/>
      <c r="O194" s="284"/>
      <c r="P194" s="284"/>
      <c r="Q194" s="284"/>
      <c r="R194" s="284"/>
      <c r="S194" s="284"/>
      <c r="T194" s="28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6" t="s">
        <v>155</v>
      </c>
      <c r="AU194" s="286" t="s">
        <v>84</v>
      </c>
      <c r="AV194" s="15" t="s">
        <v>82</v>
      </c>
      <c r="AW194" s="15" t="s">
        <v>32</v>
      </c>
      <c r="AX194" s="15" t="s">
        <v>74</v>
      </c>
      <c r="AY194" s="286" t="s">
        <v>148</v>
      </c>
    </row>
    <row r="195" s="13" customFormat="1">
      <c r="A195" s="13"/>
      <c r="B195" s="233"/>
      <c r="C195" s="234"/>
      <c r="D195" s="235" t="s">
        <v>155</v>
      </c>
      <c r="E195" s="236" t="s">
        <v>1</v>
      </c>
      <c r="F195" s="237" t="s">
        <v>1093</v>
      </c>
      <c r="G195" s="234"/>
      <c r="H195" s="238">
        <v>49.140000000000008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155</v>
      </c>
      <c r="AU195" s="244" t="s">
        <v>84</v>
      </c>
      <c r="AV195" s="13" t="s">
        <v>84</v>
      </c>
      <c r="AW195" s="13" t="s">
        <v>32</v>
      </c>
      <c r="AX195" s="13" t="s">
        <v>74</v>
      </c>
      <c r="AY195" s="244" t="s">
        <v>148</v>
      </c>
    </row>
    <row r="196" s="14" customFormat="1">
      <c r="A196" s="14"/>
      <c r="B196" s="245"/>
      <c r="C196" s="246"/>
      <c r="D196" s="235" t="s">
        <v>155</v>
      </c>
      <c r="E196" s="247" t="s">
        <v>1</v>
      </c>
      <c r="F196" s="248" t="s">
        <v>157</v>
      </c>
      <c r="G196" s="246"/>
      <c r="H196" s="249">
        <v>49.140000000000008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155</v>
      </c>
      <c r="AU196" s="255" t="s">
        <v>84</v>
      </c>
      <c r="AV196" s="14" t="s">
        <v>154</v>
      </c>
      <c r="AW196" s="14" t="s">
        <v>32</v>
      </c>
      <c r="AX196" s="14" t="s">
        <v>82</v>
      </c>
      <c r="AY196" s="255" t="s">
        <v>148</v>
      </c>
    </row>
    <row r="197" s="2" customFormat="1" ht="16.5" customHeight="1">
      <c r="A197" s="38"/>
      <c r="B197" s="39"/>
      <c r="C197" s="256" t="s">
        <v>250</v>
      </c>
      <c r="D197" s="256" t="s">
        <v>245</v>
      </c>
      <c r="E197" s="257" t="s">
        <v>906</v>
      </c>
      <c r="F197" s="258" t="s">
        <v>907</v>
      </c>
      <c r="G197" s="259" t="s">
        <v>233</v>
      </c>
      <c r="H197" s="260">
        <v>18.643999999999998</v>
      </c>
      <c r="I197" s="261"/>
      <c r="J197" s="262">
        <f>ROUND(I197*H197,2)</f>
        <v>0</v>
      </c>
      <c r="K197" s="263"/>
      <c r="L197" s="264"/>
      <c r="M197" s="265" t="s">
        <v>1</v>
      </c>
      <c r="N197" s="266" t="s">
        <v>39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166</v>
      </c>
      <c r="AT197" s="231" t="s">
        <v>245</v>
      </c>
      <c r="AU197" s="231" t="s">
        <v>84</v>
      </c>
      <c r="AY197" s="17" t="s">
        <v>148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82</v>
      </c>
      <c r="BK197" s="232">
        <f>ROUND(I197*H197,2)</f>
        <v>0</v>
      </c>
      <c r="BL197" s="17" t="s">
        <v>154</v>
      </c>
      <c r="BM197" s="231" t="s">
        <v>248</v>
      </c>
    </row>
    <row r="198" s="15" customFormat="1">
      <c r="A198" s="15"/>
      <c r="B198" s="277"/>
      <c r="C198" s="278"/>
      <c r="D198" s="235" t="s">
        <v>155</v>
      </c>
      <c r="E198" s="279" t="s">
        <v>1</v>
      </c>
      <c r="F198" s="280" t="s">
        <v>908</v>
      </c>
      <c r="G198" s="278"/>
      <c r="H198" s="279" t="s">
        <v>1</v>
      </c>
      <c r="I198" s="281"/>
      <c r="J198" s="278"/>
      <c r="K198" s="278"/>
      <c r="L198" s="282"/>
      <c r="M198" s="283"/>
      <c r="N198" s="284"/>
      <c r="O198" s="284"/>
      <c r="P198" s="284"/>
      <c r="Q198" s="284"/>
      <c r="R198" s="284"/>
      <c r="S198" s="284"/>
      <c r="T198" s="28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6" t="s">
        <v>155</v>
      </c>
      <c r="AU198" s="286" t="s">
        <v>84</v>
      </c>
      <c r="AV198" s="15" t="s">
        <v>82</v>
      </c>
      <c r="AW198" s="15" t="s">
        <v>32</v>
      </c>
      <c r="AX198" s="15" t="s">
        <v>74</v>
      </c>
      <c r="AY198" s="286" t="s">
        <v>148</v>
      </c>
    </row>
    <row r="199" s="13" customFormat="1">
      <c r="A199" s="13"/>
      <c r="B199" s="233"/>
      <c r="C199" s="234"/>
      <c r="D199" s="235" t="s">
        <v>155</v>
      </c>
      <c r="E199" s="236" t="s">
        <v>1</v>
      </c>
      <c r="F199" s="237" t="s">
        <v>1089</v>
      </c>
      <c r="G199" s="234"/>
      <c r="H199" s="238">
        <v>18.644399199999995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155</v>
      </c>
      <c r="AU199" s="244" t="s">
        <v>84</v>
      </c>
      <c r="AV199" s="13" t="s">
        <v>84</v>
      </c>
      <c r="AW199" s="13" t="s">
        <v>32</v>
      </c>
      <c r="AX199" s="13" t="s">
        <v>74</v>
      </c>
      <c r="AY199" s="244" t="s">
        <v>148</v>
      </c>
    </row>
    <row r="200" s="14" customFormat="1">
      <c r="A200" s="14"/>
      <c r="B200" s="245"/>
      <c r="C200" s="246"/>
      <c r="D200" s="235" t="s">
        <v>155</v>
      </c>
      <c r="E200" s="247" t="s">
        <v>1</v>
      </c>
      <c r="F200" s="248" t="s">
        <v>157</v>
      </c>
      <c r="G200" s="246"/>
      <c r="H200" s="249">
        <v>18.644399199999995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155</v>
      </c>
      <c r="AU200" s="255" t="s">
        <v>84</v>
      </c>
      <c r="AV200" s="14" t="s">
        <v>154</v>
      </c>
      <c r="AW200" s="14" t="s">
        <v>32</v>
      </c>
      <c r="AX200" s="14" t="s">
        <v>82</v>
      </c>
      <c r="AY200" s="255" t="s">
        <v>148</v>
      </c>
    </row>
    <row r="201" s="2" customFormat="1" ht="24.15" customHeight="1">
      <c r="A201" s="38"/>
      <c r="B201" s="39"/>
      <c r="C201" s="219" t="s">
        <v>85</v>
      </c>
      <c r="D201" s="219" t="s">
        <v>150</v>
      </c>
      <c r="E201" s="220" t="s">
        <v>1094</v>
      </c>
      <c r="F201" s="221" t="s">
        <v>911</v>
      </c>
      <c r="G201" s="222" t="s">
        <v>211</v>
      </c>
      <c r="H201" s="223">
        <v>115.12000000000001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39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154</v>
      </c>
      <c r="AT201" s="231" t="s">
        <v>150</v>
      </c>
      <c r="AU201" s="231" t="s">
        <v>84</v>
      </c>
      <c r="AY201" s="17" t="s">
        <v>148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82</v>
      </c>
      <c r="BK201" s="232">
        <f>ROUND(I201*H201,2)</f>
        <v>0</v>
      </c>
      <c r="BL201" s="17" t="s">
        <v>154</v>
      </c>
      <c r="BM201" s="231" t="s">
        <v>253</v>
      </c>
    </row>
    <row r="202" s="13" customFormat="1">
      <c r="A202" s="13"/>
      <c r="B202" s="233"/>
      <c r="C202" s="234"/>
      <c r="D202" s="235" t="s">
        <v>155</v>
      </c>
      <c r="E202" s="236" t="s">
        <v>1</v>
      </c>
      <c r="F202" s="237" t="s">
        <v>1095</v>
      </c>
      <c r="G202" s="234"/>
      <c r="H202" s="238">
        <v>173.25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155</v>
      </c>
      <c r="AU202" s="244" t="s">
        <v>84</v>
      </c>
      <c r="AV202" s="13" t="s">
        <v>84</v>
      </c>
      <c r="AW202" s="13" t="s">
        <v>32</v>
      </c>
      <c r="AX202" s="13" t="s">
        <v>74</v>
      </c>
      <c r="AY202" s="244" t="s">
        <v>148</v>
      </c>
    </row>
    <row r="203" s="13" customFormat="1">
      <c r="A203" s="13"/>
      <c r="B203" s="233"/>
      <c r="C203" s="234"/>
      <c r="D203" s="235" t="s">
        <v>155</v>
      </c>
      <c r="E203" s="236" t="s">
        <v>1</v>
      </c>
      <c r="F203" s="237" t="s">
        <v>1096</v>
      </c>
      <c r="G203" s="234"/>
      <c r="H203" s="238">
        <v>-58.130000000000003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155</v>
      </c>
      <c r="AU203" s="244" t="s">
        <v>84</v>
      </c>
      <c r="AV203" s="13" t="s">
        <v>84</v>
      </c>
      <c r="AW203" s="13" t="s">
        <v>32</v>
      </c>
      <c r="AX203" s="13" t="s">
        <v>74</v>
      </c>
      <c r="AY203" s="244" t="s">
        <v>148</v>
      </c>
    </row>
    <row r="204" s="14" customFormat="1">
      <c r="A204" s="14"/>
      <c r="B204" s="245"/>
      <c r="C204" s="246"/>
      <c r="D204" s="235" t="s">
        <v>155</v>
      </c>
      <c r="E204" s="247" t="s">
        <v>1</v>
      </c>
      <c r="F204" s="248" t="s">
        <v>157</v>
      </c>
      <c r="G204" s="246"/>
      <c r="H204" s="249">
        <v>115.12000000000001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155</v>
      </c>
      <c r="AU204" s="255" t="s">
        <v>84</v>
      </c>
      <c r="AV204" s="14" t="s">
        <v>154</v>
      </c>
      <c r="AW204" s="14" t="s">
        <v>32</v>
      </c>
      <c r="AX204" s="14" t="s">
        <v>82</v>
      </c>
      <c r="AY204" s="255" t="s">
        <v>148</v>
      </c>
    </row>
    <row r="205" s="2" customFormat="1" ht="33" customHeight="1">
      <c r="A205" s="38"/>
      <c r="B205" s="39"/>
      <c r="C205" s="219" t="s">
        <v>7</v>
      </c>
      <c r="D205" s="219" t="s">
        <v>150</v>
      </c>
      <c r="E205" s="220" t="s">
        <v>918</v>
      </c>
      <c r="F205" s="221" t="s">
        <v>919</v>
      </c>
      <c r="G205" s="222" t="s">
        <v>211</v>
      </c>
      <c r="H205" s="223">
        <v>113.051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39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154</v>
      </c>
      <c r="AT205" s="231" t="s">
        <v>150</v>
      </c>
      <c r="AU205" s="231" t="s">
        <v>84</v>
      </c>
      <c r="AY205" s="17" t="s">
        <v>148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82</v>
      </c>
      <c r="BK205" s="232">
        <f>ROUND(I205*H205,2)</f>
        <v>0</v>
      </c>
      <c r="BL205" s="17" t="s">
        <v>154</v>
      </c>
      <c r="BM205" s="231" t="s">
        <v>257</v>
      </c>
    </row>
    <row r="206" s="15" customFormat="1">
      <c r="A206" s="15"/>
      <c r="B206" s="277"/>
      <c r="C206" s="278"/>
      <c r="D206" s="235" t="s">
        <v>155</v>
      </c>
      <c r="E206" s="279" t="s">
        <v>1</v>
      </c>
      <c r="F206" s="280" t="s">
        <v>920</v>
      </c>
      <c r="G206" s="278"/>
      <c r="H206" s="279" t="s">
        <v>1</v>
      </c>
      <c r="I206" s="281"/>
      <c r="J206" s="278"/>
      <c r="K206" s="278"/>
      <c r="L206" s="282"/>
      <c r="M206" s="283"/>
      <c r="N206" s="284"/>
      <c r="O206" s="284"/>
      <c r="P206" s="284"/>
      <c r="Q206" s="284"/>
      <c r="R206" s="284"/>
      <c r="S206" s="284"/>
      <c r="T206" s="28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6" t="s">
        <v>155</v>
      </c>
      <c r="AU206" s="286" t="s">
        <v>84</v>
      </c>
      <c r="AV206" s="15" t="s">
        <v>82</v>
      </c>
      <c r="AW206" s="15" t="s">
        <v>32</v>
      </c>
      <c r="AX206" s="15" t="s">
        <v>74</v>
      </c>
      <c r="AY206" s="286" t="s">
        <v>148</v>
      </c>
    </row>
    <row r="207" s="13" customFormat="1">
      <c r="A207" s="13"/>
      <c r="B207" s="233"/>
      <c r="C207" s="234"/>
      <c r="D207" s="235" t="s">
        <v>155</v>
      </c>
      <c r="E207" s="236" t="s">
        <v>1</v>
      </c>
      <c r="F207" s="237" t="s">
        <v>1097</v>
      </c>
      <c r="G207" s="234"/>
      <c r="H207" s="238">
        <v>113.05098144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155</v>
      </c>
      <c r="AU207" s="244" t="s">
        <v>84</v>
      </c>
      <c r="AV207" s="13" t="s">
        <v>84</v>
      </c>
      <c r="AW207" s="13" t="s">
        <v>32</v>
      </c>
      <c r="AX207" s="13" t="s">
        <v>74</v>
      </c>
      <c r="AY207" s="244" t="s">
        <v>148</v>
      </c>
    </row>
    <row r="208" s="14" customFormat="1">
      <c r="A208" s="14"/>
      <c r="B208" s="245"/>
      <c r="C208" s="246"/>
      <c r="D208" s="235" t="s">
        <v>155</v>
      </c>
      <c r="E208" s="247" t="s">
        <v>1</v>
      </c>
      <c r="F208" s="248" t="s">
        <v>157</v>
      </c>
      <c r="G208" s="246"/>
      <c r="H208" s="249">
        <v>113.05098144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155</v>
      </c>
      <c r="AU208" s="255" t="s">
        <v>84</v>
      </c>
      <c r="AV208" s="14" t="s">
        <v>154</v>
      </c>
      <c r="AW208" s="14" t="s">
        <v>32</v>
      </c>
      <c r="AX208" s="14" t="s">
        <v>82</v>
      </c>
      <c r="AY208" s="255" t="s">
        <v>148</v>
      </c>
    </row>
    <row r="209" s="2" customFormat="1" ht="16.5" customHeight="1">
      <c r="A209" s="38"/>
      <c r="B209" s="39"/>
      <c r="C209" s="256" t="s">
        <v>207</v>
      </c>
      <c r="D209" s="256" t="s">
        <v>245</v>
      </c>
      <c r="E209" s="257" t="s">
        <v>922</v>
      </c>
      <c r="F209" s="258" t="s">
        <v>923</v>
      </c>
      <c r="G209" s="259" t="s">
        <v>233</v>
      </c>
      <c r="H209" s="260">
        <v>515.34000000000003</v>
      </c>
      <c r="I209" s="261"/>
      <c r="J209" s="262">
        <f>ROUND(I209*H209,2)</f>
        <v>0</v>
      </c>
      <c r="K209" s="263"/>
      <c r="L209" s="264"/>
      <c r="M209" s="265" t="s">
        <v>1</v>
      </c>
      <c r="N209" s="266" t="s">
        <v>39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166</v>
      </c>
      <c r="AT209" s="231" t="s">
        <v>245</v>
      </c>
      <c r="AU209" s="231" t="s">
        <v>84</v>
      </c>
      <c r="AY209" s="17" t="s">
        <v>148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82</v>
      </c>
      <c r="BK209" s="232">
        <f>ROUND(I209*H209,2)</f>
        <v>0</v>
      </c>
      <c r="BL209" s="17" t="s">
        <v>154</v>
      </c>
      <c r="BM209" s="231" t="s">
        <v>261</v>
      </c>
    </row>
    <row r="210" s="13" customFormat="1">
      <c r="A210" s="13"/>
      <c r="B210" s="233"/>
      <c r="C210" s="234"/>
      <c r="D210" s="235" t="s">
        <v>155</v>
      </c>
      <c r="E210" s="236" t="s">
        <v>1</v>
      </c>
      <c r="F210" s="237" t="s">
        <v>1098</v>
      </c>
      <c r="G210" s="234"/>
      <c r="H210" s="238">
        <v>515.34000000000003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155</v>
      </c>
      <c r="AU210" s="244" t="s">
        <v>84</v>
      </c>
      <c r="AV210" s="13" t="s">
        <v>84</v>
      </c>
      <c r="AW210" s="13" t="s">
        <v>32</v>
      </c>
      <c r="AX210" s="13" t="s">
        <v>74</v>
      </c>
      <c r="AY210" s="244" t="s">
        <v>148</v>
      </c>
    </row>
    <row r="211" s="14" customFormat="1">
      <c r="A211" s="14"/>
      <c r="B211" s="245"/>
      <c r="C211" s="246"/>
      <c r="D211" s="235" t="s">
        <v>155</v>
      </c>
      <c r="E211" s="247" t="s">
        <v>1</v>
      </c>
      <c r="F211" s="248" t="s">
        <v>157</v>
      </c>
      <c r="G211" s="246"/>
      <c r="H211" s="249">
        <v>515.34000000000003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155</v>
      </c>
      <c r="AU211" s="255" t="s">
        <v>84</v>
      </c>
      <c r="AV211" s="14" t="s">
        <v>154</v>
      </c>
      <c r="AW211" s="14" t="s">
        <v>32</v>
      </c>
      <c r="AX211" s="14" t="s">
        <v>82</v>
      </c>
      <c r="AY211" s="255" t="s">
        <v>148</v>
      </c>
    </row>
    <row r="212" s="12" customFormat="1" ht="22.8" customHeight="1">
      <c r="A212" s="12"/>
      <c r="B212" s="203"/>
      <c r="C212" s="204"/>
      <c r="D212" s="205" t="s">
        <v>73</v>
      </c>
      <c r="E212" s="217" t="s">
        <v>154</v>
      </c>
      <c r="F212" s="217" t="s">
        <v>925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SUM(P213:P236)</f>
        <v>0</v>
      </c>
      <c r="Q212" s="211"/>
      <c r="R212" s="212">
        <f>SUM(R213:R236)</f>
        <v>19.451841558200002</v>
      </c>
      <c r="S212" s="211"/>
      <c r="T212" s="213">
        <f>SUM(T213:T236)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82</v>
      </c>
      <c r="AT212" s="215" t="s">
        <v>73</v>
      </c>
      <c r="AU212" s="215" t="s">
        <v>82</v>
      </c>
      <c r="AY212" s="214" t="s">
        <v>148</v>
      </c>
      <c r="BK212" s="216">
        <f>SUM(BK213:BK236)</f>
        <v>0</v>
      </c>
    </row>
    <row r="213" s="2" customFormat="1" ht="16.5" customHeight="1">
      <c r="A213" s="38"/>
      <c r="B213" s="39"/>
      <c r="C213" s="219" t="s">
        <v>267</v>
      </c>
      <c r="D213" s="219" t="s">
        <v>150</v>
      </c>
      <c r="E213" s="220" t="s">
        <v>926</v>
      </c>
      <c r="F213" s="221" t="s">
        <v>927</v>
      </c>
      <c r="G213" s="222" t="s">
        <v>211</v>
      </c>
      <c r="H213" s="223">
        <v>5.7999999999999998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39</v>
      </c>
      <c r="O213" s="91"/>
      <c r="P213" s="229">
        <f>O213*H213</f>
        <v>0</v>
      </c>
      <c r="Q213" s="229">
        <v>1.7034</v>
      </c>
      <c r="R213" s="229">
        <f>Q213*H213</f>
        <v>9.8797200000000007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154</v>
      </c>
      <c r="AT213" s="231" t="s">
        <v>150</v>
      </c>
      <c r="AU213" s="231" t="s">
        <v>84</v>
      </c>
      <c r="AY213" s="17" t="s">
        <v>148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82</v>
      </c>
      <c r="BK213" s="232">
        <f>ROUND(I213*H213,2)</f>
        <v>0</v>
      </c>
      <c r="BL213" s="17" t="s">
        <v>154</v>
      </c>
      <c r="BM213" s="231" t="s">
        <v>265</v>
      </c>
    </row>
    <row r="214" s="15" customFormat="1">
      <c r="A214" s="15"/>
      <c r="B214" s="277"/>
      <c r="C214" s="278"/>
      <c r="D214" s="235" t="s">
        <v>155</v>
      </c>
      <c r="E214" s="279" t="s">
        <v>1</v>
      </c>
      <c r="F214" s="280" t="s">
        <v>928</v>
      </c>
      <c r="G214" s="278"/>
      <c r="H214" s="279" t="s">
        <v>1</v>
      </c>
      <c r="I214" s="281"/>
      <c r="J214" s="278"/>
      <c r="K214" s="278"/>
      <c r="L214" s="282"/>
      <c r="M214" s="283"/>
      <c r="N214" s="284"/>
      <c r="O214" s="284"/>
      <c r="P214" s="284"/>
      <c r="Q214" s="284"/>
      <c r="R214" s="284"/>
      <c r="S214" s="284"/>
      <c r="T214" s="28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6" t="s">
        <v>155</v>
      </c>
      <c r="AU214" s="286" t="s">
        <v>84</v>
      </c>
      <c r="AV214" s="15" t="s">
        <v>82</v>
      </c>
      <c r="AW214" s="15" t="s">
        <v>32</v>
      </c>
      <c r="AX214" s="15" t="s">
        <v>74</v>
      </c>
      <c r="AY214" s="286" t="s">
        <v>148</v>
      </c>
    </row>
    <row r="215" s="13" customFormat="1">
      <c r="A215" s="13"/>
      <c r="B215" s="233"/>
      <c r="C215" s="234"/>
      <c r="D215" s="235" t="s">
        <v>155</v>
      </c>
      <c r="E215" s="236" t="s">
        <v>1</v>
      </c>
      <c r="F215" s="237" t="s">
        <v>1099</v>
      </c>
      <c r="G215" s="234"/>
      <c r="H215" s="238">
        <v>6.8580000000000005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155</v>
      </c>
      <c r="AU215" s="244" t="s">
        <v>84</v>
      </c>
      <c r="AV215" s="13" t="s">
        <v>84</v>
      </c>
      <c r="AW215" s="13" t="s">
        <v>32</v>
      </c>
      <c r="AX215" s="13" t="s">
        <v>74</v>
      </c>
      <c r="AY215" s="244" t="s">
        <v>148</v>
      </c>
    </row>
    <row r="216" s="13" customFormat="1">
      <c r="A216" s="13"/>
      <c r="B216" s="233"/>
      <c r="C216" s="234"/>
      <c r="D216" s="235" t="s">
        <v>155</v>
      </c>
      <c r="E216" s="236" t="s">
        <v>1</v>
      </c>
      <c r="F216" s="237" t="s">
        <v>1100</v>
      </c>
      <c r="G216" s="234"/>
      <c r="H216" s="238">
        <v>-1.0580000000000001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155</v>
      </c>
      <c r="AU216" s="244" t="s">
        <v>84</v>
      </c>
      <c r="AV216" s="13" t="s">
        <v>84</v>
      </c>
      <c r="AW216" s="13" t="s">
        <v>32</v>
      </c>
      <c r="AX216" s="13" t="s">
        <v>74</v>
      </c>
      <c r="AY216" s="244" t="s">
        <v>148</v>
      </c>
    </row>
    <row r="217" s="14" customFormat="1">
      <c r="A217" s="14"/>
      <c r="B217" s="245"/>
      <c r="C217" s="246"/>
      <c r="D217" s="235" t="s">
        <v>155</v>
      </c>
      <c r="E217" s="247" t="s">
        <v>1</v>
      </c>
      <c r="F217" s="248" t="s">
        <v>157</v>
      </c>
      <c r="G217" s="246"/>
      <c r="H217" s="249">
        <v>5.8000000000000007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155</v>
      </c>
      <c r="AU217" s="255" t="s">
        <v>84</v>
      </c>
      <c r="AV217" s="14" t="s">
        <v>154</v>
      </c>
      <c r="AW217" s="14" t="s">
        <v>32</v>
      </c>
      <c r="AX217" s="14" t="s">
        <v>82</v>
      </c>
      <c r="AY217" s="255" t="s">
        <v>148</v>
      </c>
    </row>
    <row r="218" s="2" customFormat="1" ht="16.5" customHeight="1">
      <c r="A218" s="38"/>
      <c r="B218" s="39"/>
      <c r="C218" s="219" t="s">
        <v>212</v>
      </c>
      <c r="D218" s="219" t="s">
        <v>150</v>
      </c>
      <c r="E218" s="220" t="s">
        <v>930</v>
      </c>
      <c r="F218" s="221" t="s">
        <v>931</v>
      </c>
      <c r="G218" s="222" t="s">
        <v>211</v>
      </c>
      <c r="H218" s="223">
        <v>26.289000000000001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39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154</v>
      </c>
      <c r="AT218" s="231" t="s">
        <v>150</v>
      </c>
      <c r="AU218" s="231" t="s">
        <v>84</v>
      </c>
      <c r="AY218" s="17" t="s">
        <v>148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82</v>
      </c>
      <c r="BK218" s="232">
        <f>ROUND(I218*H218,2)</f>
        <v>0</v>
      </c>
      <c r="BL218" s="17" t="s">
        <v>154</v>
      </c>
      <c r="BM218" s="231" t="s">
        <v>270</v>
      </c>
    </row>
    <row r="219" s="15" customFormat="1">
      <c r="A219" s="15"/>
      <c r="B219" s="277"/>
      <c r="C219" s="278"/>
      <c r="D219" s="235" t="s">
        <v>155</v>
      </c>
      <c r="E219" s="279" t="s">
        <v>1</v>
      </c>
      <c r="F219" s="280" t="s">
        <v>1101</v>
      </c>
      <c r="G219" s="278"/>
      <c r="H219" s="279" t="s">
        <v>1</v>
      </c>
      <c r="I219" s="281"/>
      <c r="J219" s="278"/>
      <c r="K219" s="278"/>
      <c r="L219" s="282"/>
      <c r="M219" s="283"/>
      <c r="N219" s="284"/>
      <c r="O219" s="284"/>
      <c r="P219" s="284"/>
      <c r="Q219" s="284"/>
      <c r="R219" s="284"/>
      <c r="S219" s="284"/>
      <c r="T219" s="28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6" t="s">
        <v>155</v>
      </c>
      <c r="AU219" s="286" t="s">
        <v>84</v>
      </c>
      <c r="AV219" s="15" t="s">
        <v>82</v>
      </c>
      <c r="AW219" s="15" t="s">
        <v>32</v>
      </c>
      <c r="AX219" s="15" t="s">
        <v>74</v>
      </c>
      <c r="AY219" s="286" t="s">
        <v>148</v>
      </c>
    </row>
    <row r="220" s="13" customFormat="1">
      <c r="A220" s="13"/>
      <c r="B220" s="233"/>
      <c r="C220" s="234"/>
      <c r="D220" s="235" t="s">
        <v>155</v>
      </c>
      <c r="E220" s="236" t="s">
        <v>1</v>
      </c>
      <c r="F220" s="237" t="s">
        <v>1102</v>
      </c>
      <c r="G220" s="234"/>
      <c r="H220" s="238">
        <v>30.113999999999997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155</v>
      </c>
      <c r="AU220" s="244" t="s">
        <v>84</v>
      </c>
      <c r="AV220" s="13" t="s">
        <v>84</v>
      </c>
      <c r="AW220" s="13" t="s">
        <v>32</v>
      </c>
      <c r="AX220" s="13" t="s">
        <v>74</v>
      </c>
      <c r="AY220" s="244" t="s">
        <v>148</v>
      </c>
    </row>
    <row r="221" s="13" customFormat="1">
      <c r="A221" s="13"/>
      <c r="B221" s="233"/>
      <c r="C221" s="234"/>
      <c r="D221" s="235" t="s">
        <v>155</v>
      </c>
      <c r="E221" s="236" t="s">
        <v>1</v>
      </c>
      <c r="F221" s="237" t="s">
        <v>1103</v>
      </c>
      <c r="G221" s="234"/>
      <c r="H221" s="238">
        <v>-3.8250000000000002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155</v>
      </c>
      <c r="AU221" s="244" t="s">
        <v>84</v>
      </c>
      <c r="AV221" s="13" t="s">
        <v>84</v>
      </c>
      <c r="AW221" s="13" t="s">
        <v>32</v>
      </c>
      <c r="AX221" s="13" t="s">
        <v>74</v>
      </c>
      <c r="AY221" s="244" t="s">
        <v>148</v>
      </c>
    </row>
    <row r="222" s="14" customFormat="1">
      <c r="A222" s="14"/>
      <c r="B222" s="245"/>
      <c r="C222" s="246"/>
      <c r="D222" s="235" t="s">
        <v>155</v>
      </c>
      <c r="E222" s="247" t="s">
        <v>1</v>
      </c>
      <c r="F222" s="248" t="s">
        <v>157</v>
      </c>
      <c r="G222" s="246"/>
      <c r="H222" s="249">
        <v>26.288999999999998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155</v>
      </c>
      <c r="AU222" s="255" t="s">
        <v>84</v>
      </c>
      <c r="AV222" s="14" t="s">
        <v>154</v>
      </c>
      <c r="AW222" s="14" t="s">
        <v>32</v>
      </c>
      <c r="AX222" s="14" t="s">
        <v>82</v>
      </c>
      <c r="AY222" s="255" t="s">
        <v>148</v>
      </c>
    </row>
    <row r="223" s="2" customFormat="1" ht="24.15" customHeight="1">
      <c r="A223" s="38"/>
      <c r="B223" s="39"/>
      <c r="C223" s="219" t="s">
        <v>275</v>
      </c>
      <c r="D223" s="219" t="s">
        <v>150</v>
      </c>
      <c r="E223" s="220" t="s">
        <v>934</v>
      </c>
      <c r="F223" s="221" t="s">
        <v>935</v>
      </c>
      <c r="G223" s="222" t="s">
        <v>211</v>
      </c>
      <c r="H223" s="223">
        <v>4.1390000000000002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39</v>
      </c>
      <c r="O223" s="91"/>
      <c r="P223" s="229">
        <f>O223*H223</f>
        <v>0</v>
      </c>
      <c r="Q223" s="229">
        <v>2.3010199999999998</v>
      </c>
      <c r="R223" s="229">
        <f>Q223*H223</f>
        <v>9.5239217800000002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154</v>
      </c>
      <c r="AT223" s="231" t="s">
        <v>150</v>
      </c>
      <c r="AU223" s="231" t="s">
        <v>84</v>
      </c>
      <c r="AY223" s="17" t="s">
        <v>148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82</v>
      </c>
      <c r="BK223" s="232">
        <f>ROUND(I223*H223,2)</f>
        <v>0</v>
      </c>
      <c r="BL223" s="17" t="s">
        <v>154</v>
      </c>
      <c r="BM223" s="231" t="s">
        <v>273</v>
      </c>
    </row>
    <row r="224" s="15" customFormat="1">
      <c r="A224" s="15"/>
      <c r="B224" s="277"/>
      <c r="C224" s="278"/>
      <c r="D224" s="235" t="s">
        <v>155</v>
      </c>
      <c r="E224" s="279" t="s">
        <v>1</v>
      </c>
      <c r="F224" s="280" t="s">
        <v>1104</v>
      </c>
      <c r="G224" s="278"/>
      <c r="H224" s="279" t="s">
        <v>1</v>
      </c>
      <c r="I224" s="281"/>
      <c r="J224" s="278"/>
      <c r="K224" s="278"/>
      <c r="L224" s="282"/>
      <c r="M224" s="283"/>
      <c r="N224" s="284"/>
      <c r="O224" s="284"/>
      <c r="P224" s="284"/>
      <c r="Q224" s="284"/>
      <c r="R224" s="284"/>
      <c r="S224" s="284"/>
      <c r="T224" s="28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6" t="s">
        <v>155</v>
      </c>
      <c r="AU224" s="286" t="s">
        <v>84</v>
      </c>
      <c r="AV224" s="15" t="s">
        <v>82</v>
      </c>
      <c r="AW224" s="15" t="s">
        <v>32</v>
      </c>
      <c r="AX224" s="15" t="s">
        <v>74</v>
      </c>
      <c r="AY224" s="286" t="s">
        <v>148</v>
      </c>
    </row>
    <row r="225" s="13" customFormat="1">
      <c r="A225" s="13"/>
      <c r="B225" s="233"/>
      <c r="C225" s="234"/>
      <c r="D225" s="235" t="s">
        <v>155</v>
      </c>
      <c r="E225" s="236" t="s">
        <v>1</v>
      </c>
      <c r="F225" s="237" t="s">
        <v>1105</v>
      </c>
      <c r="G225" s="234"/>
      <c r="H225" s="238">
        <v>4.6890000000000001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155</v>
      </c>
      <c r="AU225" s="244" t="s">
        <v>84</v>
      </c>
      <c r="AV225" s="13" t="s">
        <v>84</v>
      </c>
      <c r="AW225" s="13" t="s">
        <v>32</v>
      </c>
      <c r="AX225" s="13" t="s">
        <v>74</v>
      </c>
      <c r="AY225" s="244" t="s">
        <v>148</v>
      </c>
    </row>
    <row r="226" s="13" customFormat="1">
      <c r="A226" s="13"/>
      <c r="B226" s="233"/>
      <c r="C226" s="234"/>
      <c r="D226" s="235" t="s">
        <v>155</v>
      </c>
      <c r="E226" s="236" t="s">
        <v>1</v>
      </c>
      <c r="F226" s="237" t="s">
        <v>1106</v>
      </c>
      <c r="G226" s="234"/>
      <c r="H226" s="238">
        <v>-0.55000000000000004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155</v>
      </c>
      <c r="AU226" s="244" t="s">
        <v>84</v>
      </c>
      <c r="AV226" s="13" t="s">
        <v>84</v>
      </c>
      <c r="AW226" s="13" t="s">
        <v>32</v>
      </c>
      <c r="AX226" s="13" t="s">
        <v>74</v>
      </c>
      <c r="AY226" s="244" t="s">
        <v>148</v>
      </c>
    </row>
    <row r="227" s="14" customFormat="1">
      <c r="A227" s="14"/>
      <c r="B227" s="245"/>
      <c r="C227" s="246"/>
      <c r="D227" s="235" t="s">
        <v>155</v>
      </c>
      <c r="E227" s="247" t="s">
        <v>1</v>
      </c>
      <c r="F227" s="248" t="s">
        <v>157</v>
      </c>
      <c r="G227" s="246"/>
      <c r="H227" s="249">
        <v>4.1390000000000002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155</v>
      </c>
      <c r="AU227" s="255" t="s">
        <v>84</v>
      </c>
      <c r="AV227" s="14" t="s">
        <v>154</v>
      </c>
      <c r="AW227" s="14" t="s">
        <v>32</v>
      </c>
      <c r="AX227" s="14" t="s">
        <v>82</v>
      </c>
      <c r="AY227" s="255" t="s">
        <v>148</v>
      </c>
    </row>
    <row r="228" s="2" customFormat="1" ht="24.15" customHeight="1">
      <c r="A228" s="38"/>
      <c r="B228" s="39"/>
      <c r="C228" s="219" t="s">
        <v>221</v>
      </c>
      <c r="D228" s="219" t="s">
        <v>150</v>
      </c>
      <c r="E228" s="220" t="s">
        <v>938</v>
      </c>
      <c r="F228" s="221" t="s">
        <v>939</v>
      </c>
      <c r="G228" s="222" t="s">
        <v>153</v>
      </c>
      <c r="H228" s="223">
        <v>7.6299999999999999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39</v>
      </c>
      <c r="O228" s="91"/>
      <c r="P228" s="229">
        <f>O228*H228</f>
        <v>0</v>
      </c>
      <c r="Q228" s="229">
        <v>0.0063171399999999997</v>
      </c>
      <c r="R228" s="229">
        <f>Q228*H228</f>
        <v>0.048199778199999994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154</v>
      </c>
      <c r="AT228" s="231" t="s">
        <v>150</v>
      </c>
      <c r="AU228" s="231" t="s">
        <v>84</v>
      </c>
      <c r="AY228" s="17" t="s">
        <v>148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154</v>
      </c>
      <c r="BM228" s="231" t="s">
        <v>279</v>
      </c>
    </row>
    <row r="229" s="15" customFormat="1">
      <c r="A229" s="15"/>
      <c r="B229" s="277"/>
      <c r="C229" s="278"/>
      <c r="D229" s="235" t="s">
        <v>155</v>
      </c>
      <c r="E229" s="279" t="s">
        <v>1</v>
      </c>
      <c r="F229" s="280" t="s">
        <v>1107</v>
      </c>
      <c r="G229" s="278"/>
      <c r="H229" s="279" t="s">
        <v>1</v>
      </c>
      <c r="I229" s="281"/>
      <c r="J229" s="278"/>
      <c r="K229" s="278"/>
      <c r="L229" s="282"/>
      <c r="M229" s="283"/>
      <c r="N229" s="284"/>
      <c r="O229" s="284"/>
      <c r="P229" s="284"/>
      <c r="Q229" s="284"/>
      <c r="R229" s="284"/>
      <c r="S229" s="284"/>
      <c r="T229" s="28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6" t="s">
        <v>155</v>
      </c>
      <c r="AU229" s="286" t="s">
        <v>84</v>
      </c>
      <c r="AV229" s="15" t="s">
        <v>82</v>
      </c>
      <c r="AW229" s="15" t="s">
        <v>32</v>
      </c>
      <c r="AX229" s="15" t="s">
        <v>74</v>
      </c>
      <c r="AY229" s="286" t="s">
        <v>148</v>
      </c>
    </row>
    <row r="230" s="13" customFormat="1">
      <c r="A230" s="13"/>
      <c r="B230" s="233"/>
      <c r="C230" s="234"/>
      <c r="D230" s="235" t="s">
        <v>155</v>
      </c>
      <c r="E230" s="236" t="s">
        <v>1</v>
      </c>
      <c r="F230" s="237" t="s">
        <v>1108</v>
      </c>
      <c r="G230" s="234"/>
      <c r="H230" s="238">
        <v>9.4299999999999997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155</v>
      </c>
      <c r="AU230" s="244" t="s">
        <v>84</v>
      </c>
      <c r="AV230" s="13" t="s">
        <v>84</v>
      </c>
      <c r="AW230" s="13" t="s">
        <v>32</v>
      </c>
      <c r="AX230" s="13" t="s">
        <v>74</v>
      </c>
      <c r="AY230" s="244" t="s">
        <v>148</v>
      </c>
    </row>
    <row r="231" s="13" customFormat="1">
      <c r="A231" s="13"/>
      <c r="B231" s="233"/>
      <c r="C231" s="234"/>
      <c r="D231" s="235" t="s">
        <v>155</v>
      </c>
      <c r="E231" s="236" t="s">
        <v>1</v>
      </c>
      <c r="F231" s="237" t="s">
        <v>1109</v>
      </c>
      <c r="G231" s="234"/>
      <c r="H231" s="238">
        <v>-1.8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155</v>
      </c>
      <c r="AU231" s="244" t="s">
        <v>84</v>
      </c>
      <c r="AV231" s="13" t="s">
        <v>84</v>
      </c>
      <c r="AW231" s="13" t="s">
        <v>32</v>
      </c>
      <c r="AX231" s="13" t="s">
        <v>74</v>
      </c>
      <c r="AY231" s="244" t="s">
        <v>148</v>
      </c>
    </row>
    <row r="232" s="14" customFormat="1">
      <c r="A232" s="14"/>
      <c r="B232" s="245"/>
      <c r="C232" s="246"/>
      <c r="D232" s="235" t="s">
        <v>155</v>
      </c>
      <c r="E232" s="247" t="s">
        <v>1</v>
      </c>
      <c r="F232" s="248" t="s">
        <v>157</v>
      </c>
      <c r="G232" s="246"/>
      <c r="H232" s="249">
        <v>7.6299999999999999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155</v>
      </c>
      <c r="AU232" s="255" t="s">
        <v>84</v>
      </c>
      <c r="AV232" s="14" t="s">
        <v>154</v>
      </c>
      <c r="AW232" s="14" t="s">
        <v>32</v>
      </c>
      <c r="AX232" s="14" t="s">
        <v>82</v>
      </c>
      <c r="AY232" s="255" t="s">
        <v>148</v>
      </c>
    </row>
    <row r="233" s="2" customFormat="1" ht="24.15" customHeight="1">
      <c r="A233" s="38"/>
      <c r="B233" s="39"/>
      <c r="C233" s="256" t="s">
        <v>282</v>
      </c>
      <c r="D233" s="256" t="s">
        <v>245</v>
      </c>
      <c r="E233" s="257" t="s">
        <v>942</v>
      </c>
      <c r="F233" s="258" t="s">
        <v>943</v>
      </c>
      <c r="G233" s="259" t="s">
        <v>153</v>
      </c>
      <c r="H233" s="260">
        <v>42.899999999999999</v>
      </c>
      <c r="I233" s="261"/>
      <c r="J233" s="262">
        <f>ROUND(I233*H233,2)</f>
        <v>0</v>
      </c>
      <c r="K233" s="263"/>
      <c r="L233" s="264"/>
      <c r="M233" s="265" t="s">
        <v>1</v>
      </c>
      <c r="N233" s="266" t="s">
        <v>39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166</v>
      </c>
      <c r="AT233" s="231" t="s">
        <v>245</v>
      </c>
      <c r="AU233" s="231" t="s">
        <v>84</v>
      </c>
      <c r="AY233" s="17" t="s">
        <v>148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82</v>
      </c>
      <c r="BK233" s="232">
        <f>ROUND(I233*H233,2)</f>
        <v>0</v>
      </c>
      <c r="BL233" s="17" t="s">
        <v>154</v>
      </c>
      <c r="BM233" s="231" t="s">
        <v>280</v>
      </c>
    </row>
    <row r="234" s="15" customFormat="1">
      <c r="A234" s="15"/>
      <c r="B234" s="277"/>
      <c r="C234" s="278"/>
      <c r="D234" s="235" t="s">
        <v>155</v>
      </c>
      <c r="E234" s="279" t="s">
        <v>1</v>
      </c>
      <c r="F234" s="280" t="s">
        <v>944</v>
      </c>
      <c r="G234" s="278"/>
      <c r="H234" s="279" t="s">
        <v>1</v>
      </c>
      <c r="I234" s="281"/>
      <c r="J234" s="278"/>
      <c r="K234" s="278"/>
      <c r="L234" s="282"/>
      <c r="M234" s="283"/>
      <c r="N234" s="284"/>
      <c r="O234" s="284"/>
      <c r="P234" s="284"/>
      <c r="Q234" s="284"/>
      <c r="R234" s="284"/>
      <c r="S234" s="284"/>
      <c r="T234" s="28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6" t="s">
        <v>155</v>
      </c>
      <c r="AU234" s="286" t="s">
        <v>84</v>
      </c>
      <c r="AV234" s="15" t="s">
        <v>82</v>
      </c>
      <c r="AW234" s="15" t="s">
        <v>32</v>
      </c>
      <c r="AX234" s="15" t="s">
        <v>74</v>
      </c>
      <c r="AY234" s="286" t="s">
        <v>148</v>
      </c>
    </row>
    <row r="235" s="13" customFormat="1">
      <c r="A235" s="13"/>
      <c r="B235" s="233"/>
      <c r="C235" s="234"/>
      <c r="D235" s="235" t="s">
        <v>155</v>
      </c>
      <c r="E235" s="236" t="s">
        <v>1</v>
      </c>
      <c r="F235" s="237" t="s">
        <v>1110</v>
      </c>
      <c r="G235" s="234"/>
      <c r="H235" s="238">
        <v>42.899999999999991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155</v>
      </c>
      <c r="AU235" s="244" t="s">
        <v>84</v>
      </c>
      <c r="AV235" s="13" t="s">
        <v>84</v>
      </c>
      <c r="AW235" s="13" t="s">
        <v>32</v>
      </c>
      <c r="AX235" s="13" t="s">
        <v>74</v>
      </c>
      <c r="AY235" s="244" t="s">
        <v>148</v>
      </c>
    </row>
    <row r="236" s="14" customFormat="1">
      <c r="A236" s="14"/>
      <c r="B236" s="245"/>
      <c r="C236" s="246"/>
      <c r="D236" s="235" t="s">
        <v>155</v>
      </c>
      <c r="E236" s="247" t="s">
        <v>1</v>
      </c>
      <c r="F236" s="248" t="s">
        <v>157</v>
      </c>
      <c r="G236" s="246"/>
      <c r="H236" s="249">
        <v>42.899999999999991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155</v>
      </c>
      <c r="AU236" s="255" t="s">
        <v>84</v>
      </c>
      <c r="AV236" s="14" t="s">
        <v>154</v>
      </c>
      <c r="AW236" s="14" t="s">
        <v>32</v>
      </c>
      <c r="AX236" s="14" t="s">
        <v>82</v>
      </c>
      <c r="AY236" s="255" t="s">
        <v>148</v>
      </c>
    </row>
    <row r="237" s="12" customFormat="1" ht="22.8" customHeight="1">
      <c r="A237" s="12"/>
      <c r="B237" s="203"/>
      <c r="C237" s="204"/>
      <c r="D237" s="205" t="s">
        <v>73</v>
      </c>
      <c r="E237" s="217" t="s">
        <v>166</v>
      </c>
      <c r="F237" s="217" t="s">
        <v>430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SUM(P238:P297)</f>
        <v>0</v>
      </c>
      <c r="Q237" s="211"/>
      <c r="R237" s="212">
        <f>SUM(R238:R297)</f>
        <v>1.7950900999999999</v>
      </c>
      <c r="S237" s="211"/>
      <c r="T237" s="213">
        <f>SUM(T238:T297)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82</v>
      </c>
      <c r="AT237" s="215" t="s">
        <v>73</v>
      </c>
      <c r="AU237" s="215" t="s">
        <v>82</v>
      </c>
      <c r="AY237" s="214" t="s">
        <v>148</v>
      </c>
      <c r="BK237" s="216">
        <f>SUM(BK238:BK297)</f>
        <v>0</v>
      </c>
    </row>
    <row r="238" s="2" customFormat="1" ht="24.15" customHeight="1">
      <c r="A238" s="38"/>
      <c r="B238" s="39"/>
      <c r="C238" s="219" t="s">
        <v>226</v>
      </c>
      <c r="D238" s="219" t="s">
        <v>150</v>
      </c>
      <c r="E238" s="220" t="s">
        <v>946</v>
      </c>
      <c r="F238" s="221" t="s">
        <v>947</v>
      </c>
      <c r="G238" s="222" t="s">
        <v>202</v>
      </c>
      <c r="H238" s="223">
        <v>47.399999999999999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39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154</v>
      </c>
      <c r="AT238" s="231" t="s">
        <v>150</v>
      </c>
      <c r="AU238" s="231" t="s">
        <v>84</v>
      </c>
      <c r="AY238" s="17" t="s">
        <v>148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82</v>
      </c>
      <c r="BK238" s="232">
        <f>ROUND(I238*H238,2)</f>
        <v>0</v>
      </c>
      <c r="BL238" s="17" t="s">
        <v>154</v>
      </c>
      <c r="BM238" s="231" t="s">
        <v>285</v>
      </c>
    </row>
    <row r="239" s="15" customFormat="1">
      <c r="A239" s="15"/>
      <c r="B239" s="277"/>
      <c r="C239" s="278"/>
      <c r="D239" s="235" t="s">
        <v>155</v>
      </c>
      <c r="E239" s="279" t="s">
        <v>1</v>
      </c>
      <c r="F239" s="280" t="s">
        <v>948</v>
      </c>
      <c r="G239" s="278"/>
      <c r="H239" s="279" t="s">
        <v>1</v>
      </c>
      <c r="I239" s="281"/>
      <c r="J239" s="278"/>
      <c r="K239" s="278"/>
      <c r="L239" s="282"/>
      <c r="M239" s="283"/>
      <c r="N239" s="284"/>
      <c r="O239" s="284"/>
      <c r="P239" s="284"/>
      <c r="Q239" s="284"/>
      <c r="R239" s="284"/>
      <c r="S239" s="284"/>
      <c r="T239" s="28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6" t="s">
        <v>155</v>
      </c>
      <c r="AU239" s="286" t="s">
        <v>84</v>
      </c>
      <c r="AV239" s="15" t="s">
        <v>82</v>
      </c>
      <c r="AW239" s="15" t="s">
        <v>32</v>
      </c>
      <c r="AX239" s="15" t="s">
        <v>74</v>
      </c>
      <c r="AY239" s="286" t="s">
        <v>148</v>
      </c>
    </row>
    <row r="240" s="13" customFormat="1">
      <c r="A240" s="13"/>
      <c r="B240" s="233"/>
      <c r="C240" s="234"/>
      <c r="D240" s="235" t="s">
        <v>155</v>
      </c>
      <c r="E240" s="236" t="s">
        <v>1</v>
      </c>
      <c r="F240" s="237" t="s">
        <v>1111</v>
      </c>
      <c r="G240" s="234"/>
      <c r="H240" s="238">
        <v>47.399999999999999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155</v>
      </c>
      <c r="AU240" s="244" t="s">
        <v>84</v>
      </c>
      <c r="AV240" s="13" t="s">
        <v>84</v>
      </c>
      <c r="AW240" s="13" t="s">
        <v>32</v>
      </c>
      <c r="AX240" s="13" t="s">
        <v>74</v>
      </c>
      <c r="AY240" s="244" t="s">
        <v>148</v>
      </c>
    </row>
    <row r="241" s="14" customFormat="1">
      <c r="A241" s="14"/>
      <c r="B241" s="245"/>
      <c r="C241" s="246"/>
      <c r="D241" s="235" t="s">
        <v>155</v>
      </c>
      <c r="E241" s="247" t="s">
        <v>1</v>
      </c>
      <c r="F241" s="248" t="s">
        <v>157</v>
      </c>
      <c r="G241" s="246"/>
      <c r="H241" s="249">
        <v>47.399999999999999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155</v>
      </c>
      <c r="AU241" s="255" t="s">
        <v>84</v>
      </c>
      <c r="AV241" s="14" t="s">
        <v>154</v>
      </c>
      <c r="AW241" s="14" t="s">
        <v>32</v>
      </c>
      <c r="AX241" s="14" t="s">
        <v>82</v>
      </c>
      <c r="AY241" s="255" t="s">
        <v>148</v>
      </c>
    </row>
    <row r="242" s="2" customFormat="1" ht="37.8" customHeight="1">
      <c r="A242" s="38"/>
      <c r="B242" s="39"/>
      <c r="C242" s="256" t="s">
        <v>290</v>
      </c>
      <c r="D242" s="256" t="s">
        <v>245</v>
      </c>
      <c r="E242" s="257" t="s">
        <v>950</v>
      </c>
      <c r="F242" s="258" t="s">
        <v>951</v>
      </c>
      <c r="G242" s="259" t="s">
        <v>202</v>
      </c>
      <c r="H242" s="260">
        <v>49.770000000000003</v>
      </c>
      <c r="I242" s="261"/>
      <c r="J242" s="262">
        <f>ROUND(I242*H242,2)</f>
        <v>0</v>
      </c>
      <c r="K242" s="263"/>
      <c r="L242" s="264"/>
      <c r="M242" s="265" t="s">
        <v>1</v>
      </c>
      <c r="N242" s="266" t="s">
        <v>39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166</v>
      </c>
      <c r="AT242" s="231" t="s">
        <v>245</v>
      </c>
      <c r="AU242" s="231" t="s">
        <v>84</v>
      </c>
      <c r="AY242" s="17" t="s">
        <v>148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82</v>
      </c>
      <c r="BK242" s="232">
        <f>ROUND(I242*H242,2)</f>
        <v>0</v>
      </c>
      <c r="BL242" s="17" t="s">
        <v>154</v>
      </c>
      <c r="BM242" s="231" t="s">
        <v>288</v>
      </c>
    </row>
    <row r="243" s="2" customFormat="1" ht="33" customHeight="1">
      <c r="A243" s="38"/>
      <c r="B243" s="39"/>
      <c r="C243" s="219" t="s">
        <v>88</v>
      </c>
      <c r="D243" s="219" t="s">
        <v>150</v>
      </c>
      <c r="E243" s="220" t="s">
        <v>952</v>
      </c>
      <c r="F243" s="221" t="s">
        <v>953</v>
      </c>
      <c r="G243" s="222" t="s">
        <v>202</v>
      </c>
      <c r="H243" s="223">
        <v>40.5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39</v>
      </c>
      <c r="O243" s="91"/>
      <c r="P243" s="229">
        <f>O243*H243</f>
        <v>0</v>
      </c>
      <c r="Q243" s="229">
        <v>1.1E-05</v>
      </c>
      <c r="R243" s="229">
        <f>Q243*H243</f>
        <v>0.00044549999999999999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154</v>
      </c>
      <c r="AT243" s="231" t="s">
        <v>150</v>
      </c>
      <c r="AU243" s="231" t="s">
        <v>84</v>
      </c>
      <c r="AY243" s="17" t="s">
        <v>148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82</v>
      </c>
      <c r="BK243" s="232">
        <f>ROUND(I243*H243,2)</f>
        <v>0</v>
      </c>
      <c r="BL243" s="17" t="s">
        <v>154</v>
      </c>
      <c r="BM243" s="231" t="s">
        <v>293</v>
      </c>
    </row>
    <row r="244" s="15" customFormat="1">
      <c r="A244" s="15"/>
      <c r="B244" s="277"/>
      <c r="C244" s="278"/>
      <c r="D244" s="235" t="s">
        <v>155</v>
      </c>
      <c r="E244" s="279" t="s">
        <v>1</v>
      </c>
      <c r="F244" s="280" t="s">
        <v>954</v>
      </c>
      <c r="G244" s="278"/>
      <c r="H244" s="279" t="s">
        <v>1</v>
      </c>
      <c r="I244" s="281"/>
      <c r="J244" s="278"/>
      <c r="K244" s="278"/>
      <c r="L244" s="282"/>
      <c r="M244" s="283"/>
      <c r="N244" s="284"/>
      <c r="O244" s="284"/>
      <c r="P244" s="284"/>
      <c r="Q244" s="284"/>
      <c r="R244" s="284"/>
      <c r="S244" s="284"/>
      <c r="T244" s="28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86" t="s">
        <v>155</v>
      </c>
      <c r="AU244" s="286" t="s">
        <v>84</v>
      </c>
      <c r="AV244" s="15" t="s">
        <v>82</v>
      </c>
      <c r="AW244" s="15" t="s">
        <v>32</v>
      </c>
      <c r="AX244" s="15" t="s">
        <v>74</v>
      </c>
      <c r="AY244" s="286" t="s">
        <v>148</v>
      </c>
    </row>
    <row r="245" s="13" customFormat="1">
      <c r="A245" s="13"/>
      <c r="B245" s="233"/>
      <c r="C245" s="234"/>
      <c r="D245" s="235" t="s">
        <v>155</v>
      </c>
      <c r="E245" s="236" t="s">
        <v>1</v>
      </c>
      <c r="F245" s="237" t="s">
        <v>511</v>
      </c>
      <c r="G245" s="234"/>
      <c r="H245" s="238">
        <v>83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155</v>
      </c>
      <c r="AU245" s="244" t="s">
        <v>84</v>
      </c>
      <c r="AV245" s="13" t="s">
        <v>84</v>
      </c>
      <c r="AW245" s="13" t="s">
        <v>32</v>
      </c>
      <c r="AX245" s="13" t="s">
        <v>74</v>
      </c>
      <c r="AY245" s="244" t="s">
        <v>148</v>
      </c>
    </row>
    <row r="246" s="13" customFormat="1">
      <c r="A246" s="13"/>
      <c r="B246" s="233"/>
      <c r="C246" s="234"/>
      <c r="D246" s="235" t="s">
        <v>155</v>
      </c>
      <c r="E246" s="236" t="s">
        <v>1</v>
      </c>
      <c r="F246" s="237" t="s">
        <v>1112</v>
      </c>
      <c r="G246" s="234"/>
      <c r="H246" s="238">
        <v>-42.5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155</v>
      </c>
      <c r="AU246" s="244" t="s">
        <v>84</v>
      </c>
      <c r="AV246" s="13" t="s">
        <v>84</v>
      </c>
      <c r="AW246" s="13" t="s">
        <v>32</v>
      </c>
      <c r="AX246" s="13" t="s">
        <v>74</v>
      </c>
      <c r="AY246" s="244" t="s">
        <v>148</v>
      </c>
    </row>
    <row r="247" s="14" customFormat="1">
      <c r="A247" s="14"/>
      <c r="B247" s="245"/>
      <c r="C247" s="246"/>
      <c r="D247" s="235" t="s">
        <v>155</v>
      </c>
      <c r="E247" s="247" t="s">
        <v>1</v>
      </c>
      <c r="F247" s="248" t="s">
        <v>157</v>
      </c>
      <c r="G247" s="246"/>
      <c r="H247" s="249">
        <v>40.5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155</v>
      </c>
      <c r="AU247" s="255" t="s">
        <v>84</v>
      </c>
      <c r="AV247" s="14" t="s">
        <v>154</v>
      </c>
      <c r="AW247" s="14" t="s">
        <v>32</v>
      </c>
      <c r="AX247" s="14" t="s">
        <v>82</v>
      </c>
      <c r="AY247" s="255" t="s">
        <v>148</v>
      </c>
    </row>
    <row r="248" s="2" customFormat="1" ht="16.5" customHeight="1">
      <c r="A248" s="38"/>
      <c r="B248" s="39"/>
      <c r="C248" s="256" t="s">
        <v>299</v>
      </c>
      <c r="D248" s="256" t="s">
        <v>245</v>
      </c>
      <c r="E248" s="257" t="s">
        <v>956</v>
      </c>
      <c r="F248" s="258" t="s">
        <v>957</v>
      </c>
      <c r="G248" s="259" t="s">
        <v>202</v>
      </c>
      <c r="H248" s="260">
        <v>23</v>
      </c>
      <c r="I248" s="261"/>
      <c r="J248" s="262">
        <f>ROUND(I248*H248,2)</f>
        <v>0</v>
      </c>
      <c r="K248" s="263"/>
      <c r="L248" s="264"/>
      <c r="M248" s="265" t="s">
        <v>1</v>
      </c>
      <c r="N248" s="266" t="s">
        <v>39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166</v>
      </c>
      <c r="AT248" s="231" t="s">
        <v>245</v>
      </c>
      <c r="AU248" s="231" t="s">
        <v>84</v>
      </c>
      <c r="AY248" s="17" t="s">
        <v>148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82</v>
      </c>
      <c r="BK248" s="232">
        <f>ROUND(I248*H248,2)</f>
        <v>0</v>
      </c>
      <c r="BL248" s="17" t="s">
        <v>154</v>
      </c>
      <c r="BM248" s="231" t="s">
        <v>297</v>
      </c>
    </row>
    <row r="249" s="13" customFormat="1">
      <c r="A249" s="13"/>
      <c r="B249" s="233"/>
      <c r="C249" s="234"/>
      <c r="D249" s="235" t="s">
        <v>155</v>
      </c>
      <c r="E249" s="236" t="s">
        <v>1</v>
      </c>
      <c r="F249" s="237" t="s">
        <v>1113</v>
      </c>
      <c r="G249" s="234"/>
      <c r="H249" s="238">
        <v>23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155</v>
      </c>
      <c r="AU249" s="244" t="s">
        <v>84</v>
      </c>
      <c r="AV249" s="13" t="s">
        <v>84</v>
      </c>
      <c r="AW249" s="13" t="s">
        <v>32</v>
      </c>
      <c r="AX249" s="13" t="s">
        <v>74</v>
      </c>
      <c r="AY249" s="244" t="s">
        <v>148</v>
      </c>
    </row>
    <row r="250" s="14" customFormat="1">
      <c r="A250" s="14"/>
      <c r="B250" s="245"/>
      <c r="C250" s="246"/>
      <c r="D250" s="235" t="s">
        <v>155</v>
      </c>
      <c r="E250" s="247" t="s">
        <v>1</v>
      </c>
      <c r="F250" s="248" t="s">
        <v>157</v>
      </c>
      <c r="G250" s="246"/>
      <c r="H250" s="249">
        <v>23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155</v>
      </c>
      <c r="AU250" s="255" t="s">
        <v>84</v>
      </c>
      <c r="AV250" s="14" t="s">
        <v>154</v>
      </c>
      <c r="AW250" s="14" t="s">
        <v>32</v>
      </c>
      <c r="AX250" s="14" t="s">
        <v>82</v>
      </c>
      <c r="AY250" s="255" t="s">
        <v>148</v>
      </c>
    </row>
    <row r="251" s="2" customFormat="1" ht="16.5" customHeight="1">
      <c r="A251" s="38"/>
      <c r="B251" s="39"/>
      <c r="C251" s="256" t="s">
        <v>234</v>
      </c>
      <c r="D251" s="256" t="s">
        <v>245</v>
      </c>
      <c r="E251" s="257" t="s">
        <v>958</v>
      </c>
      <c r="F251" s="258" t="s">
        <v>959</v>
      </c>
      <c r="G251" s="259" t="s">
        <v>202</v>
      </c>
      <c r="H251" s="260">
        <v>18</v>
      </c>
      <c r="I251" s="261"/>
      <c r="J251" s="262">
        <f>ROUND(I251*H251,2)</f>
        <v>0</v>
      </c>
      <c r="K251" s="263"/>
      <c r="L251" s="264"/>
      <c r="M251" s="265" t="s">
        <v>1</v>
      </c>
      <c r="N251" s="266" t="s">
        <v>39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166</v>
      </c>
      <c r="AT251" s="231" t="s">
        <v>245</v>
      </c>
      <c r="AU251" s="231" t="s">
        <v>84</v>
      </c>
      <c r="AY251" s="17" t="s">
        <v>148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82</v>
      </c>
      <c r="BK251" s="232">
        <f>ROUND(I251*H251,2)</f>
        <v>0</v>
      </c>
      <c r="BL251" s="17" t="s">
        <v>154</v>
      </c>
      <c r="BM251" s="231" t="s">
        <v>302</v>
      </c>
    </row>
    <row r="252" s="13" customFormat="1">
      <c r="A252" s="13"/>
      <c r="B252" s="233"/>
      <c r="C252" s="234"/>
      <c r="D252" s="235" t="s">
        <v>155</v>
      </c>
      <c r="E252" s="236" t="s">
        <v>1</v>
      </c>
      <c r="F252" s="237" t="s">
        <v>1114</v>
      </c>
      <c r="G252" s="234"/>
      <c r="H252" s="238">
        <v>18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155</v>
      </c>
      <c r="AU252" s="244" t="s">
        <v>84</v>
      </c>
      <c r="AV252" s="13" t="s">
        <v>84</v>
      </c>
      <c r="AW252" s="13" t="s">
        <v>32</v>
      </c>
      <c r="AX252" s="13" t="s">
        <v>74</v>
      </c>
      <c r="AY252" s="244" t="s">
        <v>148</v>
      </c>
    </row>
    <row r="253" s="14" customFormat="1">
      <c r="A253" s="14"/>
      <c r="B253" s="245"/>
      <c r="C253" s="246"/>
      <c r="D253" s="235" t="s">
        <v>155</v>
      </c>
      <c r="E253" s="247" t="s">
        <v>1</v>
      </c>
      <c r="F253" s="248" t="s">
        <v>157</v>
      </c>
      <c r="G253" s="246"/>
      <c r="H253" s="249">
        <v>18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155</v>
      </c>
      <c r="AU253" s="255" t="s">
        <v>84</v>
      </c>
      <c r="AV253" s="14" t="s">
        <v>154</v>
      </c>
      <c r="AW253" s="14" t="s">
        <v>32</v>
      </c>
      <c r="AX253" s="14" t="s">
        <v>82</v>
      </c>
      <c r="AY253" s="255" t="s">
        <v>148</v>
      </c>
    </row>
    <row r="254" s="2" customFormat="1" ht="33" customHeight="1">
      <c r="A254" s="38"/>
      <c r="B254" s="39"/>
      <c r="C254" s="219" t="s">
        <v>308</v>
      </c>
      <c r="D254" s="219" t="s">
        <v>150</v>
      </c>
      <c r="E254" s="220" t="s">
        <v>1115</v>
      </c>
      <c r="F254" s="221" t="s">
        <v>961</v>
      </c>
      <c r="G254" s="222" t="s">
        <v>202</v>
      </c>
      <c r="H254" s="223">
        <v>20.600000000000001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39</v>
      </c>
      <c r="O254" s="91"/>
      <c r="P254" s="229">
        <f>O254*H254</f>
        <v>0</v>
      </c>
      <c r="Q254" s="229">
        <v>1.2999999999999999E-05</v>
      </c>
      <c r="R254" s="229">
        <f>Q254*H254</f>
        <v>0.0002678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154</v>
      </c>
      <c r="AT254" s="231" t="s">
        <v>150</v>
      </c>
      <c r="AU254" s="231" t="s">
        <v>84</v>
      </c>
      <c r="AY254" s="17" t="s">
        <v>148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82</v>
      </c>
      <c r="BK254" s="232">
        <f>ROUND(I254*H254,2)</f>
        <v>0</v>
      </c>
      <c r="BL254" s="17" t="s">
        <v>154</v>
      </c>
      <c r="BM254" s="231" t="s">
        <v>306</v>
      </c>
    </row>
    <row r="255" s="15" customFormat="1">
      <c r="A255" s="15"/>
      <c r="B255" s="277"/>
      <c r="C255" s="278"/>
      <c r="D255" s="235" t="s">
        <v>155</v>
      </c>
      <c r="E255" s="279" t="s">
        <v>1</v>
      </c>
      <c r="F255" s="280" t="s">
        <v>1116</v>
      </c>
      <c r="G255" s="278"/>
      <c r="H255" s="279" t="s">
        <v>1</v>
      </c>
      <c r="I255" s="281"/>
      <c r="J255" s="278"/>
      <c r="K255" s="278"/>
      <c r="L255" s="282"/>
      <c r="M255" s="283"/>
      <c r="N255" s="284"/>
      <c r="O255" s="284"/>
      <c r="P255" s="284"/>
      <c r="Q255" s="284"/>
      <c r="R255" s="284"/>
      <c r="S255" s="284"/>
      <c r="T255" s="28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6" t="s">
        <v>155</v>
      </c>
      <c r="AU255" s="286" t="s">
        <v>84</v>
      </c>
      <c r="AV255" s="15" t="s">
        <v>82</v>
      </c>
      <c r="AW255" s="15" t="s">
        <v>32</v>
      </c>
      <c r="AX255" s="15" t="s">
        <v>74</v>
      </c>
      <c r="AY255" s="286" t="s">
        <v>148</v>
      </c>
    </row>
    <row r="256" s="13" customFormat="1">
      <c r="A256" s="13"/>
      <c r="B256" s="233"/>
      <c r="C256" s="234"/>
      <c r="D256" s="235" t="s">
        <v>155</v>
      </c>
      <c r="E256" s="236" t="s">
        <v>1</v>
      </c>
      <c r="F256" s="237" t="s">
        <v>1117</v>
      </c>
      <c r="G256" s="234"/>
      <c r="H256" s="238">
        <v>20.600000000000001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155</v>
      </c>
      <c r="AU256" s="244" t="s">
        <v>84</v>
      </c>
      <c r="AV256" s="13" t="s">
        <v>84</v>
      </c>
      <c r="AW256" s="13" t="s">
        <v>32</v>
      </c>
      <c r="AX256" s="13" t="s">
        <v>74</v>
      </c>
      <c r="AY256" s="244" t="s">
        <v>148</v>
      </c>
    </row>
    <row r="257" s="14" customFormat="1">
      <c r="A257" s="14"/>
      <c r="B257" s="245"/>
      <c r="C257" s="246"/>
      <c r="D257" s="235" t="s">
        <v>155</v>
      </c>
      <c r="E257" s="247" t="s">
        <v>1</v>
      </c>
      <c r="F257" s="248" t="s">
        <v>157</v>
      </c>
      <c r="G257" s="246"/>
      <c r="H257" s="249">
        <v>20.600000000000001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155</v>
      </c>
      <c r="AU257" s="255" t="s">
        <v>84</v>
      </c>
      <c r="AV257" s="14" t="s">
        <v>154</v>
      </c>
      <c r="AW257" s="14" t="s">
        <v>32</v>
      </c>
      <c r="AX257" s="14" t="s">
        <v>82</v>
      </c>
      <c r="AY257" s="255" t="s">
        <v>148</v>
      </c>
    </row>
    <row r="258" s="2" customFormat="1" ht="16.5" customHeight="1">
      <c r="A258" s="38"/>
      <c r="B258" s="39"/>
      <c r="C258" s="256" t="s">
        <v>238</v>
      </c>
      <c r="D258" s="256" t="s">
        <v>245</v>
      </c>
      <c r="E258" s="257" t="s">
        <v>964</v>
      </c>
      <c r="F258" s="258" t="s">
        <v>965</v>
      </c>
      <c r="G258" s="259" t="s">
        <v>202</v>
      </c>
      <c r="H258" s="260">
        <v>6</v>
      </c>
      <c r="I258" s="261"/>
      <c r="J258" s="262">
        <f>ROUND(I258*H258,2)</f>
        <v>0</v>
      </c>
      <c r="K258" s="263"/>
      <c r="L258" s="264"/>
      <c r="M258" s="265" t="s">
        <v>1</v>
      </c>
      <c r="N258" s="266" t="s">
        <v>39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166</v>
      </c>
      <c r="AT258" s="231" t="s">
        <v>245</v>
      </c>
      <c r="AU258" s="231" t="s">
        <v>84</v>
      </c>
      <c r="AY258" s="17" t="s">
        <v>148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82</v>
      </c>
      <c r="BK258" s="232">
        <f>ROUND(I258*H258,2)</f>
        <v>0</v>
      </c>
      <c r="BL258" s="17" t="s">
        <v>154</v>
      </c>
      <c r="BM258" s="231" t="s">
        <v>311</v>
      </c>
    </row>
    <row r="259" s="2" customFormat="1" ht="16.5" customHeight="1">
      <c r="A259" s="38"/>
      <c r="B259" s="39"/>
      <c r="C259" s="256" t="s">
        <v>774</v>
      </c>
      <c r="D259" s="256" t="s">
        <v>245</v>
      </c>
      <c r="E259" s="257" t="s">
        <v>966</v>
      </c>
      <c r="F259" s="258" t="s">
        <v>967</v>
      </c>
      <c r="G259" s="259" t="s">
        <v>202</v>
      </c>
      <c r="H259" s="260">
        <v>12</v>
      </c>
      <c r="I259" s="261"/>
      <c r="J259" s="262">
        <f>ROUND(I259*H259,2)</f>
        <v>0</v>
      </c>
      <c r="K259" s="263"/>
      <c r="L259" s="264"/>
      <c r="M259" s="265" t="s">
        <v>1</v>
      </c>
      <c r="N259" s="266" t="s">
        <v>39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166</v>
      </c>
      <c r="AT259" s="231" t="s">
        <v>245</v>
      </c>
      <c r="AU259" s="231" t="s">
        <v>84</v>
      </c>
      <c r="AY259" s="17" t="s">
        <v>148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82</v>
      </c>
      <c r="BK259" s="232">
        <f>ROUND(I259*H259,2)</f>
        <v>0</v>
      </c>
      <c r="BL259" s="17" t="s">
        <v>154</v>
      </c>
      <c r="BM259" s="231" t="s">
        <v>91</v>
      </c>
    </row>
    <row r="260" s="2" customFormat="1" ht="21.75" customHeight="1">
      <c r="A260" s="38"/>
      <c r="B260" s="39"/>
      <c r="C260" s="256" t="s">
        <v>242</v>
      </c>
      <c r="D260" s="256" t="s">
        <v>245</v>
      </c>
      <c r="E260" s="257" t="s">
        <v>970</v>
      </c>
      <c r="F260" s="258" t="s">
        <v>971</v>
      </c>
      <c r="G260" s="259" t="s">
        <v>202</v>
      </c>
      <c r="H260" s="260">
        <v>3</v>
      </c>
      <c r="I260" s="261"/>
      <c r="J260" s="262">
        <f>ROUND(I260*H260,2)</f>
        <v>0</v>
      </c>
      <c r="K260" s="263"/>
      <c r="L260" s="264"/>
      <c r="M260" s="265" t="s">
        <v>1</v>
      </c>
      <c r="N260" s="266" t="s">
        <v>39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166</v>
      </c>
      <c r="AT260" s="231" t="s">
        <v>245</v>
      </c>
      <c r="AU260" s="231" t="s">
        <v>84</v>
      </c>
      <c r="AY260" s="17" t="s">
        <v>148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82</v>
      </c>
      <c r="BK260" s="232">
        <f>ROUND(I260*H260,2)</f>
        <v>0</v>
      </c>
      <c r="BL260" s="17" t="s">
        <v>154</v>
      </c>
      <c r="BM260" s="231" t="s">
        <v>472</v>
      </c>
    </row>
    <row r="261" s="2" customFormat="1" ht="33" customHeight="1">
      <c r="A261" s="38"/>
      <c r="B261" s="39"/>
      <c r="C261" s="219" t="s">
        <v>334</v>
      </c>
      <c r="D261" s="219" t="s">
        <v>150</v>
      </c>
      <c r="E261" s="220" t="s">
        <v>1118</v>
      </c>
      <c r="F261" s="221" t="s">
        <v>1119</v>
      </c>
      <c r="G261" s="222" t="s">
        <v>202</v>
      </c>
      <c r="H261" s="223">
        <v>137.59999999999999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39</v>
      </c>
      <c r="O261" s="91"/>
      <c r="P261" s="229">
        <f>O261*H261</f>
        <v>0</v>
      </c>
      <c r="Q261" s="229">
        <v>1.5999999999999999E-05</v>
      </c>
      <c r="R261" s="229">
        <f>Q261*H261</f>
        <v>0.0022015999999999997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154</v>
      </c>
      <c r="AT261" s="231" t="s">
        <v>150</v>
      </c>
      <c r="AU261" s="231" t="s">
        <v>84</v>
      </c>
      <c r="AY261" s="17" t="s">
        <v>148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154</v>
      </c>
      <c r="BM261" s="231" t="s">
        <v>323</v>
      </c>
    </row>
    <row r="262" s="15" customFormat="1">
      <c r="A262" s="15"/>
      <c r="B262" s="277"/>
      <c r="C262" s="278"/>
      <c r="D262" s="235" t="s">
        <v>155</v>
      </c>
      <c r="E262" s="279" t="s">
        <v>1</v>
      </c>
      <c r="F262" s="280" t="s">
        <v>1120</v>
      </c>
      <c r="G262" s="278"/>
      <c r="H262" s="279" t="s">
        <v>1</v>
      </c>
      <c r="I262" s="281"/>
      <c r="J262" s="278"/>
      <c r="K262" s="278"/>
      <c r="L262" s="282"/>
      <c r="M262" s="283"/>
      <c r="N262" s="284"/>
      <c r="O262" s="284"/>
      <c r="P262" s="284"/>
      <c r="Q262" s="284"/>
      <c r="R262" s="284"/>
      <c r="S262" s="284"/>
      <c r="T262" s="28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6" t="s">
        <v>155</v>
      </c>
      <c r="AU262" s="286" t="s">
        <v>84</v>
      </c>
      <c r="AV262" s="15" t="s">
        <v>82</v>
      </c>
      <c r="AW262" s="15" t="s">
        <v>32</v>
      </c>
      <c r="AX262" s="15" t="s">
        <v>74</v>
      </c>
      <c r="AY262" s="286" t="s">
        <v>148</v>
      </c>
    </row>
    <row r="263" s="13" customFormat="1">
      <c r="A263" s="13"/>
      <c r="B263" s="233"/>
      <c r="C263" s="234"/>
      <c r="D263" s="235" t="s">
        <v>155</v>
      </c>
      <c r="E263" s="236" t="s">
        <v>1</v>
      </c>
      <c r="F263" s="237" t="s">
        <v>1121</v>
      </c>
      <c r="G263" s="234"/>
      <c r="H263" s="238">
        <v>137.59999999999999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155</v>
      </c>
      <c r="AU263" s="244" t="s">
        <v>84</v>
      </c>
      <c r="AV263" s="13" t="s">
        <v>84</v>
      </c>
      <c r="AW263" s="13" t="s">
        <v>32</v>
      </c>
      <c r="AX263" s="13" t="s">
        <v>74</v>
      </c>
      <c r="AY263" s="244" t="s">
        <v>148</v>
      </c>
    </row>
    <row r="264" s="14" customFormat="1">
      <c r="A264" s="14"/>
      <c r="B264" s="245"/>
      <c r="C264" s="246"/>
      <c r="D264" s="235" t="s">
        <v>155</v>
      </c>
      <c r="E264" s="247" t="s">
        <v>1</v>
      </c>
      <c r="F264" s="248" t="s">
        <v>157</v>
      </c>
      <c r="G264" s="246"/>
      <c r="H264" s="249">
        <v>137.59999999999999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155</v>
      </c>
      <c r="AU264" s="255" t="s">
        <v>84</v>
      </c>
      <c r="AV264" s="14" t="s">
        <v>154</v>
      </c>
      <c r="AW264" s="14" t="s">
        <v>32</v>
      </c>
      <c r="AX264" s="14" t="s">
        <v>82</v>
      </c>
      <c r="AY264" s="255" t="s">
        <v>148</v>
      </c>
    </row>
    <row r="265" s="2" customFormat="1" ht="21.75" customHeight="1">
      <c r="A265" s="38"/>
      <c r="B265" s="39"/>
      <c r="C265" s="256" t="s">
        <v>248</v>
      </c>
      <c r="D265" s="256" t="s">
        <v>245</v>
      </c>
      <c r="E265" s="257" t="s">
        <v>1122</v>
      </c>
      <c r="F265" s="258" t="s">
        <v>1123</v>
      </c>
      <c r="G265" s="259" t="s">
        <v>202</v>
      </c>
      <c r="H265" s="260">
        <v>144</v>
      </c>
      <c r="I265" s="261"/>
      <c r="J265" s="262">
        <f>ROUND(I265*H265,2)</f>
        <v>0</v>
      </c>
      <c r="K265" s="263"/>
      <c r="L265" s="264"/>
      <c r="M265" s="265" t="s">
        <v>1</v>
      </c>
      <c r="N265" s="266" t="s">
        <v>39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166</v>
      </c>
      <c r="AT265" s="231" t="s">
        <v>245</v>
      </c>
      <c r="AU265" s="231" t="s">
        <v>84</v>
      </c>
      <c r="AY265" s="17" t="s">
        <v>148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82</v>
      </c>
      <c r="BK265" s="232">
        <f>ROUND(I265*H265,2)</f>
        <v>0</v>
      </c>
      <c r="BL265" s="17" t="s">
        <v>154</v>
      </c>
      <c r="BM265" s="231" t="s">
        <v>337</v>
      </c>
    </row>
    <row r="266" s="2" customFormat="1" ht="24.15" customHeight="1">
      <c r="A266" s="38"/>
      <c r="B266" s="39"/>
      <c r="C266" s="219" t="s">
        <v>360</v>
      </c>
      <c r="D266" s="219" t="s">
        <v>150</v>
      </c>
      <c r="E266" s="220" t="s">
        <v>1124</v>
      </c>
      <c r="F266" s="221" t="s">
        <v>1125</v>
      </c>
      <c r="G266" s="222" t="s">
        <v>278</v>
      </c>
      <c r="H266" s="223">
        <v>5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39</v>
      </c>
      <c r="O266" s="91"/>
      <c r="P266" s="229">
        <f>O266*H266</f>
        <v>0</v>
      </c>
      <c r="Q266" s="229">
        <v>1.9E-06</v>
      </c>
      <c r="R266" s="229">
        <f>Q266*H266</f>
        <v>9.5000000000000005E-06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154</v>
      </c>
      <c r="AT266" s="231" t="s">
        <v>150</v>
      </c>
      <c r="AU266" s="231" t="s">
        <v>84</v>
      </c>
      <c r="AY266" s="17" t="s">
        <v>148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82</v>
      </c>
      <c r="BK266" s="232">
        <f>ROUND(I266*H266,2)</f>
        <v>0</v>
      </c>
      <c r="BL266" s="17" t="s">
        <v>154</v>
      </c>
      <c r="BM266" s="231" t="s">
        <v>353</v>
      </c>
    </row>
    <row r="267" s="2" customFormat="1" ht="16.5" customHeight="1">
      <c r="A267" s="38"/>
      <c r="B267" s="39"/>
      <c r="C267" s="256" t="s">
        <v>257</v>
      </c>
      <c r="D267" s="256" t="s">
        <v>245</v>
      </c>
      <c r="E267" s="257" t="s">
        <v>1126</v>
      </c>
      <c r="F267" s="258" t="s">
        <v>1127</v>
      </c>
      <c r="G267" s="259" t="s">
        <v>278</v>
      </c>
      <c r="H267" s="260">
        <v>4</v>
      </c>
      <c r="I267" s="261"/>
      <c r="J267" s="262">
        <f>ROUND(I267*H267,2)</f>
        <v>0</v>
      </c>
      <c r="K267" s="263"/>
      <c r="L267" s="264"/>
      <c r="M267" s="265" t="s">
        <v>1</v>
      </c>
      <c r="N267" s="266" t="s">
        <v>39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166</v>
      </c>
      <c r="AT267" s="231" t="s">
        <v>245</v>
      </c>
      <c r="AU267" s="231" t="s">
        <v>84</v>
      </c>
      <c r="AY267" s="17" t="s">
        <v>148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82</v>
      </c>
      <c r="BK267" s="232">
        <f>ROUND(I267*H267,2)</f>
        <v>0</v>
      </c>
      <c r="BL267" s="17" t="s">
        <v>154</v>
      </c>
      <c r="BM267" s="231" t="s">
        <v>94</v>
      </c>
    </row>
    <row r="268" s="2" customFormat="1" ht="16.5" customHeight="1">
      <c r="A268" s="38"/>
      <c r="B268" s="39"/>
      <c r="C268" s="256" t="s">
        <v>367</v>
      </c>
      <c r="D268" s="256" t="s">
        <v>245</v>
      </c>
      <c r="E268" s="257" t="s">
        <v>1128</v>
      </c>
      <c r="F268" s="258" t="s">
        <v>1129</v>
      </c>
      <c r="G268" s="259" t="s">
        <v>278</v>
      </c>
      <c r="H268" s="260">
        <v>1</v>
      </c>
      <c r="I268" s="261"/>
      <c r="J268" s="262">
        <f>ROUND(I268*H268,2)</f>
        <v>0</v>
      </c>
      <c r="K268" s="263"/>
      <c r="L268" s="264"/>
      <c r="M268" s="265" t="s">
        <v>1</v>
      </c>
      <c r="N268" s="266" t="s">
        <v>39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166</v>
      </c>
      <c r="AT268" s="231" t="s">
        <v>245</v>
      </c>
      <c r="AU268" s="231" t="s">
        <v>84</v>
      </c>
      <c r="AY268" s="17" t="s">
        <v>148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82</v>
      </c>
      <c r="BK268" s="232">
        <f>ROUND(I268*H268,2)</f>
        <v>0</v>
      </c>
      <c r="BL268" s="17" t="s">
        <v>154</v>
      </c>
      <c r="BM268" s="231" t="s">
        <v>359</v>
      </c>
    </row>
    <row r="269" s="2" customFormat="1" ht="24.15" customHeight="1">
      <c r="A269" s="38"/>
      <c r="B269" s="39"/>
      <c r="C269" s="219" t="s">
        <v>261</v>
      </c>
      <c r="D269" s="219" t="s">
        <v>150</v>
      </c>
      <c r="E269" s="220" t="s">
        <v>1130</v>
      </c>
      <c r="F269" s="221" t="s">
        <v>1131</v>
      </c>
      <c r="G269" s="222" t="s">
        <v>278</v>
      </c>
      <c r="H269" s="223">
        <v>2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39</v>
      </c>
      <c r="O269" s="91"/>
      <c r="P269" s="229">
        <f>O269*H269</f>
        <v>0</v>
      </c>
      <c r="Q269" s="229">
        <v>1.9E-06</v>
      </c>
      <c r="R269" s="229">
        <f>Q269*H269</f>
        <v>3.8E-06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154</v>
      </c>
      <c r="AT269" s="231" t="s">
        <v>150</v>
      </c>
      <c r="AU269" s="231" t="s">
        <v>84</v>
      </c>
      <c r="AY269" s="17" t="s">
        <v>148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154</v>
      </c>
      <c r="BM269" s="231" t="s">
        <v>363</v>
      </c>
    </row>
    <row r="270" s="2" customFormat="1" ht="16.5" customHeight="1">
      <c r="A270" s="38"/>
      <c r="B270" s="39"/>
      <c r="C270" s="256" t="s">
        <v>373</v>
      </c>
      <c r="D270" s="256" t="s">
        <v>245</v>
      </c>
      <c r="E270" s="257" t="s">
        <v>1132</v>
      </c>
      <c r="F270" s="258" t="s">
        <v>1133</v>
      </c>
      <c r="G270" s="259" t="s">
        <v>278</v>
      </c>
      <c r="H270" s="260">
        <v>2</v>
      </c>
      <c r="I270" s="261"/>
      <c r="J270" s="262">
        <f>ROUND(I270*H270,2)</f>
        <v>0</v>
      </c>
      <c r="K270" s="263"/>
      <c r="L270" s="264"/>
      <c r="M270" s="265" t="s">
        <v>1</v>
      </c>
      <c r="N270" s="266" t="s">
        <v>39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166</v>
      </c>
      <c r="AT270" s="231" t="s">
        <v>245</v>
      </c>
      <c r="AU270" s="231" t="s">
        <v>84</v>
      </c>
      <c r="AY270" s="17" t="s">
        <v>148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82</v>
      </c>
      <c r="BK270" s="232">
        <f>ROUND(I270*H270,2)</f>
        <v>0</v>
      </c>
      <c r="BL270" s="17" t="s">
        <v>154</v>
      </c>
      <c r="BM270" s="231" t="s">
        <v>366</v>
      </c>
    </row>
    <row r="271" s="2" customFormat="1" ht="24.15" customHeight="1">
      <c r="A271" s="38"/>
      <c r="B271" s="39"/>
      <c r="C271" s="219" t="s">
        <v>265</v>
      </c>
      <c r="D271" s="219" t="s">
        <v>150</v>
      </c>
      <c r="E271" s="220" t="s">
        <v>986</v>
      </c>
      <c r="F271" s="221" t="s">
        <v>987</v>
      </c>
      <c r="G271" s="222" t="s">
        <v>278</v>
      </c>
      <c r="H271" s="223">
        <v>1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39</v>
      </c>
      <c r="O271" s="91"/>
      <c r="P271" s="229">
        <f>O271*H271</f>
        <v>0</v>
      </c>
      <c r="Q271" s="229">
        <v>1.9E-06</v>
      </c>
      <c r="R271" s="229">
        <f>Q271*H271</f>
        <v>1.9E-06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154</v>
      </c>
      <c r="AT271" s="231" t="s">
        <v>150</v>
      </c>
      <c r="AU271" s="231" t="s">
        <v>84</v>
      </c>
      <c r="AY271" s="17" t="s">
        <v>148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154</v>
      </c>
      <c r="BM271" s="231" t="s">
        <v>370</v>
      </c>
    </row>
    <row r="272" s="2" customFormat="1" ht="16.5" customHeight="1">
      <c r="A272" s="38"/>
      <c r="B272" s="39"/>
      <c r="C272" s="256" t="s">
        <v>380</v>
      </c>
      <c r="D272" s="256" t="s">
        <v>245</v>
      </c>
      <c r="E272" s="257" t="s">
        <v>988</v>
      </c>
      <c r="F272" s="258" t="s">
        <v>989</v>
      </c>
      <c r="G272" s="259" t="s">
        <v>278</v>
      </c>
      <c r="H272" s="260">
        <v>1</v>
      </c>
      <c r="I272" s="261"/>
      <c r="J272" s="262">
        <f>ROUND(I272*H272,2)</f>
        <v>0</v>
      </c>
      <c r="K272" s="263"/>
      <c r="L272" s="264"/>
      <c r="M272" s="265" t="s">
        <v>1</v>
      </c>
      <c r="N272" s="266" t="s">
        <v>39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166</v>
      </c>
      <c r="AT272" s="231" t="s">
        <v>245</v>
      </c>
      <c r="AU272" s="231" t="s">
        <v>84</v>
      </c>
      <c r="AY272" s="17" t="s">
        <v>148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82</v>
      </c>
      <c r="BK272" s="232">
        <f>ROUND(I272*H272,2)</f>
        <v>0</v>
      </c>
      <c r="BL272" s="17" t="s">
        <v>154</v>
      </c>
      <c r="BM272" s="231" t="s">
        <v>97</v>
      </c>
    </row>
    <row r="273" s="2" customFormat="1" ht="24.15" customHeight="1">
      <c r="A273" s="38"/>
      <c r="B273" s="39"/>
      <c r="C273" s="219" t="s">
        <v>270</v>
      </c>
      <c r="D273" s="219" t="s">
        <v>150</v>
      </c>
      <c r="E273" s="220" t="s">
        <v>1006</v>
      </c>
      <c r="F273" s="221" t="s">
        <v>1007</v>
      </c>
      <c r="G273" s="222" t="s">
        <v>278</v>
      </c>
      <c r="H273" s="223">
        <v>5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39</v>
      </c>
      <c r="O273" s="91"/>
      <c r="P273" s="229">
        <f>O273*H273</f>
        <v>0</v>
      </c>
      <c r="Q273" s="229">
        <v>0.028538000000000001</v>
      </c>
      <c r="R273" s="229">
        <f>Q273*H273</f>
        <v>0.14269000000000001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154</v>
      </c>
      <c r="AT273" s="231" t="s">
        <v>150</v>
      </c>
      <c r="AU273" s="231" t="s">
        <v>84</v>
      </c>
      <c r="AY273" s="17" t="s">
        <v>148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82</v>
      </c>
      <c r="BK273" s="232">
        <f>ROUND(I273*H273,2)</f>
        <v>0</v>
      </c>
      <c r="BL273" s="17" t="s">
        <v>154</v>
      </c>
      <c r="BM273" s="231" t="s">
        <v>376</v>
      </c>
    </row>
    <row r="274" s="2" customFormat="1" ht="24.15" customHeight="1">
      <c r="A274" s="38"/>
      <c r="B274" s="39"/>
      <c r="C274" s="256" t="s">
        <v>388</v>
      </c>
      <c r="D274" s="256" t="s">
        <v>245</v>
      </c>
      <c r="E274" s="257" t="s">
        <v>1008</v>
      </c>
      <c r="F274" s="258" t="s">
        <v>1009</v>
      </c>
      <c r="G274" s="259" t="s">
        <v>278</v>
      </c>
      <c r="H274" s="260">
        <v>5</v>
      </c>
      <c r="I274" s="261"/>
      <c r="J274" s="262">
        <f>ROUND(I274*H274,2)</f>
        <v>0</v>
      </c>
      <c r="K274" s="263"/>
      <c r="L274" s="264"/>
      <c r="M274" s="265" t="s">
        <v>1</v>
      </c>
      <c r="N274" s="266" t="s">
        <v>39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166</v>
      </c>
      <c r="AT274" s="231" t="s">
        <v>245</v>
      </c>
      <c r="AU274" s="231" t="s">
        <v>84</v>
      </c>
      <c r="AY274" s="17" t="s">
        <v>148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82</v>
      </c>
      <c r="BK274" s="232">
        <f>ROUND(I274*H274,2)</f>
        <v>0</v>
      </c>
      <c r="BL274" s="17" t="s">
        <v>154</v>
      </c>
      <c r="BM274" s="231" t="s">
        <v>379</v>
      </c>
    </row>
    <row r="275" s="2" customFormat="1" ht="24.15" customHeight="1">
      <c r="A275" s="38"/>
      <c r="B275" s="39"/>
      <c r="C275" s="219" t="s">
        <v>273</v>
      </c>
      <c r="D275" s="219" t="s">
        <v>150</v>
      </c>
      <c r="E275" s="220" t="s">
        <v>1010</v>
      </c>
      <c r="F275" s="221" t="s">
        <v>1011</v>
      </c>
      <c r="G275" s="222" t="s">
        <v>278</v>
      </c>
      <c r="H275" s="223">
        <v>4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39</v>
      </c>
      <c r="O275" s="91"/>
      <c r="P275" s="229">
        <f>O275*H275</f>
        <v>0</v>
      </c>
      <c r="Q275" s="229">
        <v>0.010186000000000001</v>
      </c>
      <c r="R275" s="229">
        <f>Q275*H275</f>
        <v>0.040744000000000002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154</v>
      </c>
      <c r="AT275" s="231" t="s">
        <v>150</v>
      </c>
      <c r="AU275" s="231" t="s">
        <v>84</v>
      </c>
      <c r="AY275" s="17" t="s">
        <v>148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82</v>
      </c>
      <c r="BK275" s="232">
        <f>ROUND(I275*H275,2)</f>
        <v>0</v>
      </c>
      <c r="BL275" s="17" t="s">
        <v>154</v>
      </c>
      <c r="BM275" s="231" t="s">
        <v>383</v>
      </c>
    </row>
    <row r="276" s="2" customFormat="1" ht="16.5" customHeight="1">
      <c r="A276" s="38"/>
      <c r="B276" s="39"/>
      <c r="C276" s="256" t="s">
        <v>394</v>
      </c>
      <c r="D276" s="256" t="s">
        <v>245</v>
      </c>
      <c r="E276" s="257" t="s">
        <v>1012</v>
      </c>
      <c r="F276" s="258" t="s">
        <v>1013</v>
      </c>
      <c r="G276" s="259" t="s">
        <v>278</v>
      </c>
      <c r="H276" s="260">
        <v>3</v>
      </c>
      <c r="I276" s="261"/>
      <c r="J276" s="262">
        <f>ROUND(I276*H276,2)</f>
        <v>0</v>
      </c>
      <c r="K276" s="263"/>
      <c r="L276" s="264"/>
      <c r="M276" s="265" t="s">
        <v>1</v>
      </c>
      <c r="N276" s="266" t="s">
        <v>39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166</v>
      </c>
      <c r="AT276" s="231" t="s">
        <v>245</v>
      </c>
      <c r="AU276" s="231" t="s">
        <v>84</v>
      </c>
      <c r="AY276" s="17" t="s">
        <v>148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82</v>
      </c>
      <c r="BK276" s="232">
        <f>ROUND(I276*H276,2)</f>
        <v>0</v>
      </c>
      <c r="BL276" s="17" t="s">
        <v>154</v>
      </c>
      <c r="BM276" s="231" t="s">
        <v>386</v>
      </c>
    </row>
    <row r="277" s="2" customFormat="1" ht="21.75" customHeight="1">
      <c r="A277" s="38"/>
      <c r="B277" s="39"/>
      <c r="C277" s="256" t="s">
        <v>279</v>
      </c>
      <c r="D277" s="256" t="s">
        <v>245</v>
      </c>
      <c r="E277" s="257" t="s">
        <v>1134</v>
      </c>
      <c r="F277" s="258" t="s">
        <v>1135</v>
      </c>
      <c r="G277" s="259" t="s">
        <v>278</v>
      </c>
      <c r="H277" s="260">
        <v>1</v>
      </c>
      <c r="I277" s="261"/>
      <c r="J277" s="262">
        <f>ROUND(I277*H277,2)</f>
        <v>0</v>
      </c>
      <c r="K277" s="263"/>
      <c r="L277" s="264"/>
      <c r="M277" s="265" t="s">
        <v>1</v>
      </c>
      <c r="N277" s="266" t="s">
        <v>39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166</v>
      </c>
      <c r="AT277" s="231" t="s">
        <v>245</v>
      </c>
      <c r="AU277" s="231" t="s">
        <v>84</v>
      </c>
      <c r="AY277" s="17" t="s">
        <v>148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82</v>
      </c>
      <c r="BK277" s="232">
        <f>ROUND(I277*H277,2)</f>
        <v>0</v>
      </c>
      <c r="BL277" s="17" t="s">
        <v>154</v>
      </c>
      <c r="BM277" s="231" t="s">
        <v>100</v>
      </c>
    </row>
    <row r="278" s="2" customFormat="1" ht="24.15" customHeight="1">
      <c r="A278" s="38"/>
      <c r="B278" s="39"/>
      <c r="C278" s="219" t="s">
        <v>403</v>
      </c>
      <c r="D278" s="219" t="s">
        <v>150</v>
      </c>
      <c r="E278" s="220" t="s">
        <v>1014</v>
      </c>
      <c r="F278" s="221" t="s">
        <v>1015</v>
      </c>
      <c r="G278" s="222" t="s">
        <v>278</v>
      </c>
      <c r="H278" s="223">
        <v>7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39</v>
      </c>
      <c r="O278" s="91"/>
      <c r="P278" s="229">
        <f>O278*H278</f>
        <v>0</v>
      </c>
      <c r="Q278" s="229">
        <v>0.01248</v>
      </c>
      <c r="R278" s="229">
        <f>Q278*H278</f>
        <v>0.087359999999999993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154</v>
      </c>
      <c r="AT278" s="231" t="s">
        <v>150</v>
      </c>
      <c r="AU278" s="231" t="s">
        <v>84</v>
      </c>
      <c r="AY278" s="17" t="s">
        <v>148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82</v>
      </c>
      <c r="BK278" s="232">
        <f>ROUND(I278*H278,2)</f>
        <v>0</v>
      </c>
      <c r="BL278" s="17" t="s">
        <v>154</v>
      </c>
      <c r="BM278" s="231" t="s">
        <v>393</v>
      </c>
    </row>
    <row r="279" s="2" customFormat="1" ht="24.15" customHeight="1">
      <c r="A279" s="38"/>
      <c r="B279" s="39"/>
      <c r="C279" s="256" t="s">
        <v>280</v>
      </c>
      <c r="D279" s="256" t="s">
        <v>245</v>
      </c>
      <c r="E279" s="257" t="s">
        <v>1016</v>
      </c>
      <c r="F279" s="258" t="s">
        <v>1017</v>
      </c>
      <c r="G279" s="259" t="s">
        <v>278</v>
      </c>
      <c r="H279" s="260">
        <v>4</v>
      </c>
      <c r="I279" s="261"/>
      <c r="J279" s="262">
        <f>ROUND(I279*H279,2)</f>
        <v>0</v>
      </c>
      <c r="K279" s="263"/>
      <c r="L279" s="264"/>
      <c r="M279" s="265" t="s">
        <v>1</v>
      </c>
      <c r="N279" s="266" t="s">
        <v>39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166</v>
      </c>
      <c r="AT279" s="231" t="s">
        <v>245</v>
      </c>
      <c r="AU279" s="231" t="s">
        <v>84</v>
      </c>
      <c r="AY279" s="17" t="s">
        <v>148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82</v>
      </c>
      <c r="BK279" s="232">
        <f>ROUND(I279*H279,2)</f>
        <v>0</v>
      </c>
      <c r="BL279" s="17" t="s">
        <v>154</v>
      </c>
      <c r="BM279" s="231" t="s">
        <v>397</v>
      </c>
    </row>
    <row r="280" s="2" customFormat="1" ht="24.15" customHeight="1">
      <c r="A280" s="38"/>
      <c r="B280" s="39"/>
      <c r="C280" s="256" t="s">
        <v>410</v>
      </c>
      <c r="D280" s="256" t="s">
        <v>245</v>
      </c>
      <c r="E280" s="257" t="s">
        <v>1018</v>
      </c>
      <c r="F280" s="258" t="s">
        <v>1019</v>
      </c>
      <c r="G280" s="259" t="s">
        <v>278</v>
      </c>
      <c r="H280" s="260">
        <v>3</v>
      </c>
      <c r="I280" s="261"/>
      <c r="J280" s="262">
        <f>ROUND(I280*H280,2)</f>
        <v>0</v>
      </c>
      <c r="K280" s="263"/>
      <c r="L280" s="264"/>
      <c r="M280" s="265" t="s">
        <v>1</v>
      </c>
      <c r="N280" s="266" t="s">
        <v>39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166</v>
      </c>
      <c r="AT280" s="231" t="s">
        <v>245</v>
      </c>
      <c r="AU280" s="231" t="s">
        <v>84</v>
      </c>
      <c r="AY280" s="17" t="s">
        <v>148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82</v>
      </c>
      <c r="BK280" s="232">
        <f>ROUND(I280*H280,2)</f>
        <v>0</v>
      </c>
      <c r="BL280" s="17" t="s">
        <v>154</v>
      </c>
      <c r="BM280" s="231" t="s">
        <v>401</v>
      </c>
    </row>
    <row r="281" s="2" customFormat="1" ht="24.15" customHeight="1">
      <c r="A281" s="38"/>
      <c r="B281" s="39"/>
      <c r="C281" s="256" t="s">
        <v>285</v>
      </c>
      <c r="D281" s="256" t="s">
        <v>245</v>
      </c>
      <c r="E281" s="257" t="s">
        <v>1020</v>
      </c>
      <c r="F281" s="258" t="s">
        <v>1021</v>
      </c>
      <c r="G281" s="259" t="s">
        <v>278</v>
      </c>
      <c r="H281" s="260">
        <v>7</v>
      </c>
      <c r="I281" s="261"/>
      <c r="J281" s="262">
        <f>ROUND(I281*H281,2)</f>
        <v>0</v>
      </c>
      <c r="K281" s="263"/>
      <c r="L281" s="264"/>
      <c r="M281" s="265" t="s">
        <v>1</v>
      </c>
      <c r="N281" s="266" t="s">
        <v>39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166</v>
      </c>
      <c r="AT281" s="231" t="s">
        <v>245</v>
      </c>
      <c r="AU281" s="231" t="s">
        <v>84</v>
      </c>
      <c r="AY281" s="17" t="s">
        <v>148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82</v>
      </c>
      <c r="BK281" s="232">
        <f>ROUND(I281*H281,2)</f>
        <v>0</v>
      </c>
      <c r="BL281" s="17" t="s">
        <v>154</v>
      </c>
      <c r="BM281" s="231" t="s">
        <v>406</v>
      </c>
    </row>
    <row r="282" s="2" customFormat="1" ht="24.15" customHeight="1">
      <c r="A282" s="38"/>
      <c r="B282" s="39"/>
      <c r="C282" s="256" t="s">
        <v>417</v>
      </c>
      <c r="D282" s="256" t="s">
        <v>245</v>
      </c>
      <c r="E282" s="257" t="s">
        <v>1022</v>
      </c>
      <c r="F282" s="258" t="s">
        <v>1023</v>
      </c>
      <c r="G282" s="259" t="s">
        <v>278</v>
      </c>
      <c r="H282" s="260">
        <v>2</v>
      </c>
      <c r="I282" s="261"/>
      <c r="J282" s="262">
        <f>ROUND(I282*H282,2)</f>
        <v>0</v>
      </c>
      <c r="K282" s="263"/>
      <c r="L282" s="264"/>
      <c r="M282" s="265" t="s">
        <v>1</v>
      </c>
      <c r="N282" s="266" t="s">
        <v>39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166</v>
      </c>
      <c r="AT282" s="231" t="s">
        <v>245</v>
      </c>
      <c r="AU282" s="231" t="s">
        <v>84</v>
      </c>
      <c r="AY282" s="17" t="s">
        <v>148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82</v>
      </c>
      <c r="BK282" s="232">
        <f>ROUND(I282*H282,2)</f>
        <v>0</v>
      </c>
      <c r="BL282" s="17" t="s">
        <v>154</v>
      </c>
      <c r="BM282" s="231" t="s">
        <v>409</v>
      </c>
    </row>
    <row r="283" s="2" customFormat="1" ht="24.15" customHeight="1">
      <c r="A283" s="38"/>
      <c r="B283" s="39"/>
      <c r="C283" s="256" t="s">
        <v>288</v>
      </c>
      <c r="D283" s="256" t="s">
        <v>245</v>
      </c>
      <c r="E283" s="257" t="s">
        <v>1024</v>
      </c>
      <c r="F283" s="258" t="s">
        <v>1025</v>
      </c>
      <c r="G283" s="259" t="s">
        <v>278</v>
      </c>
      <c r="H283" s="260">
        <v>2</v>
      </c>
      <c r="I283" s="261"/>
      <c r="J283" s="262">
        <f>ROUND(I283*H283,2)</f>
        <v>0</v>
      </c>
      <c r="K283" s="263"/>
      <c r="L283" s="264"/>
      <c r="M283" s="265" t="s">
        <v>1</v>
      </c>
      <c r="N283" s="266" t="s">
        <v>39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166</v>
      </c>
      <c r="AT283" s="231" t="s">
        <v>245</v>
      </c>
      <c r="AU283" s="231" t="s">
        <v>84</v>
      </c>
      <c r="AY283" s="17" t="s">
        <v>148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82</v>
      </c>
      <c r="BK283" s="232">
        <f>ROUND(I283*H283,2)</f>
        <v>0</v>
      </c>
      <c r="BL283" s="17" t="s">
        <v>154</v>
      </c>
      <c r="BM283" s="231" t="s">
        <v>413</v>
      </c>
    </row>
    <row r="284" s="2" customFormat="1" ht="24.15" customHeight="1">
      <c r="A284" s="38"/>
      <c r="B284" s="39"/>
      <c r="C284" s="256" t="s">
        <v>425</v>
      </c>
      <c r="D284" s="256" t="s">
        <v>245</v>
      </c>
      <c r="E284" s="257" t="s">
        <v>1026</v>
      </c>
      <c r="F284" s="258" t="s">
        <v>1027</v>
      </c>
      <c r="G284" s="259" t="s">
        <v>278</v>
      </c>
      <c r="H284" s="260">
        <v>2</v>
      </c>
      <c r="I284" s="261"/>
      <c r="J284" s="262">
        <f>ROUND(I284*H284,2)</f>
        <v>0</v>
      </c>
      <c r="K284" s="263"/>
      <c r="L284" s="264"/>
      <c r="M284" s="265" t="s">
        <v>1</v>
      </c>
      <c r="N284" s="266" t="s">
        <v>39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166</v>
      </c>
      <c r="AT284" s="231" t="s">
        <v>245</v>
      </c>
      <c r="AU284" s="231" t="s">
        <v>84</v>
      </c>
      <c r="AY284" s="17" t="s">
        <v>148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82</v>
      </c>
      <c r="BK284" s="232">
        <f>ROUND(I284*H284,2)</f>
        <v>0</v>
      </c>
      <c r="BL284" s="17" t="s">
        <v>154</v>
      </c>
      <c r="BM284" s="231" t="s">
        <v>416</v>
      </c>
    </row>
    <row r="285" s="2" customFormat="1" ht="24.15" customHeight="1">
      <c r="A285" s="38"/>
      <c r="B285" s="39"/>
      <c r="C285" s="219" t="s">
        <v>293</v>
      </c>
      <c r="D285" s="219" t="s">
        <v>150</v>
      </c>
      <c r="E285" s="220" t="s">
        <v>1028</v>
      </c>
      <c r="F285" s="221" t="s">
        <v>1029</v>
      </c>
      <c r="G285" s="222" t="s">
        <v>278</v>
      </c>
      <c r="H285" s="223">
        <v>5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39</v>
      </c>
      <c r="O285" s="91"/>
      <c r="P285" s="229">
        <f>O285*H285</f>
        <v>0</v>
      </c>
      <c r="Q285" s="229">
        <v>0.217338</v>
      </c>
      <c r="R285" s="229">
        <f>Q285*H285</f>
        <v>1.0866899999999999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154</v>
      </c>
      <c r="AT285" s="231" t="s">
        <v>150</v>
      </c>
      <c r="AU285" s="231" t="s">
        <v>84</v>
      </c>
      <c r="AY285" s="17" t="s">
        <v>148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82</v>
      </c>
      <c r="BK285" s="232">
        <f>ROUND(I285*H285,2)</f>
        <v>0</v>
      </c>
      <c r="BL285" s="17" t="s">
        <v>154</v>
      </c>
      <c r="BM285" s="231" t="s">
        <v>420</v>
      </c>
    </row>
    <row r="286" s="2" customFormat="1" ht="16.5" customHeight="1">
      <c r="A286" s="38"/>
      <c r="B286" s="39"/>
      <c r="C286" s="256" t="s">
        <v>434</v>
      </c>
      <c r="D286" s="256" t="s">
        <v>245</v>
      </c>
      <c r="E286" s="257" t="s">
        <v>1030</v>
      </c>
      <c r="F286" s="258" t="s">
        <v>1136</v>
      </c>
      <c r="G286" s="259" t="s">
        <v>278</v>
      </c>
      <c r="H286" s="260">
        <v>5</v>
      </c>
      <c r="I286" s="261"/>
      <c r="J286" s="262">
        <f>ROUND(I286*H286,2)</f>
        <v>0</v>
      </c>
      <c r="K286" s="263"/>
      <c r="L286" s="264"/>
      <c r="M286" s="265" t="s">
        <v>1</v>
      </c>
      <c r="N286" s="266" t="s">
        <v>39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166</v>
      </c>
      <c r="AT286" s="231" t="s">
        <v>245</v>
      </c>
      <c r="AU286" s="231" t="s">
        <v>84</v>
      </c>
      <c r="AY286" s="17" t="s">
        <v>148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82</v>
      </c>
      <c r="BK286" s="232">
        <f>ROUND(I286*H286,2)</f>
        <v>0</v>
      </c>
      <c r="BL286" s="17" t="s">
        <v>154</v>
      </c>
      <c r="BM286" s="231" t="s">
        <v>423</v>
      </c>
    </row>
    <row r="287" s="2" customFormat="1" ht="24.15" customHeight="1">
      <c r="A287" s="38"/>
      <c r="B287" s="39"/>
      <c r="C287" s="219" t="s">
        <v>297</v>
      </c>
      <c r="D287" s="219" t="s">
        <v>150</v>
      </c>
      <c r="E287" s="220" t="s">
        <v>1032</v>
      </c>
      <c r="F287" s="221" t="s">
        <v>1033</v>
      </c>
      <c r="G287" s="222" t="s">
        <v>278</v>
      </c>
      <c r="H287" s="223">
        <v>2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39</v>
      </c>
      <c r="O287" s="91"/>
      <c r="P287" s="229">
        <f>O287*H287</f>
        <v>0</v>
      </c>
      <c r="Q287" s="229">
        <v>0.217338</v>
      </c>
      <c r="R287" s="229">
        <f>Q287*H287</f>
        <v>0.43467600000000001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154</v>
      </c>
      <c r="AT287" s="231" t="s">
        <v>150</v>
      </c>
      <c r="AU287" s="231" t="s">
        <v>84</v>
      </c>
      <c r="AY287" s="17" t="s">
        <v>148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82</v>
      </c>
      <c r="BK287" s="232">
        <f>ROUND(I287*H287,2)</f>
        <v>0</v>
      </c>
      <c r="BL287" s="17" t="s">
        <v>154</v>
      </c>
      <c r="BM287" s="231" t="s">
        <v>428</v>
      </c>
    </row>
    <row r="288" s="2" customFormat="1" ht="16.5" customHeight="1">
      <c r="A288" s="38"/>
      <c r="B288" s="39"/>
      <c r="C288" s="256" t="s">
        <v>441</v>
      </c>
      <c r="D288" s="256" t="s">
        <v>245</v>
      </c>
      <c r="E288" s="257" t="s">
        <v>1034</v>
      </c>
      <c r="F288" s="258" t="s">
        <v>1137</v>
      </c>
      <c r="G288" s="259" t="s">
        <v>278</v>
      </c>
      <c r="H288" s="260">
        <v>2</v>
      </c>
      <c r="I288" s="261"/>
      <c r="J288" s="262">
        <f>ROUND(I288*H288,2)</f>
        <v>0</v>
      </c>
      <c r="K288" s="263"/>
      <c r="L288" s="264"/>
      <c r="M288" s="265" t="s">
        <v>1</v>
      </c>
      <c r="N288" s="266" t="s">
        <v>39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166</v>
      </c>
      <c r="AT288" s="231" t="s">
        <v>245</v>
      </c>
      <c r="AU288" s="231" t="s">
        <v>84</v>
      </c>
      <c r="AY288" s="17" t="s">
        <v>148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82</v>
      </c>
      <c r="BK288" s="232">
        <f>ROUND(I288*H288,2)</f>
        <v>0</v>
      </c>
      <c r="BL288" s="17" t="s">
        <v>154</v>
      </c>
      <c r="BM288" s="231" t="s">
        <v>433</v>
      </c>
    </row>
    <row r="289" s="2" customFormat="1" ht="24.15" customHeight="1">
      <c r="A289" s="38"/>
      <c r="B289" s="39"/>
      <c r="C289" s="219" t="s">
        <v>302</v>
      </c>
      <c r="D289" s="219" t="s">
        <v>150</v>
      </c>
      <c r="E289" s="220" t="s">
        <v>1036</v>
      </c>
      <c r="F289" s="221" t="s">
        <v>1037</v>
      </c>
      <c r="G289" s="222" t="s">
        <v>211</v>
      </c>
      <c r="H289" s="223">
        <v>0.25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39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154</v>
      </c>
      <c r="AT289" s="231" t="s">
        <v>150</v>
      </c>
      <c r="AU289" s="231" t="s">
        <v>84</v>
      </c>
      <c r="AY289" s="17" t="s">
        <v>148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82</v>
      </c>
      <c r="BK289" s="232">
        <f>ROUND(I289*H289,2)</f>
        <v>0</v>
      </c>
      <c r="BL289" s="17" t="s">
        <v>154</v>
      </c>
      <c r="BM289" s="231" t="s">
        <v>437</v>
      </c>
    </row>
    <row r="290" s="15" customFormat="1">
      <c r="A290" s="15"/>
      <c r="B290" s="277"/>
      <c r="C290" s="278"/>
      <c r="D290" s="235" t="s">
        <v>155</v>
      </c>
      <c r="E290" s="279" t="s">
        <v>1</v>
      </c>
      <c r="F290" s="280" t="s">
        <v>1038</v>
      </c>
      <c r="G290" s="278"/>
      <c r="H290" s="279" t="s">
        <v>1</v>
      </c>
      <c r="I290" s="281"/>
      <c r="J290" s="278"/>
      <c r="K290" s="278"/>
      <c r="L290" s="282"/>
      <c r="M290" s="283"/>
      <c r="N290" s="284"/>
      <c r="O290" s="284"/>
      <c r="P290" s="284"/>
      <c r="Q290" s="284"/>
      <c r="R290" s="284"/>
      <c r="S290" s="284"/>
      <c r="T290" s="28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86" t="s">
        <v>155</v>
      </c>
      <c r="AU290" s="286" t="s">
        <v>84</v>
      </c>
      <c r="AV290" s="15" t="s">
        <v>82</v>
      </c>
      <c r="AW290" s="15" t="s">
        <v>32</v>
      </c>
      <c r="AX290" s="15" t="s">
        <v>74</v>
      </c>
      <c r="AY290" s="286" t="s">
        <v>148</v>
      </c>
    </row>
    <row r="291" s="13" customFormat="1">
      <c r="A291" s="13"/>
      <c r="B291" s="233"/>
      <c r="C291" s="234"/>
      <c r="D291" s="235" t="s">
        <v>155</v>
      </c>
      <c r="E291" s="236" t="s">
        <v>1</v>
      </c>
      <c r="F291" s="237" t="s">
        <v>1138</v>
      </c>
      <c r="G291" s="234"/>
      <c r="H291" s="238">
        <v>1.222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155</v>
      </c>
      <c r="AU291" s="244" t="s">
        <v>84</v>
      </c>
      <c r="AV291" s="13" t="s">
        <v>84</v>
      </c>
      <c r="AW291" s="13" t="s">
        <v>32</v>
      </c>
      <c r="AX291" s="13" t="s">
        <v>74</v>
      </c>
      <c r="AY291" s="244" t="s">
        <v>148</v>
      </c>
    </row>
    <row r="292" s="13" customFormat="1">
      <c r="A292" s="13"/>
      <c r="B292" s="233"/>
      <c r="C292" s="234"/>
      <c r="D292" s="235" t="s">
        <v>155</v>
      </c>
      <c r="E292" s="236" t="s">
        <v>1</v>
      </c>
      <c r="F292" s="237" t="s">
        <v>1139</v>
      </c>
      <c r="G292" s="234"/>
      <c r="H292" s="238">
        <v>-0.97199999999999998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155</v>
      </c>
      <c r="AU292" s="244" t="s">
        <v>84</v>
      </c>
      <c r="AV292" s="13" t="s">
        <v>84</v>
      </c>
      <c r="AW292" s="13" t="s">
        <v>32</v>
      </c>
      <c r="AX292" s="13" t="s">
        <v>74</v>
      </c>
      <c r="AY292" s="244" t="s">
        <v>148</v>
      </c>
    </row>
    <row r="293" s="14" customFormat="1">
      <c r="A293" s="14"/>
      <c r="B293" s="245"/>
      <c r="C293" s="246"/>
      <c r="D293" s="235" t="s">
        <v>155</v>
      </c>
      <c r="E293" s="247" t="s">
        <v>1</v>
      </c>
      <c r="F293" s="248" t="s">
        <v>157</v>
      </c>
      <c r="G293" s="246"/>
      <c r="H293" s="249">
        <v>0.25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155</v>
      </c>
      <c r="AU293" s="255" t="s">
        <v>84</v>
      </c>
      <c r="AV293" s="14" t="s">
        <v>154</v>
      </c>
      <c r="AW293" s="14" t="s">
        <v>32</v>
      </c>
      <c r="AX293" s="14" t="s">
        <v>82</v>
      </c>
      <c r="AY293" s="255" t="s">
        <v>148</v>
      </c>
    </row>
    <row r="294" s="2" customFormat="1" ht="24.15" customHeight="1">
      <c r="A294" s="38"/>
      <c r="B294" s="39"/>
      <c r="C294" s="256" t="s">
        <v>447</v>
      </c>
      <c r="D294" s="256" t="s">
        <v>245</v>
      </c>
      <c r="E294" s="257" t="s">
        <v>1040</v>
      </c>
      <c r="F294" s="258" t="s">
        <v>1041</v>
      </c>
      <c r="G294" s="259" t="s">
        <v>264</v>
      </c>
      <c r="H294" s="260">
        <v>15</v>
      </c>
      <c r="I294" s="261"/>
      <c r="J294" s="262">
        <f>ROUND(I294*H294,2)</f>
        <v>0</v>
      </c>
      <c r="K294" s="263"/>
      <c r="L294" s="264"/>
      <c r="M294" s="265" t="s">
        <v>1</v>
      </c>
      <c r="N294" s="266" t="s">
        <v>39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166</v>
      </c>
      <c r="AT294" s="231" t="s">
        <v>245</v>
      </c>
      <c r="AU294" s="231" t="s">
        <v>84</v>
      </c>
      <c r="AY294" s="17" t="s">
        <v>148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82</v>
      </c>
      <c r="BK294" s="232">
        <f>ROUND(I294*H294,2)</f>
        <v>0</v>
      </c>
      <c r="BL294" s="17" t="s">
        <v>154</v>
      </c>
      <c r="BM294" s="231" t="s">
        <v>440</v>
      </c>
    </row>
    <row r="295" s="13" customFormat="1">
      <c r="A295" s="13"/>
      <c r="B295" s="233"/>
      <c r="C295" s="234"/>
      <c r="D295" s="235" t="s">
        <v>155</v>
      </c>
      <c r="E295" s="236" t="s">
        <v>1</v>
      </c>
      <c r="F295" s="237" t="s">
        <v>85</v>
      </c>
      <c r="G295" s="234"/>
      <c r="H295" s="238">
        <v>20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155</v>
      </c>
      <c r="AU295" s="244" t="s">
        <v>84</v>
      </c>
      <c r="AV295" s="13" t="s">
        <v>84</v>
      </c>
      <c r="AW295" s="13" t="s">
        <v>32</v>
      </c>
      <c r="AX295" s="13" t="s">
        <v>74</v>
      </c>
      <c r="AY295" s="244" t="s">
        <v>148</v>
      </c>
    </row>
    <row r="296" s="13" customFormat="1">
      <c r="A296" s="13"/>
      <c r="B296" s="233"/>
      <c r="C296" s="234"/>
      <c r="D296" s="235" t="s">
        <v>155</v>
      </c>
      <c r="E296" s="236" t="s">
        <v>1</v>
      </c>
      <c r="F296" s="237" t="s">
        <v>1140</v>
      </c>
      <c r="G296" s="234"/>
      <c r="H296" s="238">
        <v>-5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155</v>
      </c>
      <c r="AU296" s="244" t="s">
        <v>84</v>
      </c>
      <c r="AV296" s="13" t="s">
        <v>84</v>
      </c>
      <c r="AW296" s="13" t="s">
        <v>32</v>
      </c>
      <c r="AX296" s="13" t="s">
        <v>74</v>
      </c>
      <c r="AY296" s="244" t="s">
        <v>148</v>
      </c>
    </row>
    <row r="297" s="14" customFormat="1">
      <c r="A297" s="14"/>
      <c r="B297" s="245"/>
      <c r="C297" s="246"/>
      <c r="D297" s="235" t="s">
        <v>155</v>
      </c>
      <c r="E297" s="247" t="s">
        <v>1</v>
      </c>
      <c r="F297" s="248" t="s">
        <v>157</v>
      </c>
      <c r="G297" s="246"/>
      <c r="H297" s="249">
        <v>15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155</v>
      </c>
      <c r="AU297" s="255" t="s">
        <v>84</v>
      </c>
      <c r="AV297" s="14" t="s">
        <v>154</v>
      </c>
      <c r="AW297" s="14" t="s">
        <v>32</v>
      </c>
      <c r="AX297" s="14" t="s">
        <v>82</v>
      </c>
      <c r="AY297" s="255" t="s">
        <v>148</v>
      </c>
    </row>
    <row r="298" s="12" customFormat="1" ht="22.8" customHeight="1">
      <c r="A298" s="12"/>
      <c r="B298" s="203"/>
      <c r="C298" s="204"/>
      <c r="D298" s="205" t="s">
        <v>73</v>
      </c>
      <c r="E298" s="217" t="s">
        <v>199</v>
      </c>
      <c r="F298" s="217" t="s">
        <v>471</v>
      </c>
      <c r="G298" s="204"/>
      <c r="H298" s="204"/>
      <c r="I298" s="207"/>
      <c r="J298" s="218">
        <f>BK298</f>
        <v>0</v>
      </c>
      <c r="K298" s="204"/>
      <c r="L298" s="209"/>
      <c r="M298" s="210"/>
      <c r="N298" s="211"/>
      <c r="O298" s="211"/>
      <c r="P298" s="212">
        <f>SUM(P299:P309)</f>
        <v>0</v>
      </c>
      <c r="Q298" s="211"/>
      <c r="R298" s="212">
        <f>SUM(R299:R309)</f>
        <v>0</v>
      </c>
      <c r="S298" s="211"/>
      <c r="T298" s="213">
        <f>SUM(T299:T309)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4" t="s">
        <v>82</v>
      </c>
      <c r="AT298" s="215" t="s">
        <v>73</v>
      </c>
      <c r="AU298" s="215" t="s">
        <v>82</v>
      </c>
      <c r="AY298" s="214" t="s">
        <v>148</v>
      </c>
      <c r="BK298" s="216">
        <f>SUM(BK299:BK309)</f>
        <v>0</v>
      </c>
    </row>
    <row r="299" s="2" customFormat="1" ht="24.15" customHeight="1">
      <c r="A299" s="38"/>
      <c r="B299" s="39"/>
      <c r="C299" s="219" t="s">
        <v>306</v>
      </c>
      <c r="D299" s="219" t="s">
        <v>150</v>
      </c>
      <c r="E299" s="220" t="s">
        <v>1141</v>
      </c>
      <c r="F299" s="221" t="s">
        <v>1142</v>
      </c>
      <c r="G299" s="222" t="s">
        <v>202</v>
      </c>
      <c r="H299" s="223">
        <v>20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39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154</v>
      </c>
      <c r="AT299" s="231" t="s">
        <v>150</v>
      </c>
      <c r="AU299" s="231" t="s">
        <v>84</v>
      </c>
      <c r="AY299" s="17" t="s">
        <v>148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82</v>
      </c>
      <c r="BK299" s="232">
        <f>ROUND(I299*H299,2)</f>
        <v>0</v>
      </c>
      <c r="BL299" s="17" t="s">
        <v>154</v>
      </c>
      <c r="BM299" s="231" t="s">
        <v>444</v>
      </c>
    </row>
    <row r="300" s="15" customFormat="1">
      <c r="A300" s="15"/>
      <c r="B300" s="277"/>
      <c r="C300" s="278"/>
      <c r="D300" s="235" t="s">
        <v>155</v>
      </c>
      <c r="E300" s="279" t="s">
        <v>1</v>
      </c>
      <c r="F300" s="280" t="s">
        <v>1143</v>
      </c>
      <c r="G300" s="278"/>
      <c r="H300" s="279" t="s">
        <v>1</v>
      </c>
      <c r="I300" s="281"/>
      <c r="J300" s="278"/>
      <c r="K300" s="278"/>
      <c r="L300" s="282"/>
      <c r="M300" s="283"/>
      <c r="N300" s="284"/>
      <c r="O300" s="284"/>
      <c r="P300" s="284"/>
      <c r="Q300" s="284"/>
      <c r="R300" s="284"/>
      <c r="S300" s="284"/>
      <c r="T300" s="28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86" t="s">
        <v>155</v>
      </c>
      <c r="AU300" s="286" t="s">
        <v>84</v>
      </c>
      <c r="AV300" s="15" t="s">
        <v>82</v>
      </c>
      <c r="AW300" s="15" t="s">
        <v>32</v>
      </c>
      <c r="AX300" s="15" t="s">
        <v>74</v>
      </c>
      <c r="AY300" s="286" t="s">
        <v>148</v>
      </c>
    </row>
    <row r="301" s="13" customFormat="1">
      <c r="A301" s="13"/>
      <c r="B301" s="233"/>
      <c r="C301" s="234"/>
      <c r="D301" s="235" t="s">
        <v>155</v>
      </c>
      <c r="E301" s="236" t="s">
        <v>1</v>
      </c>
      <c r="F301" s="237" t="s">
        <v>1144</v>
      </c>
      <c r="G301" s="234"/>
      <c r="H301" s="238">
        <v>36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155</v>
      </c>
      <c r="AU301" s="244" t="s">
        <v>84</v>
      </c>
      <c r="AV301" s="13" t="s">
        <v>84</v>
      </c>
      <c r="AW301" s="13" t="s">
        <v>32</v>
      </c>
      <c r="AX301" s="13" t="s">
        <v>74</v>
      </c>
      <c r="AY301" s="244" t="s">
        <v>148</v>
      </c>
    </row>
    <row r="302" s="13" customFormat="1">
      <c r="A302" s="13"/>
      <c r="B302" s="233"/>
      <c r="C302" s="234"/>
      <c r="D302" s="235" t="s">
        <v>155</v>
      </c>
      <c r="E302" s="236" t="s">
        <v>1</v>
      </c>
      <c r="F302" s="237" t="s">
        <v>1145</v>
      </c>
      <c r="G302" s="234"/>
      <c r="H302" s="238">
        <v>-16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155</v>
      </c>
      <c r="AU302" s="244" t="s">
        <v>84</v>
      </c>
      <c r="AV302" s="13" t="s">
        <v>84</v>
      </c>
      <c r="AW302" s="13" t="s">
        <v>32</v>
      </c>
      <c r="AX302" s="13" t="s">
        <v>74</v>
      </c>
      <c r="AY302" s="244" t="s">
        <v>148</v>
      </c>
    </row>
    <row r="303" s="14" customFormat="1">
      <c r="A303" s="14"/>
      <c r="B303" s="245"/>
      <c r="C303" s="246"/>
      <c r="D303" s="235" t="s">
        <v>155</v>
      </c>
      <c r="E303" s="247" t="s">
        <v>1</v>
      </c>
      <c r="F303" s="248" t="s">
        <v>157</v>
      </c>
      <c r="G303" s="246"/>
      <c r="H303" s="249">
        <v>20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155</v>
      </c>
      <c r="AU303" s="255" t="s">
        <v>84</v>
      </c>
      <c r="AV303" s="14" t="s">
        <v>154</v>
      </c>
      <c r="AW303" s="14" t="s">
        <v>32</v>
      </c>
      <c r="AX303" s="14" t="s">
        <v>82</v>
      </c>
      <c r="AY303" s="255" t="s">
        <v>148</v>
      </c>
    </row>
    <row r="304" s="2" customFormat="1" ht="16.5" customHeight="1">
      <c r="A304" s="38"/>
      <c r="B304" s="39"/>
      <c r="C304" s="219" t="s">
        <v>454</v>
      </c>
      <c r="D304" s="219" t="s">
        <v>150</v>
      </c>
      <c r="E304" s="220" t="s">
        <v>1146</v>
      </c>
      <c r="F304" s="221" t="s">
        <v>1057</v>
      </c>
      <c r="G304" s="222" t="s">
        <v>1044</v>
      </c>
      <c r="H304" s="223">
        <v>1</v>
      </c>
      <c r="I304" s="224"/>
      <c r="J304" s="225">
        <f>ROUND(I304*H304,2)</f>
        <v>0</v>
      </c>
      <c r="K304" s="226"/>
      <c r="L304" s="44"/>
      <c r="M304" s="227" t="s">
        <v>1</v>
      </c>
      <c r="N304" s="228" t="s">
        <v>39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154</v>
      </c>
      <c r="AT304" s="231" t="s">
        <v>150</v>
      </c>
      <c r="AU304" s="231" t="s">
        <v>84</v>
      </c>
      <c r="AY304" s="17" t="s">
        <v>148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82</v>
      </c>
      <c r="BK304" s="232">
        <f>ROUND(I304*H304,2)</f>
        <v>0</v>
      </c>
      <c r="BL304" s="17" t="s">
        <v>154</v>
      </c>
      <c r="BM304" s="231" t="s">
        <v>103</v>
      </c>
    </row>
    <row r="305" s="2" customFormat="1" ht="49.05" customHeight="1">
      <c r="A305" s="38"/>
      <c r="B305" s="39"/>
      <c r="C305" s="219" t="s">
        <v>311</v>
      </c>
      <c r="D305" s="219" t="s">
        <v>150</v>
      </c>
      <c r="E305" s="220" t="s">
        <v>1147</v>
      </c>
      <c r="F305" s="221" t="s">
        <v>1148</v>
      </c>
      <c r="G305" s="222" t="s">
        <v>1044</v>
      </c>
      <c r="H305" s="223">
        <v>1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39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154</v>
      </c>
      <c r="AT305" s="231" t="s">
        <v>150</v>
      </c>
      <c r="AU305" s="231" t="s">
        <v>84</v>
      </c>
      <c r="AY305" s="17" t="s">
        <v>148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82</v>
      </c>
      <c r="BK305" s="232">
        <f>ROUND(I305*H305,2)</f>
        <v>0</v>
      </c>
      <c r="BL305" s="17" t="s">
        <v>154</v>
      </c>
      <c r="BM305" s="231" t="s">
        <v>450</v>
      </c>
    </row>
    <row r="306" s="2" customFormat="1" ht="24.15" customHeight="1">
      <c r="A306" s="38"/>
      <c r="B306" s="39"/>
      <c r="C306" s="256" t="s">
        <v>461</v>
      </c>
      <c r="D306" s="256" t="s">
        <v>245</v>
      </c>
      <c r="E306" s="257" t="s">
        <v>1149</v>
      </c>
      <c r="F306" s="258" t="s">
        <v>1150</v>
      </c>
      <c r="G306" s="259" t="s">
        <v>1047</v>
      </c>
      <c r="H306" s="260">
        <v>9</v>
      </c>
      <c r="I306" s="261"/>
      <c r="J306" s="262">
        <f>ROUND(I306*H306,2)</f>
        <v>0</v>
      </c>
      <c r="K306" s="263"/>
      <c r="L306" s="264"/>
      <c r="M306" s="265" t="s">
        <v>1</v>
      </c>
      <c r="N306" s="266" t="s">
        <v>39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166</v>
      </c>
      <c r="AT306" s="231" t="s">
        <v>245</v>
      </c>
      <c r="AU306" s="231" t="s">
        <v>84</v>
      </c>
      <c r="AY306" s="17" t="s">
        <v>148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82</v>
      </c>
      <c r="BK306" s="232">
        <f>ROUND(I306*H306,2)</f>
        <v>0</v>
      </c>
      <c r="BL306" s="17" t="s">
        <v>154</v>
      </c>
      <c r="BM306" s="231" t="s">
        <v>453</v>
      </c>
    </row>
    <row r="307" s="2" customFormat="1" ht="62.7" customHeight="1">
      <c r="A307" s="38"/>
      <c r="B307" s="39"/>
      <c r="C307" s="219" t="s">
        <v>91</v>
      </c>
      <c r="D307" s="219" t="s">
        <v>150</v>
      </c>
      <c r="E307" s="220" t="s">
        <v>1151</v>
      </c>
      <c r="F307" s="221" t="s">
        <v>1152</v>
      </c>
      <c r="G307" s="222" t="s">
        <v>1044</v>
      </c>
      <c r="H307" s="223">
        <v>1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39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154</v>
      </c>
      <c r="AT307" s="231" t="s">
        <v>150</v>
      </c>
      <c r="AU307" s="231" t="s">
        <v>84</v>
      </c>
      <c r="AY307" s="17" t="s">
        <v>148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82</v>
      </c>
      <c r="BK307" s="232">
        <f>ROUND(I307*H307,2)</f>
        <v>0</v>
      </c>
      <c r="BL307" s="17" t="s">
        <v>154</v>
      </c>
      <c r="BM307" s="231" t="s">
        <v>457</v>
      </c>
    </row>
    <row r="308" s="2" customFormat="1" ht="24.15" customHeight="1">
      <c r="A308" s="38"/>
      <c r="B308" s="39"/>
      <c r="C308" s="256" t="s">
        <v>467</v>
      </c>
      <c r="D308" s="256" t="s">
        <v>245</v>
      </c>
      <c r="E308" s="257" t="s">
        <v>1153</v>
      </c>
      <c r="F308" s="258" t="s">
        <v>1154</v>
      </c>
      <c r="G308" s="259" t="s">
        <v>153</v>
      </c>
      <c r="H308" s="260">
        <v>2.5</v>
      </c>
      <c r="I308" s="261"/>
      <c r="J308" s="262">
        <f>ROUND(I308*H308,2)</f>
        <v>0</v>
      </c>
      <c r="K308" s="263"/>
      <c r="L308" s="264"/>
      <c r="M308" s="265" t="s">
        <v>1</v>
      </c>
      <c r="N308" s="266" t="s">
        <v>39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166</v>
      </c>
      <c r="AT308" s="231" t="s">
        <v>245</v>
      </c>
      <c r="AU308" s="231" t="s">
        <v>84</v>
      </c>
      <c r="AY308" s="17" t="s">
        <v>148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82</v>
      </c>
      <c r="BK308" s="232">
        <f>ROUND(I308*H308,2)</f>
        <v>0</v>
      </c>
      <c r="BL308" s="17" t="s">
        <v>154</v>
      </c>
      <c r="BM308" s="231" t="s">
        <v>460</v>
      </c>
    </row>
    <row r="309" s="2" customFormat="1" ht="33" customHeight="1">
      <c r="A309" s="38"/>
      <c r="B309" s="39"/>
      <c r="C309" s="219" t="s">
        <v>476</v>
      </c>
      <c r="D309" s="219" t="s">
        <v>150</v>
      </c>
      <c r="E309" s="220" t="s">
        <v>1155</v>
      </c>
      <c r="F309" s="221" t="s">
        <v>1156</v>
      </c>
      <c r="G309" s="222" t="s">
        <v>278</v>
      </c>
      <c r="H309" s="223">
        <v>1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39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154</v>
      </c>
      <c r="AT309" s="231" t="s">
        <v>150</v>
      </c>
      <c r="AU309" s="231" t="s">
        <v>84</v>
      </c>
      <c r="AY309" s="17" t="s">
        <v>148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82</v>
      </c>
      <c r="BK309" s="232">
        <f>ROUND(I309*H309,2)</f>
        <v>0</v>
      </c>
      <c r="BL309" s="17" t="s">
        <v>154</v>
      </c>
      <c r="BM309" s="231" t="s">
        <v>106</v>
      </c>
    </row>
    <row r="310" s="12" customFormat="1" ht="22.8" customHeight="1">
      <c r="A310" s="12"/>
      <c r="B310" s="203"/>
      <c r="C310" s="204"/>
      <c r="D310" s="205" t="s">
        <v>73</v>
      </c>
      <c r="E310" s="217" t="s">
        <v>621</v>
      </c>
      <c r="F310" s="217" t="s">
        <v>622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SUM(P311:P316)</f>
        <v>0</v>
      </c>
      <c r="Q310" s="211"/>
      <c r="R310" s="212">
        <f>SUM(R311:R316)</f>
        <v>0</v>
      </c>
      <c r="S310" s="211"/>
      <c r="T310" s="213">
        <f>SUM(T311:T316)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82</v>
      </c>
      <c r="AT310" s="215" t="s">
        <v>73</v>
      </c>
      <c r="AU310" s="215" t="s">
        <v>82</v>
      </c>
      <c r="AY310" s="214" t="s">
        <v>148</v>
      </c>
      <c r="BK310" s="216">
        <f>SUM(BK311:BK316)</f>
        <v>0</v>
      </c>
    </row>
    <row r="311" s="2" customFormat="1" ht="16.5" customHeight="1">
      <c r="A311" s="38"/>
      <c r="B311" s="39"/>
      <c r="C311" s="219" t="s">
        <v>323</v>
      </c>
      <c r="D311" s="219" t="s">
        <v>150</v>
      </c>
      <c r="E311" s="220" t="s">
        <v>1157</v>
      </c>
      <c r="F311" s="221" t="s">
        <v>1158</v>
      </c>
      <c r="G311" s="222" t="s">
        <v>233</v>
      </c>
      <c r="H311" s="223">
        <v>3.23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39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154</v>
      </c>
      <c r="AT311" s="231" t="s">
        <v>150</v>
      </c>
      <c r="AU311" s="231" t="s">
        <v>84</v>
      </c>
      <c r="AY311" s="17" t="s">
        <v>148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82</v>
      </c>
      <c r="BK311" s="232">
        <f>ROUND(I311*H311,2)</f>
        <v>0</v>
      </c>
      <c r="BL311" s="17" t="s">
        <v>154</v>
      </c>
      <c r="BM311" s="231" t="s">
        <v>466</v>
      </c>
    </row>
    <row r="312" s="2" customFormat="1" ht="24.15" customHeight="1">
      <c r="A312" s="38"/>
      <c r="B312" s="39"/>
      <c r="C312" s="219" t="s">
        <v>482</v>
      </c>
      <c r="D312" s="219" t="s">
        <v>150</v>
      </c>
      <c r="E312" s="220" t="s">
        <v>1159</v>
      </c>
      <c r="F312" s="221" t="s">
        <v>1160</v>
      </c>
      <c r="G312" s="222" t="s">
        <v>233</v>
      </c>
      <c r="H312" s="223">
        <v>22.609999999999999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39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154</v>
      </c>
      <c r="AT312" s="231" t="s">
        <v>150</v>
      </c>
      <c r="AU312" s="231" t="s">
        <v>84</v>
      </c>
      <c r="AY312" s="17" t="s">
        <v>148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82</v>
      </c>
      <c r="BK312" s="232">
        <f>ROUND(I312*H312,2)</f>
        <v>0</v>
      </c>
      <c r="BL312" s="17" t="s">
        <v>154</v>
      </c>
      <c r="BM312" s="231" t="s">
        <v>470</v>
      </c>
    </row>
    <row r="313" s="13" customFormat="1">
      <c r="A313" s="13"/>
      <c r="B313" s="233"/>
      <c r="C313" s="234"/>
      <c r="D313" s="235" t="s">
        <v>155</v>
      </c>
      <c r="E313" s="236" t="s">
        <v>1</v>
      </c>
      <c r="F313" s="237" t="s">
        <v>1161</v>
      </c>
      <c r="G313" s="234"/>
      <c r="H313" s="238">
        <v>22.609999999999999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155</v>
      </c>
      <c r="AU313" s="244" t="s">
        <v>84</v>
      </c>
      <c r="AV313" s="13" t="s">
        <v>84</v>
      </c>
      <c r="AW313" s="13" t="s">
        <v>32</v>
      </c>
      <c r="AX313" s="13" t="s">
        <v>74</v>
      </c>
      <c r="AY313" s="244" t="s">
        <v>148</v>
      </c>
    </row>
    <row r="314" s="14" customFormat="1">
      <c r="A314" s="14"/>
      <c r="B314" s="245"/>
      <c r="C314" s="246"/>
      <c r="D314" s="235" t="s">
        <v>155</v>
      </c>
      <c r="E314" s="247" t="s">
        <v>1</v>
      </c>
      <c r="F314" s="248" t="s">
        <v>157</v>
      </c>
      <c r="G314" s="246"/>
      <c r="H314" s="249">
        <v>22.609999999999999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155</v>
      </c>
      <c r="AU314" s="255" t="s">
        <v>84</v>
      </c>
      <c r="AV314" s="14" t="s">
        <v>154</v>
      </c>
      <c r="AW314" s="14" t="s">
        <v>32</v>
      </c>
      <c r="AX314" s="14" t="s">
        <v>82</v>
      </c>
      <c r="AY314" s="255" t="s">
        <v>148</v>
      </c>
    </row>
    <row r="315" s="2" customFormat="1" ht="24.15" customHeight="1">
      <c r="A315" s="38"/>
      <c r="B315" s="39"/>
      <c r="C315" s="219" t="s">
        <v>337</v>
      </c>
      <c r="D315" s="219" t="s">
        <v>150</v>
      </c>
      <c r="E315" s="220" t="s">
        <v>1162</v>
      </c>
      <c r="F315" s="221" t="s">
        <v>1163</v>
      </c>
      <c r="G315" s="222" t="s">
        <v>233</v>
      </c>
      <c r="H315" s="223">
        <v>3.23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39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154</v>
      </c>
      <c r="AT315" s="231" t="s">
        <v>150</v>
      </c>
      <c r="AU315" s="231" t="s">
        <v>84</v>
      </c>
      <c r="AY315" s="17" t="s">
        <v>148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82</v>
      </c>
      <c r="BK315" s="232">
        <f>ROUND(I315*H315,2)</f>
        <v>0</v>
      </c>
      <c r="BL315" s="17" t="s">
        <v>154</v>
      </c>
      <c r="BM315" s="231" t="s">
        <v>475</v>
      </c>
    </row>
    <row r="316" s="2" customFormat="1" ht="37.8" customHeight="1">
      <c r="A316" s="38"/>
      <c r="B316" s="39"/>
      <c r="C316" s="219" t="s">
        <v>489</v>
      </c>
      <c r="D316" s="219" t="s">
        <v>150</v>
      </c>
      <c r="E316" s="220" t="s">
        <v>631</v>
      </c>
      <c r="F316" s="221" t="s">
        <v>632</v>
      </c>
      <c r="G316" s="222" t="s">
        <v>233</v>
      </c>
      <c r="H316" s="223">
        <v>3.23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39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154</v>
      </c>
      <c r="AT316" s="231" t="s">
        <v>150</v>
      </c>
      <c r="AU316" s="231" t="s">
        <v>84</v>
      </c>
      <c r="AY316" s="17" t="s">
        <v>148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82</v>
      </c>
      <c r="BK316" s="232">
        <f>ROUND(I316*H316,2)</f>
        <v>0</v>
      </c>
      <c r="BL316" s="17" t="s">
        <v>154</v>
      </c>
      <c r="BM316" s="231" t="s">
        <v>479</v>
      </c>
    </row>
    <row r="317" s="12" customFormat="1" ht="22.8" customHeight="1">
      <c r="A317" s="12"/>
      <c r="B317" s="203"/>
      <c r="C317" s="204"/>
      <c r="D317" s="205" t="s">
        <v>73</v>
      </c>
      <c r="E317" s="217" t="s">
        <v>641</v>
      </c>
      <c r="F317" s="217" t="s">
        <v>642</v>
      </c>
      <c r="G317" s="204"/>
      <c r="H317" s="204"/>
      <c r="I317" s="207"/>
      <c r="J317" s="218">
        <f>BK317</f>
        <v>0</v>
      </c>
      <c r="K317" s="204"/>
      <c r="L317" s="209"/>
      <c r="M317" s="210"/>
      <c r="N317" s="211"/>
      <c r="O317" s="211"/>
      <c r="P317" s="212">
        <f>P318</f>
        <v>0</v>
      </c>
      <c r="Q317" s="211"/>
      <c r="R317" s="212">
        <f>R318</f>
        <v>0</v>
      </c>
      <c r="S317" s="211"/>
      <c r="T317" s="213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4" t="s">
        <v>82</v>
      </c>
      <c r="AT317" s="215" t="s">
        <v>73</v>
      </c>
      <c r="AU317" s="215" t="s">
        <v>82</v>
      </c>
      <c r="AY317" s="214" t="s">
        <v>148</v>
      </c>
      <c r="BK317" s="216">
        <f>BK318</f>
        <v>0</v>
      </c>
    </row>
    <row r="318" s="2" customFormat="1" ht="24.15" customHeight="1">
      <c r="A318" s="38"/>
      <c r="B318" s="39"/>
      <c r="C318" s="219" t="s">
        <v>353</v>
      </c>
      <c r="D318" s="219" t="s">
        <v>150</v>
      </c>
      <c r="E318" s="220" t="s">
        <v>1058</v>
      </c>
      <c r="F318" s="221" t="s">
        <v>1059</v>
      </c>
      <c r="G318" s="222" t="s">
        <v>233</v>
      </c>
      <c r="H318" s="223">
        <v>19.414999999999999</v>
      </c>
      <c r="I318" s="224"/>
      <c r="J318" s="225">
        <f>ROUND(I318*H318,2)</f>
        <v>0</v>
      </c>
      <c r="K318" s="226"/>
      <c r="L318" s="44"/>
      <c r="M318" s="272" t="s">
        <v>1</v>
      </c>
      <c r="N318" s="273" t="s">
        <v>39</v>
      </c>
      <c r="O318" s="274"/>
      <c r="P318" s="275">
        <f>O318*H318</f>
        <v>0</v>
      </c>
      <c r="Q318" s="275">
        <v>0</v>
      </c>
      <c r="R318" s="275">
        <f>Q318*H318</f>
        <v>0</v>
      </c>
      <c r="S318" s="275">
        <v>0</v>
      </c>
      <c r="T318" s="27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154</v>
      </c>
      <c r="AT318" s="231" t="s">
        <v>150</v>
      </c>
      <c r="AU318" s="231" t="s">
        <v>84</v>
      </c>
      <c r="AY318" s="17" t="s">
        <v>148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82</v>
      </c>
      <c r="BK318" s="232">
        <f>ROUND(I318*H318,2)</f>
        <v>0</v>
      </c>
      <c r="BL318" s="17" t="s">
        <v>154</v>
      </c>
      <c r="BM318" s="231" t="s">
        <v>109</v>
      </c>
    </row>
    <row r="319" s="2" customFormat="1" ht="6.96" customHeight="1">
      <c r="A319" s="38"/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44"/>
      <c r="M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</row>
  </sheetData>
  <sheetProtection sheet="1" autoFilter="0" formatColumns="0" formatRows="0" objects="1" scenarios="1" spinCount="100000" saltValue="xTqz/ZvEMU65XbZ4pEKS4Z3e5+OHoYlEi2jTW+jbp5erjoz0aJX2jcGDVOUTWZJnxl5h3LX2qvDdsTGnqcpzqQ==" hashValue="lyBFXHChPOEkkmhzzOygaWvC6ab5hK3TrEAEZf8EoanWPPv1CaMOxCDDAK/D6rjwWgTuvpOJHw0bxN0HZqOBdg==" algorithmName="SHA-512" password="CC35"/>
  <autoFilter ref="C122:K31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1164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ROUND((SUM(BE118:BE200)),  2)</f>
        <v>0</v>
      </c>
      <c r="G33" s="38"/>
      <c r="H33" s="38"/>
      <c r="I33" s="155">
        <v>0.20999999999999999</v>
      </c>
      <c r="J33" s="154">
        <f>ROUND(((SUM(BE118:BE200))*I33),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ROUND((SUM(BF118:BF200)),  2)</f>
        <v>0</v>
      </c>
      <c r="G34" s="38"/>
      <c r="H34" s="38"/>
      <c r="I34" s="155">
        <v>0.14999999999999999</v>
      </c>
      <c r="J34" s="154">
        <f>ROUND(((SUM(BF118:BF200))*I34),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ROUND((SUM(BG118:BG200)),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ROUND((SUM(BH118:BH200)),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ROUND((SUM(BI118:BI200)),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90 - SO 431-434 - VO - část 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128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130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6.25" customHeight="1">
      <c r="A108" s="38"/>
      <c r="B108" s="39"/>
      <c r="C108" s="40"/>
      <c r="D108" s="40"/>
      <c r="E108" s="174" t="str">
        <f>E7</f>
        <v>Rekonstrukce sídliště Spáleniště - VI.etapa - fáze II. - opravený rozpočet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90 - SO 431-434 - VO - část A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14. 11. 2022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Cheb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134</v>
      </c>
      <c r="D117" s="194" t="s">
        <v>59</v>
      </c>
      <c r="E117" s="194" t="s">
        <v>55</v>
      </c>
      <c r="F117" s="194" t="s">
        <v>56</v>
      </c>
      <c r="G117" s="194" t="s">
        <v>135</v>
      </c>
      <c r="H117" s="194" t="s">
        <v>136</v>
      </c>
      <c r="I117" s="194" t="s">
        <v>137</v>
      </c>
      <c r="J117" s="195" t="s">
        <v>117</v>
      </c>
      <c r="K117" s="196" t="s">
        <v>138</v>
      </c>
      <c r="L117" s="197"/>
      <c r="M117" s="100" t="s">
        <v>1</v>
      </c>
      <c r="N117" s="101" t="s">
        <v>38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119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73</v>
      </c>
      <c r="E119" s="206" t="s">
        <v>647</v>
      </c>
      <c r="F119" s="206" t="s">
        <v>648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73</v>
      </c>
      <c r="AU119" s="215" t="s">
        <v>74</v>
      </c>
      <c r="AY119" s="214" t="s">
        <v>148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73</v>
      </c>
      <c r="E120" s="217" t="s">
        <v>675</v>
      </c>
      <c r="F120" s="217" t="s">
        <v>676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SUM(P121:P200)</f>
        <v>0</v>
      </c>
      <c r="Q120" s="211"/>
      <c r="R120" s="212">
        <f>SUM(R121:R200)</f>
        <v>0</v>
      </c>
      <c r="S120" s="211"/>
      <c r="T120" s="213">
        <f>SUM(T121:T200)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73</v>
      </c>
      <c r="AU120" s="215" t="s">
        <v>82</v>
      </c>
      <c r="AY120" s="214" t="s">
        <v>148</v>
      </c>
      <c r="BK120" s="216">
        <f>SUM(BK121:BK200)</f>
        <v>0</v>
      </c>
    </row>
    <row r="121" s="2" customFormat="1" ht="21.75" customHeight="1">
      <c r="A121" s="38"/>
      <c r="B121" s="39"/>
      <c r="C121" s="256" t="s">
        <v>82</v>
      </c>
      <c r="D121" s="256" t="s">
        <v>245</v>
      </c>
      <c r="E121" s="257" t="s">
        <v>1165</v>
      </c>
      <c r="F121" s="258" t="s">
        <v>1166</v>
      </c>
      <c r="G121" s="259" t="s">
        <v>1047</v>
      </c>
      <c r="H121" s="260">
        <v>1</v>
      </c>
      <c r="I121" s="261"/>
      <c r="J121" s="262">
        <f>ROUND(I121*H121,2)</f>
        <v>0</v>
      </c>
      <c r="K121" s="263"/>
      <c r="L121" s="264"/>
      <c r="M121" s="265" t="s">
        <v>1</v>
      </c>
      <c r="N121" s="266" t="s">
        <v>39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234</v>
      </c>
      <c r="AT121" s="231" t="s">
        <v>245</v>
      </c>
      <c r="AU121" s="231" t="s">
        <v>84</v>
      </c>
      <c r="AY121" s="17" t="s">
        <v>148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82</v>
      </c>
      <c r="BK121" s="232">
        <f>ROUND(I121*H121,2)</f>
        <v>0</v>
      </c>
      <c r="BL121" s="17" t="s">
        <v>193</v>
      </c>
      <c r="BM121" s="231" t="s">
        <v>84</v>
      </c>
    </row>
    <row r="122" s="2" customFormat="1" ht="21.75" customHeight="1">
      <c r="A122" s="38"/>
      <c r="B122" s="39"/>
      <c r="C122" s="256" t="s">
        <v>84</v>
      </c>
      <c r="D122" s="256" t="s">
        <v>245</v>
      </c>
      <c r="E122" s="257" t="s">
        <v>1167</v>
      </c>
      <c r="F122" s="258" t="s">
        <v>1168</v>
      </c>
      <c r="G122" s="259" t="s">
        <v>1047</v>
      </c>
      <c r="H122" s="260">
        <v>5</v>
      </c>
      <c r="I122" s="261"/>
      <c r="J122" s="262">
        <f>ROUND(I122*H122,2)</f>
        <v>0</v>
      </c>
      <c r="K122" s="263"/>
      <c r="L122" s="264"/>
      <c r="M122" s="265" t="s">
        <v>1</v>
      </c>
      <c r="N122" s="266" t="s">
        <v>39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234</v>
      </c>
      <c r="AT122" s="231" t="s">
        <v>245</v>
      </c>
      <c r="AU122" s="231" t="s">
        <v>84</v>
      </c>
      <c r="AY122" s="17" t="s">
        <v>148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82</v>
      </c>
      <c r="BK122" s="232">
        <f>ROUND(I122*H122,2)</f>
        <v>0</v>
      </c>
      <c r="BL122" s="17" t="s">
        <v>193</v>
      </c>
      <c r="BM122" s="231" t="s">
        <v>154</v>
      </c>
    </row>
    <row r="123" s="2" customFormat="1" ht="21.75" customHeight="1">
      <c r="A123" s="38"/>
      <c r="B123" s="39"/>
      <c r="C123" s="256" t="s">
        <v>163</v>
      </c>
      <c r="D123" s="256" t="s">
        <v>245</v>
      </c>
      <c r="E123" s="257" t="s">
        <v>1169</v>
      </c>
      <c r="F123" s="258" t="s">
        <v>1170</v>
      </c>
      <c r="G123" s="259" t="s">
        <v>1047</v>
      </c>
      <c r="H123" s="260">
        <v>1</v>
      </c>
      <c r="I123" s="261"/>
      <c r="J123" s="262">
        <f>ROUND(I123*H123,2)</f>
        <v>0</v>
      </c>
      <c r="K123" s="263"/>
      <c r="L123" s="264"/>
      <c r="M123" s="265" t="s">
        <v>1</v>
      </c>
      <c r="N123" s="266" t="s">
        <v>39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234</v>
      </c>
      <c r="AT123" s="231" t="s">
        <v>245</v>
      </c>
      <c r="AU123" s="231" t="s">
        <v>84</v>
      </c>
      <c r="AY123" s="17" t="s">
        <v>148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82</v>
      </c>
      <c r="BK123" s="232">
        <f>ROUND(I123*H123,2)</f>
        <v>0</v>
      </c>
      <c r="BL123" s="17" t="s">
        <v>193</v>
      </c>
      <c r="BM123" s="231" t="s">
        <v>160</v>
      </c>
    </row>
    <row r="124" s="2" customFormat="1" ht="16.5" customHeight="1">
      <c r="A124" s="38"/>
      <c r="B124" s="39"/>
      <c r="C124" s="256" t="s">
        <v>154</v>
      </c>
      <c r="D124" s="256" t="s">
        <v>245</v>
      </c>
      <c r="E124" s="257" t="s">
        <v>1171</v>
      </c>
      <c r="F124" s="258" t="s">
        <v>1172</v>
      </c>
      <c r="G124" s="259" t="s">
        <v>1047</v>
      </c>
      <c r="H124" s="260">
        <v>1</v>
      </c>
      <c r="I124" s="261"/>
      <c r="J124" s="262">
        <f>ROUND(I124*H124,2)</f>
        <v>0</v>
      </c>
      <c r="K124" s="263"/>
      <c r="L124" s="264"/>
      <c r="M124" s="265" t="s">
        <v>1</v>
      </c>
      <c r="N124" s="266" t="s">
        <v>39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234</v>
      </c>
      <c r="AT124" s="231" t="s">
        <v>245</v>
      </c>
      <c r="AU124" s="231" t="s">
        <v>84</v>
      </c>
      <c r="AY124" s="17" t="s">
        <v>148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193</v>
      </c>
      <c r="BM124" s="231" t="s">
        <v>166</v>
      </c>
    </row>
    <row r="125" s="2" customFormat="1" ht="24.15" customHeight="1">
      <c r="A125" s="38"/>
      <c r="B125" s="39"/>
      <c r="C125" s="256" t="s">
        <v>173</v>
      </c>
      <c r="D125" s="256" t="s">
        <v>245</v>
      </c>
      <c r="E125" s="257" t="s">
        <v>1173</v>
      </c>
      <c r="F125" s="258" t="s">
        <v>1174</v>
      </c>
      <c r="G125" s="259" t="s">
        <v>1047</v>
      </c>
      <c r="H125" s="260">
        <v>4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39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234</v>
      </c>
      <c r="AT125" s="231" t="s">
        <v>245</v>
      </c>
      <c r="AU125" s="231" t="s">
        <v>84</v>
      </c>
      <c r="AY125" s="17" t="s">
        <v>148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193</v>
      </c>
      <c r="BM125" s="231" t="s">
        <v>79</v>
      </c>
    </row>
    <row r="126" s="2" customFormat="1" ht="24.15" customHeight="1">
      <c r="A126" s="38"/>
      <c r="B126" s="39"/>
      <c r="C126" s="256" t="s">
        <v>160</v>
      </c>
      <c r="D126" s="256" t="s">
        <v>245</v>
      </c>
      <c r="E126" s="257" t="s">
        <v>1175</v>
      </c>
      <c r="F126" s="258" t="s">
        <v>1176</v>
      </c>
      <c r="G126" s="259" t="s">
        <v>1047</v>
      </c>
      <c r="H126" s="260">
        <v>3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39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234</v>
      </c>
      <c r="AT126" s="231" t="s">
        <v>245</v>
      </c>
      <c r="AU126" s="231" t="s">
        <v>84</v>
      </c>
      <c r="AY126" s="17" t="s">
        <v>148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193</v>
      </c>
      <c r="BM126" s="231" t="s">
        <v>176</v>
      </c>
    </row>
    <row r="127" s="2" customFormat="1" ht="16.5" customHeight="1">
      <c r="A127" s="38"/>
      <c r="B127" s="39"/>
      <c r="C127" s="256" t="s">
        <v>190</v>
      </c>
      <c r="D127" s="256" t="s">
        <v>245</v>
      </c>
      <c r="E127" s="257" t="s">
        <v>1177</v>
      </c>
      <c r="F127" s="258" t="s">
        <v>1178</v>
      </c>
      <c r="G127" s="259" t="s">
        <v>1047</v>
      </c>
      <c r="H127" s="260">
        <v>7</v>
      </c>
      <c r="I127" s="261"/>
      <c r="J127" s="262">
        <f>ROUND(I127*H127,2)</f>
        <v>0</v>
      </c>
      <c r="K127" s="263"/>
      <c r="L127" s="264"/>
      <c r="M127" s="265" t="s">
        <v>1</v>
      </c>
      <c r="N127" s="266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234</v>
      </c>
      <c r="AT127" s="231" t="s">
        <v>245</v>
      </c>
      <c r="AU127" s="231" t="s">
        <v>84</v>
      </c>
      <c r="AY127" s="17" t="s">
        <v>148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193</v>
      </c>
      <c r="BM127" s="231" t="s">
        <v>183</v>
      </c>
    </row>
    <row r="128" s="2" customFormat="1" ht="24.15" customHeight="1">
      <c r="A128" s="38"/>
      <c r="B128" s="39"/>
      <c r="C128" s="256" t="s">
        <v>166</v>
      </c>
      <c r="D128" s="256" t="s">
        <v>245</v>
      </c>
      <c r="E128" s="257" t="s">
        <v>1179</v>
      </c>
      <c r="F128" s="258" t="s">
        <v>1180</v>
      </c>
      <c r="G128" s="259" t="s">
        <v>1047</v>
      </c>
      <c r="H128" s="260">
        <v>6</v>
      </c>
      <c r="I128" s="261"/>
      <c r="J128" s="262">
        <f>ROUND(I128*H128,2)</f>
        <v>0</v>
      </c>
      <c r="K128" s="263"/>
      <c r="L128" s="264"/>
      <c r="M128" s="265" t="s">
        <v>1</v>
      </c>
      <c r="N128" s="266" t="s">
        <v>39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234</v>
      </c>
      <c r="AT128" s="231" t="s">
        <v>245</v>
      </c>
      <c r="AU128" s="231" t="s">
        <v>84</v>
      </c>
      <c r="AY128" s="17" t="s">
        <v>148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82</v>
      </c>
      <c r="BK128" s="232">
        <f>ROUND(I128*H128,2)</f>
        <v>0</v>
      </c>
      <c r="BL128" s="17" t="s">
        <v>193</v>
      </c>
      <c r="BM128" s="231" t="s">
        <v>193</v>
      </c>
    </row>
    <row r="129" s="2" customFormat="1" ht="24.15" customHeight="1">
      <c r="A129" s="38"/>
      <c r="B129" s="39"/>
      <c r="C129" s="256" t="s">
        <v>199</v>
      </c>
      <c r="D129" s="256" t="s">
        <v>245</v>
      </c>
      <c r="E129" s="257" t="s">
        <v>1181</v>
      </c>
      <c r="F129" s="258" t="s">
        <v>1182</v>
      </c>
      <c r="G129" s="259" t="s">
        <v>1047</v>
      </c>
      <c r="H129" s="260">
        <v>1</v>
      </c>
      <c r="I129" s="261"/>
      <c r="J129" s="262">
        <f>ROUND(I129*H129,2)</f>
        <v>0</v>
      </c>
      <c r="K129" s="263"/>
      <c r="L129" s="264"/>
      <c r="M129" s="265" t="s">
        <v>1</v>
      </c>
      <c r="N129" s="266" t="s">
        <v>39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234</v>
      </c>
      <c r="AT129" s="231" t="s">
        <v>245</v>
      </c>
      <c r="AU129" s="231" t="s">
        <v>84</v>
      </c>
      <c r="AY129" s="17" t="s">
        <v>148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193</v>
      </c>
      <c r="BM129" s="231" t="s">
        <v>244</v>
      </c>
    </row>
    <row r="130" s="2" customFormat="1" ht="16.5" customHeight="1">
      <c r="A130" s="38"/>
      <c r="B130" s="39"/>
      <c r="C130" s="256" t="s">
        <v>79</v>
      </c>
      <c r="D130" s="256" t="s">
        <v>245</v>
      </c>
      <c r="E130" s="257" t="s">
        <v>1183</v>
      </c>
      <c r="F130" s="258" t="s">
        <v>1184</v>
      </c>
      <c r="G130" s="259" t="s">
        <v>202</v>
      </c>
      <c r="H130" s="260">
        <v>316</v>
      </c>
      <c r="I130" s="261"/>
      <c r="J130" s="262">
        <f>ROUND(I130*H130,2)</f>
        <v>0</v>
      </c>
      <c r="K130" s="263"/>
      <c r="L130" s="264"/>
      <c r="M130" s="265" t="s">
        <v>1</v>
      </c>
      <c r="N130" s="266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234</v>
      </c>
      <c r="AT130" s="231" t="s">
        <v>245</v>
      </c>
      <c r="AU130" s="231" t="s">
        <v>84</v>
      </c>
      <c r="AY130" s="17" t="s">
        <v>148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193</v>
      </c>
      <c r="BM130" s="231" t="s">
        <v>85</v>
      </c>
    </row>
    <row r="131" s="2" customFormat="1" ht="16.5" customHeight="1">
      <c r="A131" s="38"/>
      <c r="B131" s="39"/>
      <c r="C131" s="256" t="s">
        <v>208</v>
      </c>
      <c r="D131" s="256" t="s">
        <v>245</v>
      </c>
      <c r="E131" s="257" t="s">
        <v>1185</v>
      </c>
      <c r="F131" s="258" t="s">
        <v>1186</v>
      </c>
      <c r="G131" s="259" t="s">
        <v>202</v>
      </c>
      <c r="H131" s="260">
        <v>63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39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234</v>
      </c>
      <c r="AT131" s="231" t="s">
        <v>245</v>
      </c>
      <c r="AU131" s="231" t="s">
        <v>84</v>
      </c>
      <c r="AY131" s="17" t="s">
        <v>148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82</v>
      </c>
      <c r="BK131" s="232">
        <f>ROUND(I131*H131,2)</f>
        <v>0</v>
      </c>
      <c r="BL131" s="17" t="s">
        <v>193</v>
      </c>
      <c r="BM131" s="231" t="s">
        <v>207</v>
      </c>
    </row>
    <row r="132" s="2" customFormat="1" ht="16.5" customHeight="1">
      <c r="A132" s="38"/>
      <c r="B132" s="39"/>
      <c r="C132" s="256" t="s">
        <v>176</v>
      </c>
      <c r="D132" s="256" t="s">
        <v>245</v>
      </c>
      <c r="E132" s="257" t="s">
        <v>1187</v>
      </c>
      <c r="F132" s="258" t="s">
        <v>1188</v>
      </c>
      <c r="G132" s="259" t="s">
        <v>1047</v>
      </c>
      <c r="H132" s="260">
        <v>1</v>
      </c>
      <c r="I132" s="261"/>
      <c r="J132" s="262">
        <f>ROUND(I132*H132,2)</f>
        <v>0</v>
      </c>
      <c r="K132" s="263"/>
      <c r="L132" s="264"/>
      <c r="M132" s="265" t="s">
        <v>1</v>
      </c>
      <c r="N132" s="266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234</v>
      </c>
      <c r="AT132" s="231" t="s">
        <v>245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193</v>
      </c>
      <c r="BM132" s="231" t="s">
        <v>212</v>
      </c>
    </row>
    <row r="133" s="2" customFormat="1" ht="16.5" customHeight="1">
      <c r="A133" s="38"/>
      <c r="B133" s="39"/>
      <c r="C133" s="256" t="s">
        <v>223</v>
      </c>
      <c r="D133" s="256" t="s">
        <v>245</v>
      </c>
      <c r="E133" s="257" t="s">
        <v>1189</v>
      </c>
      <c r="F133" s="258" t="s">
        <v>1190</v>
      </c>
      <c r="G133" s="259" t="s">
        <v>202</v>
      </c>
      <c r="H133" s="260">
        <v>134</v>
      </c>
      <c r="I133" s="261"/>
      <c r="J133" s="262">
        <f>ROUND(I133*H133,2)</f>
        <v>0</v>
      </c>
      <c r="K133" s="263"/>
      <c r="L133" s="264"/>
      <c r="M133" s="265" t="s">
        <v>1</v>
      </c>
      <c r="N133" s="266" t="s">
        <v>39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234</v>
      </c>
      <c r="AT133" s="231" t="s">
        <v>245</v>
      </c>
      <c r="AU133" s="231" t="s">
        <v>84</v>
      </c>
      <c r="AY133" s="17" t="s">
        <v>148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82</v>
      </c>
      <c r="BK133" s="232">
        <f>ROUND(I133*H133,2)</f>
        <v>0</v>
      </c>
      <c r="BL133" s="17" t="s">
        <v>193</v>
      </c>
      <c r="BM133" s="231" t="s">
        <v>221</v>
      </c>
    </row>
    <row r="134" s="2" customFormat="1" ht="16.5" customHeight="1">
      <c r="A134" s="38"/>
      <c r="B134" s="39"/>
      <c r="C134" s="256" t="s">
        <v>183</v>
      </c>
      <c r="D134" s="256" t="s">
        <v>245</v>
      </c>
      <c r="E134" s="257" t="s">
        <v>1191</v>
      </c>
      <c r="F134" s="258" t="s">
        <v>1192</v>
      </c>
      <c r="G134" s="259" t="s">
        <v>202</v>
      </c>
      <c r="H134" s="260">
        <v>21</v>
      </c>
      <c r="I134" s="261"/>
      <c r="J134" s="262">
        <f>ROUND(I134*H134,2)</f>
        <v>0</v>
      </c>
      <c r="K134" s="263"/>
      <c r="L134" s="264"/>
      <c r="M134" s="265" t="s">
        <v>1</v>
      </c>
      <c r="N134" s="266" t="s">
        <v>39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234</v>
      </c>
      <c r="AT134" s="231" t="s">
        <v>245</v>
      </c>
      <c r="AU134" s="231" t="s">
        <v>84</v>
      </c>
      <c r="AY134" s="17" t="s">
        <v>148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193</v>
      </c>
      <c r="BM134" s="231" t="s">
        <v>226</v>
      </c>
    </row>
    <row r="135" s="2" customFormat="1" ht="16.5" customHeight="1">
      <c r="A135" s="38"/>
      <c r="B135" s="39"/>
      <c r="C135" s="256" t="s">
        <v>8</v>
      </c>
      <c r="D135" s="256" t="s">
        <v>245</v>
      </c>
      <c r="E135" s="257" t="s">
        <v>1193</v>
      </c>
      <c r="F135" s="258" t="s">
        <v>1194</v>
      </c>
      <c r="G135" s="259" t="s">
        <v>264</v>
      </c>
      <c r="H135" s="260">
        <v>262</v>
      </c>
      <c r="I135" s="261"/>
      <c r="J135" s="262">
        <f>ROUND(I135*H135,2)</f>
        <v>0</v>
      </c>
      <c r="K135" s="263"/>
      <c r="L135" s="264"/>
      <c r="M135" s="265" t="s">
        <v>1</v>
      </c>
      <c r="N135" s="266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234</v>
      </c>
      <c r="AT135" s="231" t="s">
        <v>245</v>
      </c>
      <c r="AU135" s="231" t="s">
        <v>84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193</v>
      </c>
      <c r="BM135" s="231" t="s">
        <v>88</v>
      </c>
    </row>
    <row r="136" s="2" customFormat="1" ht="16.5" customHeight="1">
      <c r="A136" s="38"/>
      <c r="B136" s="39"/>
      <c r="C136" s="256" t="s">
        <v>193</v>
      </c>
      <c r="D136" s="256" t="s">
        <v>245</v>
      </c>
      <c r="E136" s="257" t="s">
        <v>1195</v>
      </c>
      <c r="F136" s="258" t="s">
        <v>1196</v>
      </c>
      <c r="G136" s="259" t="s">
        <v>1047</v>
      </c>
      <c r="H136" s="260">
        <v>29</v>
      </c>
      <c r="I136" s="261"/>
      <c r="J136" s="262">
        <f>ROUND(I136*H136,2)</f>
        <v>0</v>
      </c>
      <c r="K136" s="263"/>
      <c r="L136" s="264"/>
      <c r="M136" s="265" t="s">
        <v>1</v>
      </c>
      <c r="N136" s="266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234</v>
      </c>
      <c r="AT136" s="231" t="s">
        <v>245</v>
      </c>
      <c r="AU136" s="231" t="s">
        <v>84</v>
      </c>
      <c r="AY136" s="17" t="s">
        <v>148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193</v>
      </c>
      <c r="BM136" s="231" t="s">
        <v>234</v>
      </c>
    </row>
    <row r="137" s="2" customFormat="1" ht="16.5" customHeight="1">
      <c r="A137" s="38"/>
      <c r="B137" s="39"/>
      <c r="C137" s="256" t="s">
        <v>239</v>
      </c>
      <c r="D137" s="256" t="s">
        <v>245</v>
      </c>
      <c r="E137" s="257" t="s">
        <v>1197</v>
      </c>
      <c r="F137" s="258" t="s">
        <v>1198</v>
      </c>
      <c r="G137" s="259" t="s">
        <v>202</v>
      </c>
      <c r="H137" s="260">
        <v>169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234</v>
      </c>
      <c r="AT137" s="231" t="s">
        <v>245</v>
      </c>
      <c r="AU137" s="231" t="s">
        <v>84</v>
      </c>
      <c r="AY137" s="17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193</v>
      </c>
      <c r="BM137" s="231" t="s">
        <v>238</v>
      </c>
    </row>
    <row r="138" s="2" customFormat="1" ht="16.5" customHeight="1">
      <c r="A138" s="38"/>
      <c r="B138" s="39"/>
      <c r="C138" s="256" t="s">
        <v>244</v>
      </c>
      <c r="D138" s="256" t="s">
        <v>245</v>
      </c>
      <c r="E138" s="257" t="s">
        <v>1199</v>
      </c>
      <c r="F138" s="258" t="s">
        <v>1200</v>
      </c>
      <c r="G138" s="259" t="s">
        <v>1047</v>
      </c>
      <c r="H138" s="260">
        <v>75</v>
      </c>
      <c r="I138" s="261"/>
      <c r="J138" s="262">
        <f>ROUND(I138*H138,2)</f>
        <v>0</v>
      </c>
      <c r="K138" s="263"/>
      <c r="L138" s="264"/>
      <c r="M138" s="265" t="s">
        <v>1</v>
      </c>
      <c r="N138" s="266" t="s">
        <v>39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234</v>
      </c>
      <c r="AT138" s="231" t="s">
        <v>245</v>
      </c>
      <c r="AU138" s="231" t="s">
        <v>84</v>
      </c>
      <c r="AY138" s="17" t="s">
        <v>148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193</v>
      </c>
      <c r="BM138" s="231" t="s">
        <v>242</v>
      </c>
    </row>
    <row r="139" s="2" customFormat="1" ht="16.5" customHeight="1">
      <c r="A139" s="38"/>
      <c r="B139" s="39"/>
      <c r="C139" s="256" t="s">
        <v>250</v>
      </c>
      <c r="D139" s="256" t="s">
        <v>245</v>
      </c>
      <c r="E139" s="257" t="s">
        <v>1201</v>
      </c>
      <c r="F139" s="258" t="s">
        <v>1202</v>
      </c>
      <c r="G139" s="259" t="s">
        <v>1047</v>
      </c>
      <c r="H139" s="260">
        <v>6</v>
      </c>
      <c r="I139" s="261"/>
      <c r="J139" s="262">
        <f>ROUND(I139*H139,2)</f>
        <v>0</v>
      </c>
      <c r="K139" s="263"/>
      <c r="L139" s="264"/>
      <c r="M139" s="265" t="s">
        <v>1</v>
      </c>
      <c r="N139" s="266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234</v>
      </c>
      <c r="AT139" s="231" t="s">
        <v>245</v>
      </c>
      <c r="AU139" s="231" t="s">
        <v>84</v>
      </c>
      <c r="AY139" s="17" t="s">
        <v>148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193</v>
      </c>
      <c r="BM139" s="231" t="s">
        <v>248</v>
      </c>
    </row>
    <row r="140" s="2" customFormat="1" ht="16.5" customHeight="1">
      <c r="A140" s="38"/>
      <c r="B140" s="39"/>
      <c r="C140" s="256" t="s">
        <v>85</v>
      </c>
      <c r="D140" s="256" t="s">
        <v>245</v>
      </c>
      <c r="E140" s="257" t="s">
        <v>1203</v>
      </c>
      <c r="F140" s="258" t="s">
        <v>1204</v>
      </c>
      <c r="G140" s="259" t="s">
        <v>1047</v>
      </c>
      <c r="H140" s="260">
        <v>1</v>
      </c>
      <c r="I140" s="261"/>
      <c r="J140" s="262">
        <f>ROUND(I140*H140,2)</f>
        <v>0</v>
      </c>
      <c r="K140" s="263"/>
      <c r="L140" s="264"/>
      <c r="M140" s="265" t="s">
        <v>1</v>
      </c>
      <c r="N140" s="266" t="s">
        <v>39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234</v>
      </c>
      <c r="AT140" s="231" t="s">
        <v>245</v>
      </c>
      <c r="AU140" s="231" t="s">
        <v>84</v>
      </c>
      <c r="AY140" s="17" t="s">
        <v>148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193</v>
      </c>
      <c r="BM140" s="231" t="s">
        <v>253</v>
      </c>
    </row>
    <row r="141" s="2" customFormat="1" ht="16.5" customHeight="1">
      <c r="A141" s="38"/>
      <c r="B141" s="39"/>
      <c r="C141" s="256" t="s">
        <v>7</v>
      </c>
      <c r="D141" s="256" t="s">
        <v>245</v>
      </c>
      <c r="E141" s="257" t="s">
        <v>1205</v>
      </c>
      <c r="F141" s="258" t="s">
        <v>1206</v>
      </c>
      <c r="G141" s="259" t="s">
        <v>211</v>
      </c>
      <c r="H141" s="260">
        <v>4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234</v>
      </c>
      <c r="AT141" s="231" t="s">
        <v>245</v>
      </c>
      <c r="AU141" s="231" t="s">
        <v>84</v>
      </c>
      <c r="AY141" s="17" t="s">
        <v>148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193</v>
      </c>
      <c r="BM141" s="231" t="s">
        <v>257</v>
      </c>
    </row>
    <row r="142" s="2" customFormat="1" ht="16.5" customHeight="1">
      <c r="A142" s="38"/>
      <c r="B142" s="39"/>
      <c r="C142" s="256" t="s">
        <v>207</v>
      </c>
      <c r="D142" s="256" t="s">
        <v>245</v>
      </c>
      <c r="E142" s="257" t="s">
        <v>1207</v>
      </c>
      <c r="F142" s="258" t="s">
        <v>1208</v>
      </c>
      <c r="G142" s="259" t="s">
        <v>211</v>
      </c>
      <c r="H142" s="260">
        <v>4</v>
      </c>
      <c r="I142" s="261"/>
      <c r="J142" s="262">
        <f>ROUND(I142*H142,2)</f>
        <v>0</v>
      </c>
      <c r="K142" s="263"/>
      <c r="L142" s="264"/>
      <c r="M142" s="265" t="s">
        <v>1</v>
      </c>
      <c r="N142" s="266" t="s">
        <v>39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234</v>
      </c>
      <c r="AT142" s="231" t="s">
        <v>245</v>
      </c>
      <c r="AU142" s="231" t="s">
        <v>84</v>
      </c>
      <c r="AY142" s="17" t="s">
        <v>148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82</v>
      </c>
      <c r="BK142" s="232">
        <f>ROUND(I142*H142,2)</f>
        <v>0</v>
      </c>
      <c r="BL142" s="17" t="s">
        <v>193</v>
      </c>
      <c r="BM142" s="231" t="s">
        <v>261</v>
      </c>
    </row>
    <row r="143" s="2" customFormat="1" ht="16.5" customHeight="1">
      <c r="A143" s="38"/>
      <c r="B143" s="39"/>
      <c r="C143" s="256" t="s">
        <v>267</v>
      </c>
      <c r="D143" s="256" t="s">
        <v>245</v>
      </c>
      <c r="E143" s="257" t="s">
        <v>1209</v>
      </c>
      <c r="F143" s="258" t="s">
        <v>1210</v>
      </c>
      <c r="G143" s="259" t="s">
        <v>233</v>
      </c>
      <c r="H143" s="260">
        <v>15</v>
      </c>
      <c r="I143" s="261"/>
      <c r="J143" s="262">
        <f>ROUND(I143*H143,2)</f>
        <v>0</v>
      </c>
      <c r="K143" s="263"/>
      <c r="L143" s="264"/>
      <c r="M143" s="265" t="s">
        <v>1</v>
      </c>
      <c r="N143" s="266" t="s">
        <v>39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234</v>
      </c>
      <c r="AT143" s="231" t="s">
        <v>245</v>
      </c>
      <c r="AU143" s="231" t="s">
        <v>84</v>
      </c>
      <c r="AY143" s="17" t="s">
        <v>148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193</v>
      </c>
      <c r="BM143" s="231" t="s">
        <v>265</v>
      </c>
    </row>
    <row r="144" s="2" customFormat="1" ht="16.5" customHeight="1">
      <c r="A144" s="38"/>
      <c r="B144" s="39"/>
      <c r="C144" s="256" t="s">
        <v>212</v>
      </c>
      <c r="D144" s="256" t="s">
        <v>245</v>
      </c>
      <c r="E144" s="257" t="s">
        <v>1211</v>
      </c>
      <c r="F144" s="258" t="s">
        <v>1212</v>
      </c>
      <c r="G144" s="259" t="s">
        <v>1047</v>
      </c>
      <c r="H144" s="260">
        <v>1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39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234</v>
      </c>
      <c r="AT144" s="231" t="s">
        <v>245</v>
      </c>
      <c r="AU144" s="231" t="s">
        <v>84</v>
      </c>
      <c r="AY144" s="17" t="s">
        <v>148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193</v>
      </c>
      <c r="BM144" s="231" t="s">
        <v>270</v>
      </c>
    </row>
    <row r="145" s="2" customFormat="1" ht="24.15" customHeight="1">
      <c r="A145" s="38"/>
      <c r="B145" s="39"/>
      <c r="C145" s="219" t="s">
        <v>275</v>
      </c>
      <c r="D145" s="219" t="s">
        <v>150</v>
      </c>
      <c r="E145" s="220" t="s">
        <v>1213</v>
      </c>
      <c r="F145" s="221" t="s">
        <v>1214</v>
      </c>
      <c r="G145" s="222" t="s">
        <v>1047</v>
      </c>
      <c r="H145" s="223">
        <v>76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39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193</v>
      </c>
      <c r="AT145" s="231" t="s">
        <v>150</v>
      </c>
      <c r="AU145" s="231" t="s">
        <v>84</v>
      </c>
      <c r="AY145" s="17" t="s">
        <v>148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82</v>
      </c>
      <c r="BK145" s="232">
        <f>ROUND(I145*H145,2)</f>
        <v>0</v>
      </c>
      <c r="BL145" s="17" t="s">
        <v>193</v>
      </c>
      <c r="BM145" s="231" t="s">
        <v>273</v>
      </c>
    </row>
    <row r="146" s="2" customFormat="1" ht="16.5" customHeight="1">
      <c r="A146" s="38"/>
      <c r="B146" s="39"/>
      <c r="C146" s="219" t="s">
        <v>221</v>
      </c>
      <c r="D146" s="219" t="s">
        <v>150</v>
      </c>
      <c r="E146" s="220" t="s">
        <v>1215</v>
      </c>
      <c r="F146" s="221" t="s">
        <v>1216</v>
      </c>
      <c r="G146" s="222" t="s">
        <v>1047</v>
      </c>
      <c r="H146" s="223">
        <v>19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193</v>
      </c>
      <c r="AT146" s="231" t="s">
        <v>150</v>
      </c>
      <c r="AU146" s="231" t="s">
        <v>84</v>
      </c>
      <c r="AY146" s="17" t="s">
        <v>148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193</v>
      </c>
      <c r="BM146" s="231" t="s">
        <v>279</v>
      </c>
    </row>
    <row r="147" s="2" customFormat="1" ht="16.5" customHeight="1">
      <c r="A147" s="38"/>
      <c r="B147" s="39"/>
      <c r="C147" s="219" t="s">
        <v>282</v>
      </c>
      <c r="D147" s="219" t="s">
        <v>150</v>
      </c>
      <c r="E147" s="220" t="s">
        <v>1217</v>
      </c>
      <c r="F147" s="221" t="s">
        <v>1218</v>
      </c>
      <c r="G147" s="222" t="s">
        <v>1047</v>
      </c>
      <c r="H147" s="223">
        <v>9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39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193</v>
      </c>
      <c r="AT147" s="231" t="s">
        <v>150</v>
      </c>
      <c r="AU147" s="231" t="s">
        <v>84</v>
      </c>
      <c r="AY147" s="17" t="s">
        <v>148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82</v>
      </c>
      <c r="BK147" s="232">
        <f>ROUND(I147*H147,2)</f>
        <v>0</v>
      </c>
      <c r="BL147" s="17" t="s">
        <v>193</v>
      </c>
      <c r="BM147" s="231" t="s">
        <v>280</v>
      </c>
    </row>
    <row r="148" s="2" customFormat="1" ht="16.5" customHeight="1">
      <c r="A148" s="38"/>
      <c r="B148" s="39"/>
      <c r="C148" s="219" t="s">
        <v>226</v>
      </c>
      <c r="D148" s="219" t="s">
        <v>150</v>
      </c>
      <c r="E148" s="220" t="s">
        <v>1219</v>
      </c>
      <c r="F148" s="221" t="s">
        <v>1220</v>
      </c>
      <c r="G148" s="222" t="s">
        <v>1047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39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193</v>
      </c>
      <c r="AT148" s="231" t="s">
        <v>150</v>
      </c>
      <c r="AU148" s="231" t="s">
        <v>84</v>
      </c>
      <c r="AY148" s="17" t="s">
        <v>148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193</v>
      </c>
      <c r="BM148" s="231" t="s">
        <v>285</v>
      </c>
    </row>
    <row r="149" s="2" customFormat="1" ht="16.5" customHeight="1">
      <c r="A149" s="38"/>
      <c r="B149" s="39"/>
      <c r="C149" s="219" t="s">
        <v>290</v>
      </c>
      <c r="D149" s="219" t="s">
        <v>150</v>
      </c>
      <c r="E149" s="220" t="s">
        <v>1221</v>
      </c>
      <c r="F149" s="221" t="s">
        <v>1222</v>
      </c>
      <c r="G149" s="222" t="s">
        <v>202</v>
      </c>
      <c r="H149" s="223">
        <v>22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39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193</v>
      </c>
      <c r="AT149" s="231" t="s">
        <v>150</v>
      </c>
      <c r="AU149" s="231" t="s">
        <v>84</v>
      </c>
      <c r="AY149" s="17" t="s">
        <v>148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193</v>
      </c>
      <c r="BM149" s="231" t="s">
        <v>288</v>
      </c>
    </row>
    <row r="150" s="2" customFormat="1" ht="21.75" customHeight="1">
      <c r="A150" s="38"/>
      <c r="B150" s="39"/>
      <c r="C150" s="219" t="s">
        <v>88</v>
      </c>
      <c r="D150" s="219" t="s">
        <v>150</v>
      </c>
      <c r="E150" s="220" t="s">
        <v>1223</v>
      </c>
      <c r="F150" s="221" t="s">
        <v>1224</v>
      </c>
      <c r="G150" s="222" t="s">
        <v>202</v>
      </c>
      <c r="H150" s="223">
        <v>145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39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193</v>
      </c>
      <c r="AT150" s="231" t="s">
        <v>150</v>
      </c>
      <c r="AU150" s="231" t="s">
        <v>84</v>
      </c>
      <c r="AY150" s="17" t="s">
        <v>148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193</v>
      </c>
      <c r="BM150" s="231" t="s">
        <v>293</v>
      </c>
    </row>
    <row r="151" s="2" customFormat="1" ht="16.5" customHeight="1">
      <c r="A151" s="38"/>
      <c r="B151" s="39"/>
      <c r="C151" s="219" t="s">
        <v>299</v>
      </c>
      <c r="D151" s="219" t="s">
        <v>150</v>
      </c>
      <c r="E151" s="220" t="s">
        <v>1225</v>
      </c>
      <c r="F151" s="221" t="s">
        <v>1226</v>
      </c>
      <c r="G151" s="222" t="s">
        <v>202</v>
      </c>
      <c r="H151" s="223">
        <v>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39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193</v>
      </c>
      <c r="AT151" s="231" t="s">
        <v>150</v>
      </c>
      <c r="AU151" s="231" t="s">
        <v>84</v>
      </c>
      <c r="AY151" s="17" t="s">
        <v>148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193</v>
      </c>
      <c r="BM151" s="231" t="s">
        <v>297</v>
      </c>
    </row>
    <row r="152" s="2" customFormat="1" ht="16.5" customHeight="1">
      <c r="A152" s="38"/>
      <c r="B152" s="39"/>
      <c r="C152" s="219" t="s">
        <v>234</v>
      </c>
      <c r="D152" s="219" t="s">
        <v>150</v>
      </c>
      <c r="E152" s="220" t="s">
        <v>1227</v>
      </c>
      <c r="F152" s="221" t="s">
        <v>1228</v>
      </c>
      <c r="G152" s="222" t="s">
        <v>202</v>
      </c>
      <c r="H152" s="223">
        <v>173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39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193</v>
      </c>
      <c r="AT152" s="231" t="s">
        <v>150</v>
      </c>
      <c r="AU152" s="231" t="s">
        <v>84</v>
      </c>
      <c r="AY152" s="17" t="s">
        <v>148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193</v>
      </c>
      <c r="BM152" s="231" t="s">
        <v>302</v>
      </c>
    </row>
    <row r="153" s="2" customFormat="1" ht="16.5" customHeight="1">
      <c r="A153" s="38"/>
      <c r="B153" s="39"/>
      <c r="C153" s="219" t="s">
        <v>308</v>
      </c>
      <c r="D153" s="219" t="s">
        <v>150</v>
      </c>
      <c r="E153" s="220" t="s">
        <v>1229</v>
      </c>
      <c r="F153" s="221" t="s">
        <v>1230</v>
      </c>
      <c r="G153" s="222" t="s">
        <v>202</v>
      </c>
      <c r="H153" s="223">
        <v>39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39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193</v>
      </c>
      <c r="AT153" s="231" t="s">
        <v>150</v>
      </c>
      <c r="AU153" s="231" t="s">
        <v>84</v>
      </c>
      <c r="AY153" s="17" t="s">
        <v>148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193</v>
      </c>
      <c r="BM153" s="231" t="s">
        <v>306</v>
      </c>
    </row>
    <row r="154" s="2" customFormat="1" ht="16.5" customHeight="1">
      <c r="A154" s="38"/>
      <c r="B154" s="39"/>
      <c r="C154" s="219" t="s">
        <v>238</v>
      </c>
      <c r="D154" s="219" t="s">
        <v>150</v>
      </c>
      <c r="E154" s="220" t="s">
        <v>1231</v>
      </c>
      <c r="F154" s="221" t="s">
        <v>1232</v>
      </c>
      <c r="G154" s="222" t="s">
        <v>1047</v>
      </c>
      <c r="H154" s="223">
        <v>54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39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193</v>
      </c>
      <c r="AT154" s="231" t="s">
        <v>150</v>
      </c>
      <c r="AU154" s="231" t="s">
        <v>84</v>
      </c>
      <c r="AY154" s="17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193</v>
      </c>
      <c r="BM154" s="231" t="s">
        <v>311</v>
      </c>
    </row>
    <row r="155" s="2" customFormat="1" ht="16.5" customHeight="1">
      <c r="A155" s="38"/>
      <c r="B155" s="39"/>
      <c r="C155" s="219" t="s">
        <v>774</v>
      </c>
      <c r="D155" s="219" t="s">
        <v>150</v>
      </c>
      <c r="E155" s="220" t="s">
        <v>1233</v>
      </c>
      <c r="F155" s="221" t="s">
        <v>1234</v>
      </c>
      <c r="G155" s="222" t="s">
        <v>1047</v>
      </c>
      <c r="H155" s="223">
        <v>81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39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193</v>
      </c>
      <c r="AT155" s="231" t="s">
        <v>150</v>
      </c>
      <c r="AU155" s="231" t="s">
        <v>84</v>
      </c>
      <c r="AY155" s="17" t="s">
        <v>148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193</v>
      </c>
      <c r="BM155" s="231" t="s">
        <v>91</v>
      </c>
    </row>
    <row r="156" s="2" customFormat="1" ht="16.5" customHeight="1">
      <c r="A156" s="38"/>
      <c r="B156" s="39"/>
      <c r="C156" s="219" t="s">
        <v>242</v>
      </c>
      <c r="D156" s="219" t="s">
        <v>150</v>
      </c>
      <c r="E156" s="220" t="s">
        <v>1235</v>
      </c>
      <c r="F156" s="221" t="s">
        <v>1236</v>
      </c>
      <c r="G156" s="222" t="s">
        <v>1047</v>
      </c>
      <c r="H156" s="223">
        <v>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39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193</v>
      </c>
      <c r="AT156" s="231" t="s">
        <v>150</v>
      </c>
      <c r="AU156" s="231" t="s">
        <v>84</v>
      </c>
      <c r="AY156" s="17" t="s">
        <v>148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82</v>
      </c>
      <c r="BK156" s="232">
        <f>ROUND(I156*H156,2)</f>
        <v>0</v>
      </c>
      <c r="BL156" s="17" t="s">
        <v>193</v>
      </c>
      <c r="BM156" s="231" t="s">
        <v>472</v>
      </c>
    </row>
    <row r="157" s="2" customFormat="1" ht="16.5" customHeight="1">
      <c r="A157" s="38"/>
      <c r="B157" s="39"/>
      <c r="C157" s="219" t="s">
        <v>334</v>
      </c>
      <c r="D157" s="219" t="s">
        <v>150</v>
      </c>
      <c r="E157" s="220" t="s">
        <v>1237</v>
      </c>
      <c r="F157" s="221" t="s">
        <v>1238</v>
      </c>
      <c r="G157" s="222" t="s">
        <v>1047</v>
      </c>
      <c r="H157" s="223">
        <v>6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193</v>
      </c>
      <c r="AT157" s="231" t="s">
        <v>150</v>
      </c>
      <c r="AU157" s="231" t="s">
        <v>84</v>
      </c>
      <c r="AY157" s="17" t="s">
        <v>148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193</v>
      </c>
      <c r="BM157" s="231" t="s">
        <v>323</v>
      </c>
    </row>
    <row r="158" s="2" customFormat="1" ht="16.5" customHeight="1">
      <c r="A158" s="38"/>
      <c r="B158" s="39"/>
      <c r="C158" s="219" t="s">
        <v>248</v>
      </c>
      <c r="D158" s="219" t="s">
        <v>150</v>
      </c>
      <c r="E158" s="220" t="s">
        <v>1239</v>
      </c>
      <c r="F158" s="221" t="s">
        <v>1240</v>
      </c>
      <c r="G158" s="222" t="s">
        <v>1047</v>
      </c>
      <c r="H158" s="223">
        <v>6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39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193</v>
      </c>
      <c r="AT158" s="231" t="s">
        <v>150</v>
      </c>
      <c r="AU158" s="231" t="s">
        <v>84</v>
      </c>
      <c r="AY158" s="17" t="s">
        <v>148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82</v>
      </c>
      <c r="BK158" s="232">
        <f>ROUND(I158*H158,2)</f>
        <v>0</v>
      </c>
      <c r="BL158" s="17" t="s">
        <v>193</v>
      </c>
      <c r="BM158" s="231" t="s">
        <v>337</v>
      </c>
    </row>
    <row r="159" s="2" customFormat="1" ht="21.75" customHeight="1">
      <c r="A159" s="38"/>
      <c r="B159" s="39"/>
      <c r="C159" s="219" t="s">
        <v>354</v>
      </c>
      <c r="D159" s="219" t="s">
        <v>150</v>
      </c>
      <c r="E159" s="220" t="s">
        <v>1241</v>
      </c>
      <c r="F159" s="221" t="s">
        <v>1242</v>
      </c>
      <c r="G159" s="222" t="s">
        <v>1047</v>
      </c>
      <c r="H159" s="223">
        <v>6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39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193</v>
      </c>
      <c r="AT159" s="231" t="s">
        <v>150</v>
      </c>
      <c r="AU159" s="231" t="s">
        <v>84</v>
      </c>
      <c r="AY159" s="17" t="s">
        <v>148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82</v>
      </c>
      <c r="BK159" s="232">
        <f>ROUND(I159*H159,2)</f>
        <v>0</v>
      </c>
      <c r="BL159" s="17" t="s">
        <v>193</v>
      </c>
      <c r="BM159" s="231" t="s">
        <v>353</v>
      </c>
    </row>
    <row r="160" s="2" customFormat="1" ht="21.75" customHeight="1">
      <c r="A160" s="38"/>
      <c r="B160" s="39"/>
      <c r="C160" s="219" t="s">
        <v>253</v>
      </c>
      <c r="D160" s="219" t="s">
        <v>150</v>
      </c>
      <c r="E160" s="220" t="s">
        <v>1243</v>
      </c>
      <c r="F160" s="221" t="s">
        <v>1244</v>
      </c>
      <c r="G160" s="222" t="s">
        <v>1047</v>
      </c>
      <c r="H160" s="223">
        <v>6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39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193</v>
      </c>
      <c r="AT160" s="231" t="s">
        <v>150</v>
      </c>
      <c r="AU160" s="231" t="s">
        <v>84</v>
      </c>
      <c r="AY160" s="17" t="s">
        <v>148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82</v>
      </c>
      <c r="BK160" s="232">
        <f>ROUND(I160*H160,2)</f>
        <v>0</v>
      </c>
      <c r="BL160" s="17" t="s">
        <v>193</v>
      </c>
      <c r="BM160" s="231" t="s">
        <v>94</v>
      </c>
    </row>
    <row r="161" s="2" customFormat="1" ht="16.5" customHeight="1">
      <c r="A161" s="38"/>
      <c r="B161" s="39"/>
      <c r="C161" s="219" t="s">
        <v>360</v>
      </c>
      <c r="D161" s="219" t="s">
        <v>150</v>
      </c>
      <c r="E161" s="220" t="s">
        <v>1245</v>
      </c>
      <c r="F161" s="221" t="s">
        <v>1246</v>
      </c>
      <c r="G161" s="222" t="s">
        <v>1047</v>
      </c>
      <c r="H161" s="223">
        <v>3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39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193</v>
      </c>
      <c r="AT161" s="231" t="s">
        <v>150</v>
      </c>
      <c r="AU161" s="231" t="s">
        <v>84</v>
      </c>
      <c r="AY161" s="17" t="s">
        <v>148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82</v>
      </c>
      <c r="BK161" s="232">
        <f>ROUND(I161*H161,2)</f>
        <v>0</v>
      </c>
      <c r="BL161" s="17" t="s">
        <v>193</v>
      </c>
      <c r="BM161" s="231" t="s">
        <v>359</v>
      </c>
    </row>
    <row r="162" s="2" customFormat="1" ht="16.5" customHeight="1">
      <c r="A162" s="38"/>
      <c r="B162" s="39"/>
      <c r="C162" s="219" t="s">
        <v>257</v>
      </c>
      <c r="D162" s="219" t="s">
        <v>150</v>
      </c>
      <c r="E162" s="220" t="s">
        <v>1247</v>
      </c>
      <c r="F162" s="221" t="s">
        <v>1248</v>
      </c>
      <c r="G162" s="222" t="s">
        <v>1047</v>
      </c>
      <c r="H162" s="223">
        <v>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39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193</v>
      </c>
      <c r="AT162" s="231" t="s">
        <v>150</v>
      </c>
      <c r="AU162" s="231" t="s">
        <v>84</v>
      </c>
      <c r="AY162" s="17" t="s">
        <v>148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193</v>
      </c>
      <c r="BM162" s="231" t="s">
        <v>363</v>
      </c>
    </row>
    <row r="163" s="2" customFormat="1" ht="21.75" customHeight="1">
      <c r="A163" s="38"/>
      <c r="B163" s="39"/>
      <c r="C163" s="219" t="s">
        <v>367</v>
      </c>
      <c r="D163" s="219" t="s">
        <v>150</v>
      </c>
      <c r="E163" s="220" t="s">
        <v>1249</v>
      </c>
      <c r="F163" s="221" t="s">
        <v>1250</v>
      </c>
      <c r="G163" s="222" t="s">
        <v>1047</v>
      </c>
      <c r="H163" s="223">
        <v>3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39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193</v>
      </c>
      <c r="AT163" s="231" t="s">
        <v>150</v>
      </c>
      <c r="AU163" s="231" t="s">
        <v>84</v>
      </c>
      <c r="AY163" s="17" t="s">
        <v>148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193</v>
      </c>
      <c r="BM163" s="231" t="s">
        <v>366</v>
      </c>
    </row>
    <row r="164" s="2" customFormat="1" ht="21.75" customHeight="1">
      <c r="A164" s="38"/>
      <c r="B164" s="39"/>
      <c r="C164" s="219" t="s">
        <v>261</v>
      </c>
      <c r="D164" s="219" t="s">
        <v>150</v>
      </c>
      <c r="E164" s="220" t="s">
        <v>1251</v>
      </c>
      <c r="F164" s="221" t="s">
        <v>1252</v>
      </c>
      <c r="G164" s="222" t="s">
        <v>1047</v>
      </c>
      <c r="H164" s="223">
        <v>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39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193</v>
      </c>
      <c r="AT164" s="231" t="s">
        <v>150</v>
      </c>
      <c r="AU164" s="231" t="s">
        <v>84</v>
      </c>
      <c r="AY164" s="17" t="s">
        <v>148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82</v>
      </c>
      <c r="BK164" s="232">
        <f>ROUND(I164*H164,2)</f>
        <v>0</v>
      </c>
      <c r="BL164" s="17" t="s">
        <v>193</v>
      </c>
      <c r="BM164" s="231" t="s">
        <v>370</v>
      </c>
    </row>
    <row r="165" s="2" customFormat="1" ht="16.5" customHeight="1">
      <c r="A165" s="38"/>
      <c r="B165" s="39"/>
      <c r="C165" s="219" t="s">
        <v>373</v>
      </c>
      <c r="D165" s="219" t="s">
        <v>150</v>
      </c>
      <c r="E165" s="220" t="s">
        <v>1253</v>
      </c>
      <c r="F165" s="221" t="s">
        <v>1254</v>
      </c>
      <c r="G165" s="222" t="s">
        <v>1047</v>
      </c>
      <c r="H165" s="223">
        <v>7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39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193</v>
      </c>
      <c r="AT165" s="231" t="s">
        <v>150</v>
      </c>
      <c r="AU165" s="231" t="s">
        <v>84</v>
      </c>
      <c r="AY165" s="17" t="s">
        <v>148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193</v>
      </c>
      <c r="BM165" s="231" t="s">
        <v>97</v>
      </c>
    </row>
    <row r="166" s="2" customFormat="1" ht="16.5" customHeight="1">
      <c r="A166" s="38"/>
      <c r="B166" s="39"/>
      <c r="C166" s="219" t="s">
        <v>265</v>
      </c>
      <c r="D166" s="219" t="s">
        <v>150</v>
      </c>
      <c r="E166" s="220" t="s">
        <v>1255</v>
      </c>
      <c r="F166" s="221" t="s">
        <v>1256</v>
      </c>
      <c r="G166" s="222" t="s">
        <v>1047</v>
      </c>
      <c r="H166" s="223">
        <v>6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39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193</v>
      </c>
      <c r="AT166" s="231" t="s">
        <v>150</v>
      </c>
      <c r="AU166" s="231" t="s">
        <v>84</v>
      </c>
      <c r="AY166" s="17" t="s">
        <v>148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82</v>
      </c>
      <c r="BK166" s="232">
        <f>ROUND(I166*H166,2)</f>
        <v>0</v>
      </c>
      <c r="BL166" s="17" t="s">
        <v>193</v>
      </c>
      <c r="BM166" s="231" t="s">
        <v>376</v>
      </c>
    </row>
    <row r="167" s="2" customFormat="1" ht="16.5" customHeight="1">
      <c r="A167" s="38"/>
      <c r="B167" s="39"/>
      <c r="C167" s="219" t="s">
        <v>380</v>
      </c>
      <c r="D167" s="219" t="s">
        <v>150</v>
      </c>
      <c r="E167" s="220" t="s">
        <v>1257</v>
      </c>
      <c r="F167" s="221" t="s">
        <v>1258</v>
      </c>
      <c r="G167" s="222" t="s">
        <v>1047</v>
      </c>
      <c r="H167" s="223">
        <v>6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39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193</v>
      </c>
      <c r="AT167" s="231" t="s">
        <v>150</v>
      </c>
      <c r="AU167" s="231" t="s">
        <v>84</v>
      </c>
      <c r="AY167" s="17" t="s">
        <v>148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193</v>
      </c>
      <c r="BM167" s="231" t="s">
        <v>379</v>
      </c>
    </row>
    <row r="168" s="2" customFormat="1" ht="16.5" customHeight="1">
      <c r="A168" s="38"/>
      <c r="B168" s="39"/>
      <c r="C168" s="219" t="s">
        <v>270</v>
      </c>
      <c r="D168" s="219" t="s">
        <v>150</v>
      </c>
      <c r="E168" s="220" t="s">
        <v>1259</v>
      </c>
      <c r="F168" s="221" t="s">
        <v>1260</v>
      </c>
      <c r="G168" s="222" t="s">
        <v>1047</v>
      </c>
      <c r="H168" s="223">
        <v>6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39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193</v>
      </c>
      <c r="AT168" s="231" t="s">
        <v>150</v>
      </c>
      <c r="AU168" s="231" t="s">
        <v>84</v>
      </c>
      <c r="AY168" s="17" t="s">
        <v>148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82</v>
      </c>
      <c r="BK168" s="232">
        <f>ROUND(I168*H168,2)</f>
        <v>0</v>
      </c>
      <c r="BL168" s="17" t="s">
        <v>193</v>
      </c>
      <c r="BM168" s="231" t="s">
        <v>383</v>
      </c>
    </row>
    <row r="169" s="2" customFormat="1" ht="16.5" customHeight="1">
      <c r="A169" s="38"/>
      <c r="B169" s="39"/>
      <c r="C169" s="219" t="s">
        <v>388</v>
      </c>
      <c r="D169" s="219" t="s">
        <v>150</v>
      </c>
      <c r="E169" s="220" t="s">
        <v>1261</v>
      </c>
      <c r="F169" s="221" t="s">
        <v>1262</v>
      </c>
      <c r="G169" s="222" t="s">
        <v>1047</v>
      </c>
      <c r="H169" s="223">
        <v>1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39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193</v>
      </c>
      <c r="AT169" s="231" t="s">
        <v>150</v>
      </c>
      <c r="AU169" s="231" t="s">
        <v>84</v>
      </c>
      <c r="AY169" s="17" t="s">
        <v>148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82</v>
      </c>
      <c r="BK169" s="232">
        <f>ROUND(I169*H169,2)</f>
        <v>0</v>
      </c>
      <c r="BL169" s="17" t="s">
        <v>193</v>
      </c>
      <c r="BM169" s="231" t="s">
        <v>386</v>
      </c>
    </row>
    <row r="170" s="2" customFormat="1" ht="16.5" customHeight="1">
      <c r="A170" s="38"/>
      <c r="B170" s="39"/>
      <c r="C170" s="219" t="s">
        <v>273</v>
      </c>
      <c r="D170" s="219" t="s">
        <v>150</v>
      </c>
      <c r="E170" s="220" t="s">
        <v>1263</v>
      </c>
      <c r="F170" s="221" t="s">
        <v>1264</v>
      </c>
      <c r="G170" s="222" t="s">
        <v>1047</v>
      </c>
      <c r="H170" s="223">
        <v>6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193</v>
      </c>
      <c r="AT170" s="231" t="s">
        <v>150</v>
      </c>
      <c r="AU170" s="231" t="s">
        <v>84</v>
      </c>
      <c r="AY170" s="17" t="s">
        <v>148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193</v>
      </c>
      <c r="BM170" s="231" t="s">
        <v>100</v>
      </c>
    </row>
    <row r="171" s="2" customFormat="1" ht="16.5" customHeight="1">
      <c r="A171" s="38"/>
      <c r="B171" s="39"/>
      <c r="C171" s="219" t="s">
        <v>394</v>
      </c>
      <c r="D171" s="219" t="s">
        <v>150</v>
      </c>
      <c r="E171" s="220" t="s">
        <v>1265</v>
      </c>
      <c r="F171" s="221" t="s">
        <v>1266</v>
      </c>
      <c r="G171" s="222" t="s">
        <v>1047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39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193</v>
      </c>
      <c r="AT171" s="231" t="s">
        <v>150</v>
      </c>
      <c r="AU171" s="231" t="s">
        <v>84</v>
      </c>
      <c r="AY171" s="17" t="s">
        <v>148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82</v>
      </c>
      <c r="BK171" s="232">
        <f>ROUND(I171*H171,2)</f>
        <v>0</v>
      </c>
      <c r="BL171" s="17" t="s">
        <v>193</v>
      </c>
      <c r="BM171" s="231" t="s">
        <v>393</v>
      </c>
    </row>
    <row r="172" s="2" customFormat="1" ht="16.5" customHeight="1">
      <c r="A172" s="38"/>
      <c r="B172" s="39"/>
      <c r="C172" s="219" t="s">
        <v>279</v>
      </c>
      <c r="D172" s="219" t="s">
        <v>150</v>
      </c>
      <c r="E172" s="220" t="s">
        <v>1267</v>
      </c>
      <c r="F172" s="221" t="s">
        <v>1268</v>
      </c>
      <c r="G172" s="222" t="s">
        <v>1047</v>
      </c>
      <c r="H172" s="223">
        <v>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193</v>
      </c>
      <c r="AT172" s="231" t="s">
        <v>150</v>
      </c>
      <c r="AU172" s="231" t="s">
        <v>84</v>
      </c>
      <c r="AY172" s="17" t="s">
        <v>148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193</v>
      </c>
      <c r="BM172" s="231" t="s">
        <v>397</v>
      </c>
    </row>
    <row r="173" s="2" customFormat="1" ht="16.5" customHeight="1">
      <c r="A173" s="38"/>
      <c r="B173" s="39"/>
      <c r="C173" s="219" t="s">
        <v>403</v>
      </c>
      <c r="D173" s="219" t="s">
        <v>150</v>
      </c>
      <c r="E173" s="220" t="s">
        <v>1269</v>
      </c>
      <c r="F173" s="221" t="s">
        <v>1270</v>
      </c>
      <c r="G173" s="222" t="s">
        <v>1047</v>
      </c>
      <c r="H173" s="223">
        <v>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39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193</v>
      </c>
      <c r="AT173" s="231" t="s">
        <v>150</v>
      </c>
      <c r="AU173" s="231" t="s">
        <v>84</v>
      </c>
      <c r="AY173" s="17" t="s">
        <v>148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82</v>
      </c>
      <c r="BK173" s="232">
        <f>ROUND(I173*H173,2)</f>
        <v>0</v>
      </c>
      <c r="BL173" s="17" t="s">
        <v>193</v>
      </c>
      <c r="BM173" s="231" t="s">
        <v>401</v>
      </c>
    </row>
    <row r="174" s="2" customFormat="1" ht="16.5" customHeight="1">
      <c r="A174" s="38"/>
      <c r="B174" s="39"/>
      <c r="C174" s="219" t="s">
        <v>280</v>
      </c>
      <c r="D174" s="219" t="s">
        <v>150</v>
      </c>
      <c r="E174" s="220" t="s">
        <v>1271</v>
      </c>
      <c r="F174" s="221" t="s">
        <v>1272</v>
      </c>
      <c r="G174" s="222" t="s">
        <v>1047</v>
      </c>
      <c r="H174" s="223">
        <v>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39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193</v>
      </c>
      <c r="AT174" s="231" t="s">
        <v>150</v>
      </c>
      <c r="AU174" s="231" t="s">
        <v>84</v>
      </c>
      <c r="AY174" s="17" t="s">
        <v>148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193</v>
      </c>
      <c r="BM174" s="231" t="s">
        <v>406</v>
      </c>
    </row>
    <row r="175" s="2" customFormat="1" ht="16.5" customHeight="1">
      <c r="A175" s="38"/>
      <c r="B175" s="39"/>
      <c r="C175" s="219" t="s">
        <v>410</v>
      </c>
      <c r="D175" s="219" t="s">
        <v>150</v>
      </c>
      <c r="E175" s="220" t="s">
        <v>1273</v>
      </c>
      <c r="F175" s="221" t="s">
        <v>1274</v>
      </c>
      <c r="G175" s="222" t="s">
        <v>1047</v>
      </c>
      <c r="H175" s="223">
        <v>7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39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193</v>
      </c>
      <c r="AT175" s="231" t="s">
        <v>150</v>
      </c>
      <c r="AU175" s="231" t="s">
        <v>84</v>
      </c>
      <c r="AY175" s="17" t="s">
        <v>148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82</v>
      </c>
      <c r="BK175" s="232">
        <f>ROUND(I175*H175,2)</f>
        <v>0</v>
      </c>
      <c r="BL175" s="17" t="s">
        <v>193</v>
      </c>
      <c r="BM175" s="231" t="s">
        <v>409</v>
      </c>
    </row>
    <row r="176" s="2" customFormat="1" ht="16.5" customHeight="1">
      <c r="A176" s="38"/>
      <c r="B176" s="39"/>
      <c r="C176" s="219" t="s">
        <v>285</v>
      </c>
      <c r="D176" s="219" t="s">
        <v>150</v>
      </c>
      <c r="E176" s="220" t="s">
        <v>1275</v>
      </c>
      <c r="F176" s="221" t="s">
        <v>1276</v>
      </c>
      <c r="G176" s="222" t="s">
        <v>1047</v>
      </c>
      <c r="H176" s="223">
        <v>63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39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193</v>
      </c>
      <c r="AT176" s="231" t="s">
        <v>150</v>
      </c>
      <c r="AU176" s="231" t="s">
        <v>84</v>
      </c>
      <c r="AY176" s="17" t="s">
        <v>148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82</v>
      </c>
      <c r="BK176" s="232">
        <f>ROUND(I176*H176,2)</f>
        <v>0</v>
      </c>
      <c r="BL176" s="17" t="s">
        <v>193</v>
      </c>
      <c r="BM176" s="231" t="s">
        <v>413</v>
      </c>
    </row>
    <row r="177" s="2" customFormat="1" ht="21.75" customHeight="1">
      <c r="A177" s="38"/>
      <c r="B177" s="39"/>
      <c r="C177" s="219" t="s">
        <v>417</v>
      </c>
      <c r="D177" s="219" t="s">
        <v>150</v>
      </c>
      <c r="E177" s="220" t="s">
        <v>1277</v>
      </c>
      <c r="F177" s="221" t="s">
        <v>1278</v>
      </c>
      <c r="G177" s="222" t="s">
        <v>1047</v>
      </c>
      <c r="H177" s="223">
        <v>42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39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193</v>
      </c>
      <c r="AT177" s="231" t="s">
        <v>150</v>
      </c>
      <c r="AU177" s="231" t="s">
        <v>84</v>
      </c>
      <c r="AY177" s="17" t="s">
        <v>148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82</v>
      </c>
      <c r="BK177" s="232">
        <f>ROUND(I177*H177,2)</f>
        <v>0</v>
      </c>
      <c r="BL177" s="17" t="s">
        <v>193</v>
      </c>
      <c r="BM177" s="231" t="s">
        <v>416</v>
      </c>
    </row>
    <row r="178" s="2" customFormat="1" ht="16.5" customHeight="1">
      <c r="A178" s="38"/>
      <c r="B178" s="39"/>
      <c r="C178" s="219" t="s">
        <v>288</v>
      </c>
      <c r="D178" s="219" t="s">
        <v>150</v>
      </c>
      <c r="E178" s="220" t="s">
        <v>1279</v>
      </c>
      <c r="F178" s="221" t="s">
        <v>1280</v>
      </c>
      <c r="G178" s="222" t="s">
        <v>1047</v>
      </c>
      <c r="H178" s="223">
        <v>22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39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193</v>
      </c>
      <c r="AT178" s="231" t="s">
        <v>150</v>
      </c>
      <c r="AU178" s="231" t="s">
        <v>84</v>
      </c>
      <c r="AY178" s="17" t="s">
        <v>148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82</v>
      </c>
      <c r="BK178" s="232">
        <f>ROUND(I178*H178,2)</f>
        <v>0</v>
      </c>
      <c r="BL178" s="17" t="s">
        <v>193</v>
      </c>
      <c r="BM178" s="231" t="s">
        <v>420</v>
      </c>
    </row>
    <row r="179" s="2" customFormat="1" ht="16.5" customHeight="1">
      <c r="A179" s="38"/>
      <c r="B179" s="39"/>
      <c r="C179" s="219" t="s">
        <v>425</v>
      </c>
      <c r="D179" s="219" t="s">
        <v>150</v>
      </c>
      <c r="E179" s="220" t="s">
        <v>1281</v>
      </c>
      <c r="F179" s="221" t="s">
        <v>1282</v>
      </c>
      <c r="G179" s="222" t="s">
        <v>1047</v>
      </c>
      <c r="H179" s="223">
        <v>48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39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193</v>
      </c>
      <c r="AT179" s="231" t="s">
        <v>150</v>
      </c>
      <c r="AU179" s="231" t="s">
        <v>84</v>
      </c>
      <c r="AY179" s="17" t="s">
        <v>148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193</v>
      </c>
      <c r="BM179" s="231" t="s">
        <v>423</v>
      </c>
    </row>
    <row r="180" s="2" customFormat="1" ht="16.5" customHeight="1">
      <c r="A180" s="38"/>
      <c r="B180" s="39"/>
      <c r="C180" s="219" t="s">
        <v>293</v>
      </c>
      <c r="D180" s="219" t="s">
        <v>150</v>
      </c>
      <c r="E180" s="220" t="s">
        <v>1283</v>
      </c>
      <c r="F180" s="221" t="s">
        <v>1284</v>
      </c>
      <c r="G180" s="222" t="s">
        <v>202</v>
      </c>
      <c r="H180" s="223">
        <v>236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39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193</v>
      </c>
      <c r="AT180" s="231" t="s">
        <v>150</v>
      </c>
      <c r="AU180" s="231" t="s">
        <v>84</v>
      </c>
      <c r="AY180" s="17" t="s">
        <v>148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193</v>
      </c>
      <c r="BM180" s="231" t="s">
        <v>428</v>
      </c>
    </row>
    <row r="181" s="2" customFormat="1" ht="16.5" customHeight="1">
      <c r="A181" s="38"/>
      <c r="B181" s="39"/>
      <c r="C181" s="219" t="s">
        <v>434</v>
      </c>
      <c r="D181" s="219" t="s">
        <v>150</v>
      </c>
      <c r="E181" s="220" t="s">
        <v>1285</v>
      </c>
      <c r="F181" s="221" t="s">
        <v>1286</v>
      </c>
      <c r="G181" s="222" t="s">
        <v>202</v>
      </c>
      <c r="H181" s="223">
        <v>64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39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193</v>
      </c>
      <c r="AT181" s="231" t="s">
        <v>150</v>
      </c>
      <c r="AU181" s="231" t="s">
        <v>84</v>
      </c>
      <c r="AY181" s="17" t="s">
        <v>148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82</v>
      </c>
      <c r="BK181" s="232">
        <f>ROUND(I181*H181,2)</f>
        <v>0</v>
      </c>
      <c r="BL181" s="17" t="s">
        <v>193</v>
      </c>
      <c r="BM181" s="231" t="s">
        <v>433</v>
      </c>
    </row>
    <row r="182" s="2" customFormat="1" ht="16.5" customHeight="1">
      <c r="A182" s="38"/>
      <c r="B182" s="39"/>
      <c r="C182" s="219" t="s">
        <v>297</v>
      </c>
      <c r="D182" s="219" t="s">
        <v>150</v>
      </c>
      <c r="E182" s="220" t="s">
        <v>1287</v>
      </c>
      <c r="F182" s="221" t="s">
        <v>1288</v>
      </c>
      <c r="G182" s="222" t="s">
        <v>202</v>
      </c>
      <c r="H182" s="223">
        <v>72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39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193</v>
      </c>
      <c r="AT182" s="231" t="s">
        <v>150</v>
      </c>
      <c r="AU182" s="231" t="s">
        <v>84</v>
      </c>
      <c r="AY182" s="17" t="s">
        <v>148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193</v>
      </c>
      <c r="BM182" s="231" t="s">
        <v>437</v>
      </c>
    </row>
    <row r="183" s="2" customFormat="1" ht="16.5" customHeight="1">
      <c r="A183" s="38"/>
      <c r="B183" s="39"/>
      <c r="C183" s="219" t="s">
        <v>441</v>
      </c>
      <c r="D183" s="219" t="s">
        <v>150</v>
      </c>
      <c r="E183" s="220" t="s">
        <v>1289</v>
      </c>
      <c r="F183" s="221" t="s">
        <v>1290</v>
      </c>
      <c r="G183" s="222" t="s">
        <v>202</v>
      </c>
      <c r="H183" s="223">
        <v>100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39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193</v>
      </c>
      <c r="AT183" s="231" t="s">
        <v>150</v>
      </c>
      <c r="AU183" s="231" t="s">
        <v>84</v>
      </c>
      <c r="AY183" s="17" t="s">
        <v>148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82</v>
      </c>
      <c r="BK183" s="232">
        <f>ROUND(I183*H183,2)</f>
        <v>0</v>
      </c>
      <c r="BL183" s="17" t="s">
        <v>193</v>
      </c>
      <c r="BM183" s="231" t="s">
        <v>440</v>
      </c>
    </row>
    <row r="184" s="2" customFormat="1" ht="16.5" customHeight="1">
      <c r="A184" s="38"/>
      <c r="B184" s="39"/>
      <c r="C184" s="219" t="s">
        <v>302</v>
      </c>
      <c r="D184" s="219" t="s">
        <v>150</v>
      </c>
      <c r="E184" s="220" t="s">
        <v>1291</v>
      </c>
      <c r="F184" s="221" t="s">
        <v>1292</v>
      </c>
      <c r="G184" s="222" t="s">
        <v>264</v>
      </c>
      <c r="H184" s="223">
        <v>262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39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193</v>
      </c>
      <c r="AT184" s="231" t="s">
        <v>150</v>
      </c>
      <c r="AU184" s="231" t="s">
        <v>84</v>
      </c>
      <c r="AY184" s="17" t="s">
        <v>148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82</v>
      </c>
      <c r="BK184" s="232">
        <f>ROUND(I184*H184,2)</f>
        <v>0</v>
      </c>
      <c r="BL184" s="17" t="s">
        <v>193</v>
      </c>
      <c r="BM184" s="231" t="s">
        <v>444</v>
      </c>
    </row>
    <row r="185" s="2" customFormat="1" ht="16.5" customHeight="1">
      <c r="A185" s="38"/>
      <c r="B185" s="39"/>
      <c r="C185" s="219" t="s">
        <v>447</v>
      </c>
      <c r="D185" s="219" t="s">
        <v>150</v>
      </c>
      <c r="E185" s="220" t="s">
        <v>1293</v>
      </c>
      <c r="F185" s="221" t="s">
        <v>1294</v>
      </c>
      <c r="G185" s="222" t="s">
        <v>202</v>
      </c>
      <c r="H185" s="223">
        <v>316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39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193</v>
      </c>
      <c r="AT185" s="231" t="s">
        <v>150</v>
      </c>
      <c r="AU185" s="231" t="s">
        <v>84</v>
      </c>
      <c r="AY185" s="17" t="s">
        <v>148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193</v>
      </c>
      <c r="BM185" s="231" t="s">
        <v>103</v>
      </c>
    </row>
    <row r="186" s="2" customFormat="1" ht="16.5" customHeight="1">
      <c r="A186" s="38"/>
      <c r="B186" s="39"/>
      <c r="C186" s="219" t="s">
        <v>306</v>
      </c>
      <c r="D186" s="219" t="s">
        <v>150</v>
      </c>
      <c r="E186" s="220" t="s">
        <v>1295</v>
      </c>
      <c r="F186" s="221" t="s">
        <v>1296</v>
      </c>
      <c r="G186" s="222" t="s">
        <v>202</v>
      </c>
      <c r="H186" s="223">
        <v>155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39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193</v>
      </c>
      <c r="AT186" s="231" t="s">
        <v>150</v>
      </c>
      <c r="AU186" s="231" t="s">
        <v>84</v>
      </c>
      <c r="AY186" s="17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193</v>
      </c>
      <c r="BM186" s="231" t="s">
        <v>450</v>
      </c>
    </row>
    <row r="187" s="2" customFormat="1" ht="21.75" customHeight="1">
      <c r="A187" s="38"/>
      <c r="B187" s="39"/>
      <c r="C187" s="219" t="s">
        <v>454</v>
      </c>
      <c r="D187" s="219" t="s">
        <v>150</v>
      </c>
      <c r="E187" s="220" t="s">
        <v>1297</v>
      </c>
      <c r="F187" s="221" t="s">
        <v>1298</v>
      </c>
      <c r="G187" s="222" t="s">
        <v>202</v>
      </c>
      <c r="H187" s="223">
        <v>106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39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193</v>
      </c>
      <c r="AT187" s="231" t="s">
        <v>150</v>
      </c>
      <c r="AU187" s="231" t="s">
        <v>84</v>
      </c>
      <c r="AY187" s="17" t="s">
        <v>148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82</v>
      </c>
      <c r="BK187" s="232">
        <f>ROUND(I187*H187,2)</f>
        <v>0</v>
      </c>
      <c r="BL187" s="17" t="s">
        <v>193</v>
      </c>
      <c r="BM187" s="231" t="s">
        <v>453</v>
      </c>
    </row>
    <row r="188" s="2" customFormat="1" ht="16.5" customHeight="1">
      <c r="A188" s="38"/>
      <c r="B188" s="39"/>
      <c r="C188" s="219" t="s">
        <v>311</v>
      </c>
      <c r="D188" s="219" t="s">
        <v>150</v>
      </c>
      <c r="E188" s="220" t="s">
        <v>1299</v>
      </c>
      <c r="F188" s="221" t="s">
        <v>1300</v>
      </c>
      <c r="G188" s="222" t="s">
        <v>1047</v>
      </c>
      <c r="H188" s="223">
        <v>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39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193</v>
      </c>
      <c r="AT188" s="231" t="s">
        <v>150</v>
      </c>
      <c r="AU188" s="231" t="s">
        <v>84</v>
      </c>
      <c r="AY188" s="17" t="s">
        <v>148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82</v>
      </c>
      <c r="BK188" s="232">
        <f>ROUND(I188*H188,2)</f>
        <v>0</v>
      </c>
      <c r="BL188" s="17" t="s">
        <v>193</v>
      </c>
      <c r="BM188" s="231" t="s">
        <v>457</v>
      </c>
    </row>
    <row r="189" s="2" customFormat="1" ht="16.5" customHeight="1">
      <c r="A189" s="38"/>
      <c r="B189" s="39"/>
      <c r="C189" s="219" t="s">
        <v>461</v>
      </c>
      <c r="D189" s="219" t="s">
        <v>150</v>
      </c>
      <c r="E189" s="220" t="s">
        <v>1301</v>
      </c>
      <c r="F189" s="221" t="s">
        <v>1302</v>
      </c>
      <c r="G189" s="222" t="s">
        <v>202</v>
      </c>
      <c r="H189" s="223">
        <v>64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193</v>
      </c>
      <c r="AT189" s="231" t="s">
        <v>150</v>
      </c>
      <c r="AU189" s="231" t="s">
        <v>84</v>
      </c>
      <c r="AY189" s="17" t="s">
        <v>148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193</v>
      </c>
      <c r="BM189" s="231" t="s">
        <v>460</v>
      </c>
    </row>
    <row r="190" s="2" customFormat="1" ht="16.5" customHeight="1">
      <c r="A190" s="38"/>
      <c r="B190" s="39"/>
      <c r="C190" s="219" t="s">
        <v>91</v>
      </c>
      <c r="D190" s="219" t="s">
        <v>150</v>
      </c>
      <c r="E190" s="220" t="s">
        <v>1303</v>
      </c>
      <c r="F190" s="221" t="s">
        <v>1304</v>
      </c>
      <c r="G190" s="222" t="s">
        <v>202</v>
      </c>
      <c r="H190" s="223">
        <v>172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39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193</v>
      </c>
      <c r="AT190" s="231" t="s">
        <v>150</v>
      </c>
      <c r="AU190" s="231" t="s">
        <v>84</v>
      </c>
      <c r="AY190" s="17" t="s">
        <v>148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82</v>
      </c>
      <c r="BK190" s="232">
        <f>ROUND(I190*H190,2)</f>
        <v>0</v>
      </c>
      <c r="BL190" s="17" t="s">
        <v>193</v>
      </c>
      <c r="BM190" s="231" t="s">
        <v>106</v>
      </c>
    </row>
    <row r="191" s="2" customFormat="1" ht="16.5" customHeight="1">
      <c r="A191" s="38"/>
      <c r="B191" s="39"/>
      <c r="C191" s="219" t="s">
        <v>467</v>
      </c>
      <c r="D191" s="219" t="s">
        <v>150</v>
      </c>
      <c r="E191" s="220" t="s">
        <v>1305</v>
      </c>
      <c r="F191" s="221" t="s">
        <v>1306</v>
      </c>
      <c r="G191" s="222" t="s">
        <v>1047</v>
      </c>
      <c r="H191" s="223">
        <v>75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39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193</v>
      </c>
      <c r="AT191" s="231" t="s">
        <v>150</v>
      </c>
      <c r="AU191" s="231" t="s">
        <v>84</v>
      </c>
      <c r="AY191" s="17" t="s">
        <v>148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82</v>
      </c>
      <c r="BK191" s="232">
        <f>ROUND(I191*H191,2)</f>
        <v>0</v>
      </c>
      <c r="BL191" s="17" t="s">
        <v>193</v>
      </c>
      <c r="BM191" s="231" t="s">
        <v>466</v>
      </c>
    </row>
    <row r="192" s="2" customFormat="1" ht="16.5" customHeight="1">
      <c r="A192" s="38"/>
      <c r="B192" s="39"/>
      <c r="C192" s="219" t="s">
        <v>472</v>
      </c>
      <c r="D192" s="219" t="s">
        <v>150</v>
      </c>
      <c r="E192" s="220" t="s">
        <v>1307</v>
      </c>
      <c r="F192" s="221" t="s">
        <v>1308</v>
      </c>
      <c r="G192" s="222" t="s">
        <v>202</v>
      </c>
      <c r="H192" s="223">
        <v>64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39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193</v>
      </c>
      <c r="AT192" s="231" t="s">
        <v>150</v>
      </c>
      <c r="AU192" s="231" t="s">
        <v>84</v>
      </c>
      <c r="AY192" s="17" t="s">
        <v>148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82</v>
      </c>
      <c r="BK192" s="232">
        <f>ROUND(I192*H192,2)</f>
        <v>0</v>
      </c>
      <c r="BL192" s="17" t="s">
        <v>193</v>
      </c>
      <c r="BM192" s="231" t="s">
        <v>470</v>
      </c>
    </row>
    <row r="193" s="2" customFormat="1" ht="16.5" customHeight="1">
      <c r="A193" s="38"/>
      <c r="B193" s="39"/>
      <c r="C193" s="219" t="s">
        <v>476</v>
      </c>
      <c r="D193" s="219" t="s">
        <v>150</v>
      </c>
      <c r="E193" s="220" t="s">
        <v>1309</v>
      </c>
      <c r="F193" s="221" t="s">
        <v>1310</v>
      </c>
      <c r="G193" s="222" t="s">
        <v>202</v>
      </c>
      <c r="H193" s="223">
        <v>72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193</v>
      </c>
      <c r="AT193" s="231" t="s">
        <v>150</v>
      </c>
      <c r="AU193" s="231" t="s">
        <v>84</v>
      </c>
      <c r="AY193" s="17" t="s">
        <v>148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193</v>
      </c>
      <c r="BM193" s="231" t="s">
        <v>475</v>
      </c>
    </row>
    <row r="194" s="2" customFormat="1" ht="16.5" customHeight="1">
      <c r="A194" s="38"/>
      <c r="B194" s="39"/>
      <c r="C194" s="219" t="s">
        <v>323</v>
      </c>
      <c r="D194" s="219" t="s">
        <v>150</v>
      </c>
      <c r="E194" s="220" t="s">
        <v>1311</v>
      </c>
      <c r="F194" s="221" t="s">
        <v>1312</v>
      </c>
      <c r="G194" s="222" t="s">
        <v>202</v>
      </c>
      <c r="H194" s="223">
        <v>100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39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193</v>
      </c>
      <c r="AT194" s="231" t="s">
        <v>150</v>
      </c>
      <c r="AU194" s="231" t="s">
        <v>84</v>
      </c>
      <c r="AY194" s="17" t="s">
        <v>148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82</v>
      </c>
      <c r="BK194" s="232">
        <f>ROUND(I194*H194,2)</f>
        <v>0</v>
      </c>
      <c r="BL194" s="17" t="s">
        <v>193</v>
      </c>
      <c r="BM194" s="231" t="s">
        <v>479</v>
      </c>
    </row>
    <row r="195" s="2" customFormat="1" ht="16.5" customHeight="1">
      <c r="A195" s="38"/>
      <c r="B195" s="39"/>
      <c r="C195" s="219" t="s">
        <v>482</v>
      </c>
      <c r="D195" s="219" t="s">
        <v>150</v>
      </c>
      <c r="E195" s="220" t="s">
        <v>1313</v>
      </c>
      <c r="F195" s="221" t="s">
        <v>1314</v>
      </c>
      <c r="G195" s="222" t="s">
        <v>1047</v>
      </c>
      <c r="H195" s="223">
        <v>1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39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193</v>
      </c>
      <c r="AT195" s="231" t="s">
        <v>150</v>
      </c>
      <c r="AU195" s="231" t="s">
        <v>84</v>
      </c>
      <c r="AY195" s="17" t="s">
        <v>148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193</v>
      </c>
      <c r="BM195" s="231" t="s">
        <v>109</v>
      </c>
    </row>
    <row r="196" s="2" customFormat="1" ht="24.15" customHeight="1">
      <c r="A196" s="38"/>
      <c r="B196" s="39"/>
      <c r="C196" s="219" t="s">
        <v>337</v>
      </c>
      <c r="D196" s="219" t="s">
        <v>150</v>
      </c>
      <c r="E196" s="220" t="s">
        <v>1315</v>
      </c>
      <c r="F196" s="221" t="s">
        <v>1316</v>
      </c>
      <c r="G196" s="222" t="s">
        <v>233</v>
      </c>
      <c r="H196" s="223">
        <v>33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39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193</v>
      </c>
      <c r="AT196" s="231" t="s">
        <v>150</v>
      </c>
      <c r="AU196" s="231" t="s">
        <v>84</v>
      </c>
      <c r="AY196" s="17" t="s">
        <v>148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82</v>
      </c>
      <c r="BK196" s="232">
        <f>ROUND(I196*H196,2)</f>
        <v>0</v>
      </c>
      <c r="BL196" s="17" t="s">
        <v>193</v>
      </c>
      <c r="BM196" s="231" t="s">
        <v>485</v>
      </c>
    </row>
    <row r="197" s="2" customFormat="1" ht="16.5" customHeight="1">
      <c r="A197" s="38"/>
      <c r="B197" s="39"/>
      <c r="C197" s="219" t="s">
        <v>489</v>
      </c>
      <c r="D197" s="219" t="s">
        <v>150</v>
      </c>
      <c r="E197" s="220" t="s">
        <v>1317</v>
      </c>
      <c r="F197" s="221" t="s">
        <v>1318</v>
      </c>
      <c r="G197" s="222" t="s">
        <v>1047</v>
      </c>
      <c r="H197" s="223">
        <v>9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39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193</v>
      </c>
      <c r="AT197" s="231" t="s">
        <v>150</v>
      </c>
      <c r="AU197" s="231" t="s">
        <v>84</v>
      </c>
      <c r="AY197" s="17" t="s">
        <v>148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82</v>
      </c>
      <c r="BK197" s="232">
        <f>ROUND(I197*H197,2)</f>
        <v>0</v>
      </c>
      <c r="BL197" s="17" t="s">
        <v>193</v>
      </c>
      <c r="BM197" s="231" t="s">
        <v>488</v>
      </c>
    </row>
    <row r="198" s="2" customFormat="1" ht="16.5" customHeight="1">
      <c r="A198" s="38"/>
      <c r="B198" s="39"/>
      <c r="C198" s="219" t="s">
        <v>353</v>
      </c>
      <c r="D198" s="219" t="s">
        <v>150</v>
      </c>
      <c r="E198" s="220" t="s">
        <v>1319</v>
      </c>
      <c r="F198" s="221" t="s">
        <v>1320</v>
      </c>
      <c r="G198" s="222" t="s">
        <v>1047</v>
      </c>
      <c r="H198" s="223">
        <v>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39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193</v>
      </c>
      <c r="AT198" s="231" t="s">
        <v>150</v>
      </c>
      <c r="AU198" s="231" t="s">
        <v>84</v>
      </c>
      <c r="AY198" s="17" t="s">
        <v>148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193</v>
      </c>
      <c r="BM198" s="231" t="s">
        <v>492</v>
      </c>
    </row>
    <row r="199" s="2" customFormat="1" ht="16.5" customHeight="1">
      <c r="A199" s="38"/>
      <c r="B199" s="39"/>
      <c r="C199" s="219" t="s">
        <v>496</v>
      </c>
      <c r="D199" s="219" t="s">
        <v>150</v>
      </c>
      <c r="E199" s="220" t="s">
        <v>1321</v>
      </c>
      <c r="F199" s="221" t="s">
        <v>1322</v>
      </c>
      <c r="G199" s="222" t="s">
        <v>1047</v>
      </c>
      <c r="H199" s="223">
        <v>1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39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193</v>
      </c>
      <c r="AT199" s="231" t="s">
        <v>150</v>
      </c>
      <c r="AU199" s="231" t="s">
        <v>84</v>
      </c>
      <c r="AY199" s="17" t="s">
        <v>148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82</v>
      </c>
      <c r="BK199" s="232">
        <f>ROUND(I199*H199,2)</f>
        <v>0</v>
      </c>
      <c r="BL199" s="17" t="s">
        <v>193</v>
      </c>
      <c r="BM199" s="231" t="s">
        <v>495</v>
      </c>
    </row>
    <row r="200" s="2" customFormat="1" ht="16.5" customHeight="1">
      <c r="A200" s="38"/>
      <c r="B200" s="39"/>
      <c r="C200" s="219" t="s">
        <v>94</v>
      </c>
      <c r="D200" s="219" t="s">
        <v>150</v>
      </c>
      <c r="E200" s="220" t="s">
        <v>1323</v>
      </c>
      <c r="F200" s="221" t="s">
        <v>1324</v>
      </c>
      <c r="G200" s="222" t="s">
        <v>1047</v>
      </c>
      <c r="H200" s="223">
        <v>1</v>
      </c>
      <c r="I200" s="224"/>
      <c r="J200" s="225">
        <f>ROUND(I200*H200,2)</f>
        <v>0</v>
      </c>
      <c r="K200" s="226"/>
      <c r="L200" s="44"/>
      <c r="M200" s="272" t="s">
        <v>1</v>
      </c>
      <c r="N200" s="273" t="s">
        <v>39</v>
      </c>
      <c r="O200" s="274"/>
      <c r="P200" s="275">
        <f>O200*H200</f>
        <v>0</v>
      </c>
      <c r="Q200" s="275">
        <v>0</v>
      </c>
      <c r="R200" s="275">
        <f>Q200*H200</f>
        <v>0</v>
      </c>
      <c r="S200" s="275">
        <v>0</v>
      </c>
      <c r="T200" s="27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193</v>
      </c>
      <c r="AT200" s="231" t="s">
        <v>150</v>
      </c>
      <c r="AU200" s="231" t="s">
        <v>84</v>
      </c>
      <c r="AY200" s="17" t="s">
        <v>148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193</v>
      </c>
      <c r="BM200" s="231" t="s">
        <v>499</v>
      </c>
    </row>
    <row r="201" s="2" customFormat="1" ht="6.96" customHeight="1">
      <c r="A201" s="38"/>
      <c r="B201" s="66"/>
      <c r="C201" s="67"/>
      <c r="D201" s="67"/>
      <c r="E201" s="67"/>
      <c r="F201" s="67"/>
      <c r="G201" s="67"/>
      <c r="H201" s="67"/>
      <c r="I201" s="67"/>
      <c r="J201" s="67"/>
      <c r="K201" s="67"/>
      <c r="L201" s="44"/>
      <c r="M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</sheetData>
  <sheetProtection sheet="1" autoFilter="0" formatColumns="0" formatRows="0" objects="1" scenarios="1" spinCount="100000" saltValue="EThGr3/8sj/V4hlF2/5Y2+RwHSCuRCbFAf7s5dkJ4CbtYevT/WZvpXIOxwcjzPbDah+QXydNpO069tpzeDkDcA==" hashValue="1QXGNxtpbskk9qWJztjkzGY/5eb64Qw9nAJpFzCO4wwh91WJUTkNs/zUOu/P/9Frk2+9Wqf3MEGzPzoygY/+tw==" algorithmName="SHA-512" password="CC35"/>
  <autoFilter ref="C117:K20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1325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ROUND((SUM(BE118:BE203)),  2)</f>
        <v>0</v>
      </c>
      <c r="G33" s="38"/>
      <c r="H33" s="38"/>
      <c r="I33" s="155">
        <v>0.20999999999999999</v>
      </c>
      <c r="J33" s="154">
        <f>ROUND(((SUM(BE118:BE203))*I33),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ROUND((SUM(BF118:BF203)),  2)</f>
        <v>0</v>
      </c>
      <c r="G34" s="38"/>
      <c r="H34" s="38"/>
      <c r="I34" s="155">
        <v>0.14999999999999999</v>
      </c>
      <c r="J34" s="154">
        <f>ROUND(((SUM(BF118:BF203))*I34),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ROUND((SUM(BG118:BG203)),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ROUND((SUM(BH118:BH203)),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ROUND((SUM(BI118:BI203)),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100 - SO 431-434 - VO - část B2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128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130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6.25" customHeight="1">
      <c r="A108" s="38"/>
      <c r="B108" s="39"/>
      <c r="C108" s="40"/>
      <c r="D108" s="40"/>
      <c r="E108" s="174" t="str">
        <f>E7</f>
        <v>Rekonstrukce sídliště Spáleniště - VI.etapa - fáze II. - opravený rozpočet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100 - SO 431-434 - VO - část B2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14. 11. 2022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Cheb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134</v>
      </c>
      <c r="D117" s="194" t="s">
        <v>59</v>
      </c>
      <c r="E117" s="194" t="s">
        <v>55</v>
      </c>
      <c r="F117" s="194" t="s">
        <v>56</v>
      </c>
      <c r="G117" s="194" t="s">
        <v>135</v>
      </c>
      <c r="H117" s="194" t="s">
        <v>136</v>
      </c>
      <c r="I117" s="194" t="s">
        <v>137</v>
      </c>
      <c r="J117" s="195" t="s">
        <v>117</v>
      </c>
      <c r="K117" s="196" t="s">
        <v>138</v>
      </c>
      <c r="L117" s="197"/>
      <c r="M117" s="100" t="s">
        <v>1</v>
      </c>
      <c r="N117" s="101" t="s">
        <v>38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119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73</v>
      </c>
      <c r="E119" s="206" t="s">
        <v>647</v>
      </c>
      <c r="F119" s="206" t="s">
        <v>648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73</v>
      </c>
      <c r="AU119" s="215" t="s">
        <v>74</v>
      </c>
      <c r="AY119" s="214" t="s">
        <v>148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73</v>
      </c>
      <c r="E120" s="217" t="s">
        <v>675</v>
      </c>
      <c r="F120" s="217" t="s">
        <v>676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SUM(P121:P203)</f>
        <v>0</v>
      </c>
      <c r="Q120" s="211"/>
      <c r="R120" s="212">
        <f>SUM(R121:R203)</f>
        <v>0</v>
      </c>
      <c r="S120" s="211"/>
      <c r="T120" s="213">
        <f>SUM(T121:T203)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73</v>
      </c>
      <c r="AU120" s="215" t="s">
        <v>82</v>
      </c>
      <c r="AY120" s="214" t="s">
        <v>148</v>
      </c>
      <c r="BK120" s="216">
        <f>SUM(BK121:BK203)</f>
        <v>0</v>
      </c>
    </row>
    <row r="121" s="2" customFormat="1" ht="21.75" customHeight="1">
      <c r="A121" s="38"/>
      <c r="B121" s="39"/>
      <c r="C121" s="256" t="s">
        <v>82</v>
      </c>
      <c r="D121" s="256" t="s">
        <v>245</v>
      </c>
      <c r="E121" s="257" t="s">
        <v>1326</v>
      </c>
      <c r="F121" s="258" t="s">
        <v>1166</v>
      </c>
      <c r="G121" s="259" t="s">
        <v>1047</v>
      </c>
      <c r="H121" s="260">
        <v>9</v>
      </c>
      <c r="I121" s="261"/>
      <c r="J121" s="262">
        <f>ROUND(I121*H121,2)</f>
        <v>0</v>
      </c>
      <c r="K121" s="263"/>
      <c r="L121" s="264"/>
      <c r="M121" s="265" t="s">
        <v>1</v>
      </c>
      <c r="N121" s="266" t="s">
        <v>39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234</v>
      </c>
      <c r="AT121" s="231" t="s">
        <v>245</v>
      </c>
      <c r="AU121" s="231" t="s">
        <v>84</v>
      </c>
      <c r="AY121" s="17" t="s">
        <v>148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82</v>
      </c>
      <c r="BK121" s="232">
        <f>ROUND(I121*H121,2)</f>
        <v>0</v>
      </c>
      <c r="BL121" s="17" t="s">
        <v>193</v>
      </c>
      <c r="BM121" s="231" t="s">
        <v>84</v>
      </c>
    </row>
    <row r="122" s="2" customFormat="1" ht="21.75" customHeight="1">
      <c r="A122" s="38"/>
      <c r="B122" s="39"/>
      <c r="C122" s="256" t="s">
        <v>84</v>
      </c>
      <c r="D122" s="256" t="s">
        <v>245</v>
      </c>
      <c r="E122" s="257" t="s">
        <v>1327</v>
      </c>
      <c r="F122" s="258" t="s">
        <v>1168</v>
      </c>
      <c r="G122" s="259" t="s">
        <v>1047</v>
      </c>
      <c r="H122" s="260">
        <v>1</v>
      </c>
      <c r="I122" s="261"/>
      <c r="J122" s="262">
        <f>ROUND(I122*H122,2)</f>
        <v>0</v>
      </c>
      <c r="K122" s="263"/>
      <c r="L122" s="264"/>
      <c r="M122" s="265" t="s">
        <v>1</v>
      </c>
      <c r="N122" s="266" t="s">
        <v>39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234</v>
      </c>
      <c r="AT122" s="231" t="s">
        <v>245</v>
      </c>
      <c r="AU122" s="231" t="s">
        <v>84</v>
      </c>
      <c r="AY122" s="17" t="s">
        <v>148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82</v>
      </c>
      <c r="BK122" s="232">
        <f>ROUND(I122*H122,2)</f>
        <v>0</v>
      </c>
      <c r="BL122" s="17" t="s">
        <v>193</v>
      </c>
      <c r="BM122" s="231" t="s">
        <v>154</v>
      </c>
    </row>
    <row r="123" s="2" customFormat="1" ht="21.75" customHeight="1">
      <c r="A123" s="38"/>
      <c r="B123" s="39"/>
      <c r="C123" s="256" t="s">
        <v>163</v>
      </c>
      <c r="D123" s="256" t="s">
        <v>245</v>
      </c>
      <c r="E123" s="257" t="s">
        <v>1328</v>
      </c>
      <c r="F123" s="258" t="s">
        <v>1329</v>
      </c>
      <c r="G123" s="259" t="s">
        <v>1047</v>
      </c>
      <c r="H123" s="260">
        <v>5</v>
      </c>
      <c r="I123" s="261"/>
      <c r="J123" s="262">
        <f>ROUND(I123*H123,2)</f>
        <v>0</v>
      </c>
      <c r="K123" s="263"/>
      <c r="L123" s="264"/>
      <c r="M123" s="265" t="s">
        <v>1</v>
      </c>
      <c r="N123" s="266" t="s">
        <v>39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234</v>
      </c>
      <c r="AT123" s="231" t="s">
        <v>245</v>
      </c>
      <c r="AU123" s="231" t="s">
        <v>84</v>
      </c>
      <c r="AY123" s="17" t="s">
        <v>148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82</v>
      </c>
      <c r="BK123" s="232">
        <f>ROUND(I123*H123,2)</f>
        <v>0</v>
      </c>
      <c r="BL123" s="17" t="s">
        <v>193</v>
      </c>
      <c r="BM123" s="231" t="s">
        <v>160</v>
      </c>
    </row>
    <row r="124" s="2" customFormat="1" ht="16.5" customHeight="1">
      <c r="A124" s="38"/>
      <c r="B124" s="39"/>
      <c r="C124" s="256" t="s">
        <v>154</v>
      </c>
      <c r="D124" s="256" t="s">
        <v>245</v>
      </c>
      <c r="E124" s="257" t="s">
        <v>1330</v>
      </c>
      <c r="F124" s="258" t="s">
        <v>1331</v>
      </c>
      <c r="G124" s="259" t="s">
        <v>1047</v>
      </c>
      <c r="H124" s="260">
        <v>1</v>
      </c>
      <c r="I124" s="261"/>
      <c r="J124" s="262">
        <f>ROUND(I124*H124,2)</f>
        <v>0</v>
      </c>
      <c r="K124" s="263"/>
      <c r="L124" s="264"/>
      <c r="M124" s="265" t="s">
        <v>1</v>
      </c>
      <c r="N124" s="266" t="s">
        <v>39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234</v>
      </c>
      <c r="AT124" s="231" t="s">
        <v>245</v>
      </c>
      <c r="AU124" s="231" t="s">
        <v>84</v>
      </c>
      <c r="AY124" s="17" t="s">
        <v>148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193</v>
      </c>
      <c r="BM124" s="231" t="s">
        <v>166</v>
      </c>
    </row>
    <row r="125" s="2" customFormat="1" ht="16.5" customHeight="1">
      <c r="A125" s="38"/>
      <c r="B125" s="39"/>
      <c r="C125" s="256" t="s">
        <v>173</v>
      </c>
      <c r="D125" s="256" t="s">
        <v>245</v>
      </c>
      <c r="E125" s="257" t="s">
        <v>1332</v>
      </c>
      <c r="F125" s="258" t="s">
        <v>1333</v>
      </c>
      <c r="G125" s="259" t="s">
        <v>1047</v>
      </c>
      <c r="H125" s="260">
        <v>8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39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234</v>
      </c>
      <c r="AT125" s="231" t="s">
        <v>245</v>
      </c>
      <c r="AU125" s="231" t="s">
        <v>84</v>
      </c>
      <c r="AY125" s="17" t="s">
        <v>148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193</v>
      </c>
      <c r="BM125" s="231" t="s">
        <v>79</v>
      </c>
    </row>
    <row r="126" s="2" customFormat="1" ht="24.15" customHeight="1">
      <c r="A126" s="38"/>
      <c r="B126" s="39"/>
      <c r="C126" s="256" t="s">
        <v>160</v>
      </c>
      <c r="D126" s="256" t="s">
        <v>245</v>
      </c>
      <c r="E126" s="257" t="s">
        <v>1334</v>
      </c>
      <c r="F126" s="258" t="s">
        <v>1174</v>
      </c>
      <c r="G126" s="259" t="s">
        <v>1047</v>
      </c>
      <c r="H126" s="260">
        <v>12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39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234</v>
      </c>
      <c r="AT126" s="231" t="s">
        <v>245</v>
      </c>
      <c r="AU126" s="231" t="s">
        <v>84</v>
      </c>
      <c r="AY126" s="17" t="s">
        <v>148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193</v>
      </c>
      <c r="BM126" s="231" t="s">
        <v>176</v>
      </c>
    </row>
    <row r="127" s="2" customFormat="1" ht="24.15" customHeight="1">
      <c r="A127" s="38"/>
      <c r="B127" s="39"/>
      <c r="C127" s="256" t="s">
        <v>190</v>
      </c>
      <c r="D127" s="256" t="s">
        <v>245</v>
      </c>
      <c r="E127" s="257" t="s">
        <v>1335</v>
      </c>
      <c r="F127" s="258" t="s">
        <v>1176</v>
      </c>
      <c r="G127" s="259" t="s">
        <v>1047</v>
      </c>
      <c r="H127" s="260">
        <v>3</v>
      </c>
      <c r="I127" s="261"/>
      <c r="J127" s="262">
        <f>ROUND(I127*H127,2)</f>
        <v>0</v>
      </c>
      <c r="K127" s="263"/>
      <c r="L127" s="264"/>
      <c r="M127" s="265" t="s">
        <v>1</v>
      </c>
      <c r="N127" s="266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234</v>
      </c>
      <c r="AT127" s="231" t="s">
        <v>245</v>
      </c>
      <c r="AU127" s="231" t="s">
        <v>84</v>
      </c>
      <c r="AY127" s="17" t="s">
        <v>148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193</v>
      </c>
      <c r="BM127" s="231" t="s">
        <v>183</v>
      </c>
    </row>
    <row r="128" s="2" customFormat="1" ht="16.5" customHeight="1">
      <c r="A128" s="38"/>
      <c r="B128" s="39"/>
      <c r="C128" s="256" t="s">
        <v>166</v>
      </c>
      <c r="D128" s="256" t="s">
        <v>245</v>
      </c>
      <c r="E128" s="257" t="s">
        <v>1336</v>
      </c>
      <c r="F128" s="258" t="s">
        <v>1178</v>
      </c>
      <c r="G128" s="259" t="s">
        <v>1047</v>
      </c>
      <c r="H128" s="260">
        <v>15</v>
      </c>
      <c r="I128" s="261"/>
      <c r="J128" s="262">
        <f>ROUND(I128*H128,2)</f>
        <v>0</v>
      </c>
      <c r="K128" s="263"/>
      <c r="L128" s="264"/>
      <c r="M128" s="265" t="s">
        <v>1</v>
      </c>
      <c r="N128" s="266" t="s">
        <v>39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234</v>
      </c>
      <c r="AT128" s="231" t="s">
        <v>245</v>
      </c>
      <c r="AU128" s="231" t="s">
        <v>84</v>
      </c>
      <c r="AY128" s="17" t="s">
        <v>148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82</v>
      </c>
      <c r="BK128" s="232">
        <f>ROUND(I128*H128,2)</f>
        <v>0</v>
      </c>
      <c r="BL128" s="17" t="s">
        <v>193</v>
      </c>
      <c r="BM128" s="231" t="s">
        <v>193</v>
      </c>
    </row>
    <row r="129" s="2" customFormat="1" ht="24.15" customHeight="1">
      <c r="A129" s="38"/>
      <c r="B129" s="39"/>
      <c r="C129" s="256" t="s">
        <v>199</v>
      </c>
      <c r="D129" s="256" t="s">
        <v>245</v>
      </c>
      <c r="E129" s="257" t="s">
        <v>1337</v>
      </c>
      <c r="F129" s="258" t="s">
        <v>1180</v>
      </c>
      <c r="G129" s="259" t="s">
        <v>1047</v>
      </c>
      <c r="H129" s="260">
        <v>8</v>
      </c>
      <c r="I129" s="261"/>
      <c r="J129" s="262">
        <f>ROUND(I129*H129,2)</f>
        <v>0</v>
      </c>
      <c r="K129" s="263"/>
      <c r="L129" s="264"/>
      <c r="M129" s="265" t="s">
        <v>1</v>
      </c>
      <c r="N129" s="266" t="s">
        <v>39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234</v>
      </c>
      <c r="AT129" s="231" t="s">
        <v>245</v>
      </c>
      <c r="AU129" s="231" t="s">
        <v>84</v>
      </c>
      <c r="AY129" s="17" t="s">
        <v>148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193</v>
      </c>
      <c r="BM129" s="231" t="s">
        <v>244</v>
      </c>
    </row>
    <row r="130" s="2" customFormat="1" ht="24.15" customHeight="1">
      <c r="A130" s="38"/>
      <c r="B130" s="39"/>
      <c r="C130" s="256" t="s">
        <v>79</v>
      </c>
      <c r="D130" s="256" t="s">
        <v>245</v>
      </c>
      <c r="E130" s="257" t="s">
        <v>1338</v>
      </c>
      <c r="F130" s="258" t="s">
        <v>1339</v>
      </c>
      <c r="G130" s="259" t="s">
        <v>1047</v>
      </c>
      <c r="H130" s="260">
        <v>2</v>
      </c>
      <c r="I130" s="261"/>
      <c r="J130" s="262">
        <f>ROUND(I130*H130,2)</f>
        <v>0</v>
      </c>
      <c r="K130" s="263"/>
      <c r="L130" s="264"/>
      <c r="M130" s="265" t="s">
        <v>1</v>
      </c>
      <c r="N130" s="266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234</v>
      </c>
      <c r="AT130" s="231" t="s">
        <v>245</v>
      </c>
      <c r="AU130" s="231" t="s">
        <v>84</v>
      </c>
      <c r="AY130" s="17" t="s">
        <v>148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193</v>
      </c>
      <c r="BM130" s="231" t="s">
        <v>85</v>
      </c>
    </row>
    <row r="131" s="2" customFormat="1" ht="24.15" customHeight="1">
      <c r="A131" s="38"/>
      <c r="B131" s="39"/>
      <c r="C131" s="256" t="s">
        <v>208</v>
      </c>
      <c r="D131" s="256" t="s">
        <v>245</v>
      </c>
      <c r="E131" s="257" t="s">
        <v>1340</v>
      </c>
      <c r="F131" s="258" t="s">
        <v>1341</v>
      </c>
      <c r="G131" s="259" t="s">
        <v>1047</v>
      </c>
      <c r="H131" s="260">
        <v>5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39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234</v>
      </c>
      <c r="AT131" s="231" t="s">
        <v>245</v>
      </c>
      <c r="AU131" s="231" t="s">
        <v>84</v>
      </c>
      <c r="AY131" s="17" t="s">
        <v>148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82</v>
      </c>
      <c r="BK131" s="232">
        <f>ROUND(I131*H131,2)</f>
        <v>0</v>
      </c>
      <c r="BL131" s="17" t="s">
        <v>193</v>
      </c>
      <c r="BM131" s="231" t="s">
        <v>207</v>
      </c>
    </row>
    <row r="132" s="2" customFormat="1" ht="16.5" customHeight="1">
      <c r="A132" s="38"/>
      <c r="B132" s="39"/>
      <c r="C132" s="256" t="s">
        <v>176</v>
      </c>
      <c r="D132" s="256" t="s">
        <v>245</v>
      </c>
      <c r="E132" s="257" t="s">
        <v>1342</v>
      </c>
      <c r="F132" s="258" t="s">
        <v>1184</v>
      </c>
      <c r="G132" s="259" t="s">
        <v>202</v>
      </c>
      <c r="H132" s="260">
        <v>548</v>
      </c>
      <c r="I132" s="261"/>
      <c r="J132" s="262">
        <f>ROUND(I132*H132,2)</f>
        <v>0</v>
      </c>
      <c r="K132" s="263"/>
      <c r="L132" s="264"/>
      <c r="M132" s="265" t="s">
        <v>1</v>
      </c>
      <c r="N132" s="266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234</v>
      </c>
      <c r="AT132" s="231" t="s">
        <v>245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193</v>
      </c>
      <c r="BM132" s="231" t="s">
        <v>212</v>
      </c>
    </row>
    <row r="133" s="2" customFormat="1" ht="16.5" customHeight="1">
      <c r="A133" s="38"/>
      <c r="B133" s="39"/>
      <c r="C133" s="256" t="s">
        <v>223</v>
      </c>
      <c r="D133" s="256" t="s">
        <v>245</v>
      </c>
      <c r="E133" s="257" t="s">
        <v>1343</v>
      </c>
      <c r="F133" s="258" t="s">
        <v>1186</v>
      </c>
      <c r="G133" s="259" t="s">
        <v>202</v>
      </c>
      <c r="H133" s="260">
        <v>141</v>
      </c>
      <c r="I133" s="261"/>
      <c r="J133" s="262">
        <f>ROUND(I133*H133,2)</f>
        <v>0</v>
      </c>
      <c r="K133" s="263"/>
      <c r="L133" s="264"/>
      <c r="M133" s="265" t="s">
        <v>1</v>
      </c>
      <c r="N133" s="266" t="s">
        <v>39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234</v>
      </c>
      <c r="AT133" s="231" t="s">
        <v>245</v>
      </c>
      <c r="AU133" s="231" t="s">
        <v>84</v>
      </c>
      <c r="AY133" s="17" t="s">
        <v>148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82</v>
      </c>
      <c r="BK133" s="232">
        <f>ROUND(I133*H133,2)</f>
        <v>0</v>
      </c>
      <c r="BL133" s="17" t="s">
        <v>193</v>
      </c>
      <c r="BM133" s="231" t="s">
        <v>221</v>
      </c>
    </row>
    <row r="134" s="2" customFormat="1" ht="16.5" customHeight="1">
      <c r="A134" s="38"/>
      <c r="B134" s="39"/>
      <c r="C134" s="256" t="s">
        <v>183</v>
      </c>
      <c r="D134" s="256" t="s">
        <v>245</v>
      </c>
      <c r="E134" s="257" t="s">
        <v>1344</v>
      </c>
      <c r="F134" s="258" t="s">
        <v>1190</v>
      </c>
      <c r="G134" s="259" t="s">
        <v>202</v>
      </c>
      <c r="H134" s="260">
        <v>93</v>
      </c>
      <c r="I134" s="261"/>
      <c r="J134" s="262">
        <f>ROUND(I134*H134,2)</f>
        <v>0</v>
      </c>
      <c r="K134" s="263"/>
      <c r="L134" s="264"/>
      <c r="M134" s="265" t="s">
        <v>1</v>
      </c>
      <c r="N134" s="266" t="s">
        <v>39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234</v>
      </c>
      <c r="AT134" s="231" t="s">
        <v>245</v>
      </c>
      <c r="AU134" s="231" t="s">
        <v>84</v>
      </c>
      <c r="AY134" s="17" t="s">
        <v>148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193</v>
      </c>
      <c r="BM134" s="231" t="s">
        <v>226</v>
      </c>
    </row>
    <row r="135" s="2" customFormat="1" ht="16.5" customHeight="1">
      <c r="A135" s="38"/>
      <c r="B135" s="39"/>
      <c r="C135" s="256" t="s">
        <v>8</v>
      </c>
      <c r="D135" s="256" t="s">
        <v>245</v>
      </c>
      <c r="E135" s="257" t="s">
        <v>1345</v>
      </c>
      <c r="F135" s="258" t="s">
        <v>1192</v>
      </c>
      <c r="G135" s="259" t="s">
        <v>202</v>
      </c>
      <c r="H135" s="260">
        <v>40</v>
      </c>
      <c r="I135" s="261"/>
      <c r="J135" s="262">
        <f>ROUND(I135*H135,2)</f>
        <v>0</v>
      </c>
      <c r="K135" s="263"/>
      <c r="L135" s="264"/>
      <c r="M135" s="265" t="s">
        <v>1</v>
      </c>
      <c r="N135" s="266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234</v>
      </c>
      <c r="AT135" s="231" t="s">
        <v>245</v>
      </c>
      <c r="AU135" s="231" t="s">
        <v>84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193</v>
      </c>
      <c r="BM135" s="231" t="s">
        <v>88</v>
      </c>
    </row>
    <row r="136" s="2" customFormat="1" ht="16.5" customHeight="1">
      <c r="A136" s="38"/>
      <c r="B136" s="39"/>
      <c r="C136" s="256" t="s">
        <v>193</v>
      </c>
      <c r="D136" s="256" t="s">
        <v>245</v>
      </c>
      <c r="E136" s="257" t="s">
        <v>1346</v>
      </c>
      <c r="F136" s="258" t="s">
        <v>1194</v>
      </c>
      <c r="G136" s="259" t="s">
        <v>264</v>
      </c>
      <c r="H136" s="260">
        <v>428</v>
      </c>
      <c r="I136" s="261"/>
      <c r="J136" s="262">
        <f>ROUND(I136*H136,2)</f>
        <v>0</v>
      </c>
      <c r="K136" s="263"/>
      <c r="L136" s="264"/>
      <c r="M136" s="265" t="s">
        <v>1</v>
      </c>
      <c r="N136" s="266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234</v>
      </c>
      <c r="AT136" s="231" t="s">
        <v>245</v>
      </c>
      <c r="AU136" s="231" t="s">
        <v>84</v>
      </c>
      <c r="AY136" s="17" t="s">
        <v>148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193</v>
      </c>
      <c r="BM136" s="231" t="s">
        <v>234</v>
      </c>
    </row>
    <row r="137" s="2" customFormat="1" ht="16.5" customHeight="1">
      <c r="A137" s="38"/>
      <c r="B137" s="39"/>
      <c r="C137" s="256" t="s">
        <v>239</v>
      </c>
      <c r="D137" s="256" t="s">
        <v>245</v>
      </c>
      <c r="E137" s="257" t="s">
        <v>1347</v>
      </c>
      <c r="F137" s="258" t="s">
        <v>1196</v>
      </c>
      <c r="G137" s="259" t="s">
        <v>1047</v>
      </c>
      <c r="H137" s="260">
        <v>37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234</v>
      </c>
      <c r="AT137" s="231" t="s">
        <v>245</v>
      </c>
      <c r="AU137" s="231" t="s">
        <v>84</v>
      </c>
      <c r="AY137" s="17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193</v>
      </c>
      <c r="BM137" s="231" t="s">
        <v>238</v>
      </c>
    </row>
    <row r="138" s="2" customFormat="1" ht="16.5" customHeight="1">
      <c r="A138" s="38"/>
      <c r="B138" s="39"/>
      <c r="C138" s="256" t="s">
        <v>244</v>
      </c>
      <c r="D138" s="256" t="s">
        <v>245</v>
      </c>
      <c r="E138" s="257" t="s">
        <v>1348</v>
      </c>
      <c r="F138" s="258" t="s">
        <v>1198</v>
      </c>
      <c r="G138" s="259" t="s">
        <v>202</v>
      </c>
      <c r="H138" s="260">
        <v>317</v>
      </c>
      <c r="I138" s="261"/>
      <c r="J138" s="262">
        <f>ROUND(I138*H138,2)</f>
        <v>0</v>
      </c>
      <c r="K138" s="263"/>
      <c r="L138" s="264"/>
      <c r="M138" s="265" t="s">
        <v>1</v>
      </c>
      <c r="N138" s="266" t="s">
        <v>39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234</v>
      </c>
      <c r="AT138" s="231" t="s">
        <v>245</v>
      </c>
      <c r="AU138" s="231" t="s">
        <v>84</v>
      </c>
      <c r="AY138" s="17" t="s">
        <v>148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193</v>
      </c>
      <c r="BM138" s="231" t="s">
        <v>242</v>
      </c>
    </row>
    <row r="139" s="2" customFormat="1" ht="16.5" customHeight="1">
      <c r="A139" s="38"/>
      <c r="B139" s="39"/>
      <c r="C139" s="256" t="s">
        <v>250</v>
      </c>
      <c r="D139" s="256" t="s">
        <v>245</v>
      </c>
      <c r="E139" s="257" t="s">
        <v>1349</v>
      </c>
      <c r="F139" s="258" t="s">
        <v>1200</v>
      </c>
      <c r="G139" s="259" t="s">
        <v>1047</v>
      </c>
      <c r="H139" s="260">
        <v>78</v>
      </c>
      <c r="I139" s="261"/>
      <c r="J139" s="262">
        <f>ROUND(I139*H139,2)</f>
        <v>0</v>
      </c>
      <c r="K139" s="263"/>
      <c r="L139" s="264"/>
      <c r="M139" s="265" t="s">
        <v>1</v>
      </c>
      <c r="N139" s="266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234</v>
      </c>
      <c r="AT139" s="231" t="s">
        <v>245</v>
      </c>
      <c r="AU139" s="231" t="s">
        <v>84</v>
      </c>
      <c r="AY139" s="17" t="s">
        <v>148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193</v>
      </c>
      <c r="BM139" s="231" t="s">
        <v>248</v>
      </c>
    </row>
    <row r="140" s="2" customFormat="1" ht="16.5" customHeight="1">
      <c r="A140" s="38"/>
      <c r="B140" s="39"/>
      <c r="C140" s="256" t="s">
        <v>85</v>
      </c>
      <c r="D140" s="256" t="s">
        <v>245</v>
      </c>
      <c r="E140" s="257" t="s">
        <v>1350</v>
      </c>
      <c r="F140" s="258" t="s">
        <v>1202</v>
      </c>
      <c r="G140" s="259" t="s">
        <v>1047</v>
      </c>
      <c r="H140" s="260">
        <v>10</v>
      </c>
      <c r="I140" s="261"/>
      <c r="J140" s="262">
        <f>ROUND(I140*H140,2)</f>
        <v>0</v>
      </c>
      <c r="K140" s="263"/>
      <c r="L140" s="264"/>
      <c r="M140" s="265" t="s">
        <v>1</v>
      </c>
      <c r="N140" s="266" t="s">
        <v>39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234</v>
      </c>
      <c r="AT140" s="231" t="s">
        <v>245</v>
      </c>
      <c r="AU140" s="231" t="s">
        <v>84</v>
      </c>
      <c r="AY140" s="17" t="s">
        <v>148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193</v>
      </c>
      <c r="BM140" s="231" t="s">
        <v>253</v>
      </c>
    </row>
    <row r="141" s="2" customFormat="1" ht="16.5" customHeight="1">
      <c r="A141" s="38"/>
      <c r="B141" s="39"/>
      <c r="C141" s="256" t="s">
        <v>7</v>
      </c>
      <c r="D141" s="256" t="s">
        <v>245</v>
      </c>
      <c r="E141" s="257" t="s">
        <v>1351</v>
      </c>
      <c r="F141" s="258" t="s">
        <v>1204</v>
      </c>
      <c r="G141" s="259" t="s">
        <v>1047</v>
      </c>
      <c r="H141" s="260">
        <v>5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234</v>
      </c>
      <c r="AT141" s="231" t="s">
        <v>245</v>
      </c>
      <c r="AU141" s="231" t="s">
        <v>84</v>
      </c>
      <c r="AY141" s="17" t="s">
        <v>148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193</v>
      </c>
      <c r="BM141" s="231" t="s">
        <v>257</v>
      </c>
    </row>
    <row r="142" s="2" customFormat="1" ht="16.5" customHeight="1">
      <c r="A142" s="38"/>
      <c r="B142" s="39"/>
      <c r="C142" s="256" t="s">
        <v>207</v>
      </c>
      <c r="D142" s="256" t="s">
        <v>245</v>
      </c>
      <c r="E142" s="257" t="s">
        <v>1352</v>
      </c>
      <c r="F142" s="258" t="s">
        <v>1206</v>
      </c>
      <c r="G142" s="259" t="s">
        <v>211</v>
      </c>
      <c r="H142" s="260">
        <v>6</v>
      </c>
      <c r="I142" s="261"/>
      <c r="J142" s="262">
        <f>ROUND(I142*H142,2)</f>
        <v>0</v>
      </c>
      <c r="K142" s="263"/>
      <c r="L142" s="264"/>
      <c r="M142" s="265" t="s">
        <v>1</v>
      </c>
      <c r="N142" s="266" t="s">
        <v>39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234</v>
      </c>
      <c r="AT142" s="231" t="s">
        <v>245</v>
      </c>
      <c r="AU142" s="231" t="s">
        <v>84</v>
      </c>
      <c r="AY142" s="17" t="s">
        <v>148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82</v>
      </c>
      <c r="BK142" s="232">
        <f>ROUND(I142*H142,2)</f>
        <v>0</v>
      </c>
      <c r="BL142" s="17" t="s">
        <v>193</v>
      </c>
      <c r="BM142" s="231" t="s">
        <v>261</v>
      </c>
    </row>
    <row r="143" s="2" customFormat="1" ht="16.5" customHeight="1">
      <c r="A143" s="38"/>
      <c r="B143" s="39"/>
      <c r="C143" s="256" t="s">
        <v>267</v>
      </c>
      <c r="D143" s="256" t="s">
        <v>245</v>
      </c>
      <c r="E143" s="257" t="s">
        <v>1353</v>
      </c>
      <c r="F143" s="258" t="s">
        <v>1354</v>
      </c>
      <c r="G143" s="259" t="s">
        <v>211</v>
      </c>
      <c r="H143" s="260">
        <v>1</v>
      </c>
      <c r="I143" s="261"/>
      <c r="J143" s="262">
        <f>ROUND(I143*H143,2)</f>
        <v>0</v>
      </c>
      <c r="K143" s="263"/>
      <c r="L143" s="264"/>
      <c r="M143" s="265" t="s">
        <v>1</v>
      </c>
      <c r="N143" s="266" t="s">
        <v>39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234</v>
      </c>
      <c r="AT143" s="231" t="s">
        <v>245</v>
      </c>
      <c r="AU143" s="231" t="s">
        <v>84</v>
      </c>
      <c r="AY143" s="17" t="s">
        <v>148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193</v>
      </c>
      <c r="BM143" s="231" t="s">
        <v>265</v>
      </c>
    </row>
    <row r="144" s="2" customFormat="1" ht="16.5" customHeight="1">
      <c r="A144" s="38"/>
      <c r="B144" s="39"/>
      <c r="C144" s="256" t="s">
        <v>212</v>
      </c>
      <c r="D144" s="256" t="s">
        <v>245</v>
      </c>
      <c r="E144" s="257" t="s">
        <v>1355</v>
      </c>
      <c r="F144" s="258" t="s">
        <v>1208</v>
      </c>
      <c r="G144" s="259" t="s">
        <v>211</v>
      </c>
      <c r="H144" s="260">
        <v>3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39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234</v>
      </c>
      <c r="AT144" s="231" t="s">
        <v>245</v>
      </c>
      <c r="AU144" s="231" t="s">
        <v>84</v>
      </c>
      <c r="AY144" s="17" t="s">
        <v>148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193</v>
      </c>
      <c r="BM144" s="231" t="s">
        <v>270</v>
      </c>
    </row>
    <row r="145" s="2" customFormat="1" ht="16.5" customHeight="1">
      <c r="A145" s="38"/>
      <c r="B145" s="39"/>
      <c r="C145" s="256" t="s">
        <v>275</v>
      </c>
      <c r="D145" s="256" t="s">
        <v>245</v>
      </c>
      <c r="E145" s="257" t="s">
        <v>1356</v>
      </c>
      <c r="F145" s="258" t="s">
        <v>1210</v>
      </c>
      <c r="G145" s="259" t="s">
        <v>233</v>
      </c>
      <c r="H145" s="260">
        <v>29</v>
      </c>
      <c r="I145" s="261"/>
      <c r="J145" s="262">
        <f>ROUND(I145*H145,2)</f>
        <v>0</v>
      </c>
      <c r="K145" s="263"/>
      <c r="L145" s="264"/>
      <c r="M145" s="265" t="s">
        <v>1</v>
      </c>
      <c r="N145" s="266" t="s">
        <v>39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234</v>
      </c>
      <c r="AT145" s="231" t="s">
        <v>245</v>
      </c>
      <c r="AU145" s="231" t="s">
        <v>84</v>
      </c>
      <c r="AY145" s="17" t="s">
        <v>148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82</v>
      </c>
      <c r="BK145" s="232">
        <f>ROUND(I145*H145,2)</f>
        <v>0</v>
      </c>
      <c r="BL145" s="17" t="s">
        <v>193</v>
      </c>
      <c r="BM145" s="231" t="s">
        <v>273</v>
      </c>
    </row>
    <row r="146" s="2" customFormat="1" ht="16.5" customHeight="1">
      <c r="A146" s="38"/>
      <c r="B146" s="39"/>
      <c r="C146" s="256" t="s">
        <v>221</v>
      </c>
      <c r="D146" s="256" t="s">
        <v>245</v>
      </c>
      <c r="E146" s="257" t="s">
        <v>1357</v>
      </c>
      <c r="F146" s="258" t="s">
        <v>1212</v>
      </c>
      <c r="G146" s="259" t="s">
        <v>1047</v>
      </c>
      <c r="H146" s="260">
        <v>1</v>
      </c>
      <c r="I146" s="261"/>
      <c r="J146" s="262">
        <f>ROUND(I146*H146,2)</f>
        <v>0</v>
      </c>
      <c r="K146" s="263"/>
      <c r="L146" s="264"/>
      <c r="M146" s="265" t="s">
        <v>1</v>
      </c>
      <c r="N146" s="266" t="s">
        <v>39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234</v>
      </c>
      <c r="AT146" s="231" t="s">
        <v>245</v>
      </c>
      <c r="AU146" s="231" t="s">
        <v>84</v>
      </c>
      <c r="AY146" s="17" t="s">
        <v>148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193</v>
      </c>
      <c r="BM146" s="231" t="s">
        <v>279</v>
      </c>
    </row>
    <row r="147" s="2" customFormat="1" ht="24.15" customHeight="1">
      <c r="A147" s="38"/>
      <c r="B147" s="39"/>
      <c r="C147" s="219" t="s">
        <v>282</v>
      </c>
      <c r="D147" s="219" t="s">
        <v>150</v>
      </c>
      <c r="E147" s="220" t="s">
        <v>1358</v>
      </c>
      <c r="F147" s="221" t="s">
        <v>1214</v>
      </c>
      <c r="G147" s="222" t="s">
        <v>1047</v>
      </c>
      <c r="H147" s="223">
        <v>128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39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193</v>
      </c>
      <c r="AT147" s="231" t="s">
        <v>150</v>
      </c>
      <c r="AU147" s="231" t="s">
        <v>84</v>
      </c>
      <c r="AY147" s="17" t="s">
        <v>148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82</v>
      </c>
      <c r="BK147" s="232">
        <f>ROUND(I147*H147,2)</f>
        <v>0</v>
      </c>
      <c r="BL147" s="17" t="s">
        <v>193</v>
      </c>
      <c r="BM147" s="231" t="s">
        <v>280</v>
      </c>
    </row>
    <row r="148" s="2" customFormat="1" ht="16.5" customHeight="1">
      <c r="A148" s="38"/>
      <c r="B148" s="39"/>
      <c r="C148" s="219" t="s">
        <v>226</v>
      </c>
      <c r="D148" s="219" t="s">
        <v>150</v>
      </c>
      <c r="E148" s="220" t="s">
        <v>1359</v>
      </c>
      <c r="F148" s="221" t="s">
        <v>1216</v>
      </c>
      <c r="G148" s="222" t="s">
        <v>1047</v>
      </c>
      <c r="H148" s="223">
        <v>32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39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193</v>
      </c>
      <c r="AT148" s="231" t="s">
        <v>150</v>
      </c>
      <c r="AU148" s="231" t="s">
        <v>84</v>
      </c>
      <c r="AY148" s="17" t="s">
        <v>148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193</v>
      </c>
      <c r="BM148" s="231" t="s">
        <v>285</v>
      </c>
    </row>
    <row r="149" s="2" customFormat="1" ht="16.5" customHeight="1">
      <c r="A149" s="38"/>
      <c r="B149" s="39"/>
      <c r="C149" s="219" t="s">
        <v>290</v>
      </c>
      <c r="D149" s="219" t="s">
        <v>150</v>
      </c>
      <c r="E149" s="220" t="s">
        <v>1360</v>
      </c>
      <c r="F149" s="221" t="s">
        <v>1218</v>
      </c>
      <c r="G149" s="222" t="s">
        <v>1047</v>
      </c>
      <c r="H149" s="223">
        <v>10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39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193</v>
      </c>
      <c r="AT149" s="231" t="s">
        <v>150</v>
      </c>
      <c r="AU149" s="231" t="s">
        <v>84</v>
      </c>
      <c r="AY149" s="17" t="s">
        <v>148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193</v>
      </c>
      <c r="BM149" s="231" t="s">
        <v>288</v>
      </c>
    </row>
    <row r="150" s="2" customFormat="1" ht="16.5" customHeight="1">
      <c r="A150" s="38"/>
      <c r="B150" s="39"/>
      <c r="C150" s="219" t="s">
        <v>88</v>
      </c>
      <c r="D150" s="219" t="s">
        <v>150</v>
      </c>
      <c r="E150" s="220" t="s">
        <v>1361</v>
      </c>
      <c r="F150" s="221" t="s">
        <v>1222</v>
      </c>
      <c r="G150" s="222" t="s">
        <v>202</v>
      </c>
      <c r="H150" s="223">
        <v>21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39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193</v>
      </c>
      <c r="AT150" s="231" t="s">
        <v>150</v>
      </c>
      <c r="AU150" s="231" t="s">
        <v>84</v>
      </c>
      <c r="AY150" s="17" t="s">
        <v>148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193</v>
      </c>
      <c r="BM150" s="231" t="s">
        <v>293</v>
      </c>
    </row>
    <row r="151" s="2" customFormat="1" ht="21.75" customHeight="1">
      <c r="A151" s="38"/>
      <c r="B151" s="39"/>
      <c r="C151" s="219" t="s">
        <v>299</v>
      </c>
      <c r="D151" s="219" t="s">
        <v>150</v>
      </c>
      <c r="E151" s="220" t="s">
        <v>1362</v>
      </c>
      <c r="F151" s="221" t="s">
        <v>1224</v>
      </c>
      <c r="G151" s="222" t="s">
        <v>202</v>
      </c>
      <c r="H151" s="223">
        <v>75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39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193</v>
      </c>
      <c r="AT151" s="231" t="s">
        <v>150</v>
      </c>
      <c r="AU151" s="231" t="s">
        <v>84</v>
      </c>
      <c r="AY151" s="17" t="s">
        <v>148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193</v>
      </c>
      <c r="BM151" s="231" t="s">
        <v>297</v>
      </c>
    </row>
    <row r="152" s="2" customFormat="1" ht="16.5" customHeight="1">
      <c r="A152" s="38"/>
      <c r="B152" s="39"/>
      <c r="C152" s="219" t="s">
        <v>234</v>
      </c>
      <c r="D152" s="219" t="s">
        <v>150</v>
      </c>
      <c r="E152" s="220" t="s">
        <v>1363</v>
      </c>
      <c r="F152" s="221" t="s">
        <v>1226</v>
      </c>
      <c r="G152" s="222" t="s">
        <v>202</v>
      </c>
      <c r="H152" s="223">
        <v>10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39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193</v>
      </c>
      <c r="AT152" s="231" t="s">
        <v>150</v>
      </c>
      <c r="AU152" s="231" t="s">
        <v>84</v>
      </c>
      <c r="AY152" s="17" t="s">
        <v>148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193</v>
      </c>
      <c r="BM152" s="231" t="s">
        <v>302</v>
      </c>
    </row>
    <row r="153" s="2" customFormat="1" ht="16.5" customHeight="1">
      <c r="A153" s="38"/>
      <c r="B153" s="39"/>
      <c r="C153" s="219" t="s">
        <v>308</v>
      </c>
      <c r="D153" s="219" t="s">
        <v>150</v>
      </c>
      <c r="E153" s="220" t="s">
        <v>1364</v>
      </c>
      <c r="F153" s="221" t="s">
        <v>1228</v>
      </c>
      <c r="G153" s="222" t="s">
        <v>202</v>
      </c>
      <c r="H153" s="223">
        <v>106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39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193</v>
      </c>
      <c r="AT153" s="231" t="s">
        <v>150</v>
      </c>
      <c r="AU153" s="231" t="s">
        <v>84</v>
      </c>
      <c r="AY153" s="17" t="s">
        <v>148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193</v>
      </c>
      <c r="BM153" s="231" t="s">
        <v>306</v>
      </c>
    </row>
    <row r="154" s="2" customFormat="1" ht="16.5" customHeight="1">
      <c r="A154" s="38"/>
      <c r="B154" s="39"/>
      <c r="C154" s="219" t="s">
        <v>238</v>
      </c>
      <c r="D154" s="219" t="s">
        <v>150</v>
      </c>
      <c r="E154" s="220" t="s">
        <v>1365</v>
      </c>
      <c r="F154" s="221" t="s">
        <v>1230</v>
      </c>
      <c r="G154" s="222" t="s">
        <v>202</v>
      </c>
      <c r="H154" s="223">
        <v>222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39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193</v>
      </c>
      <c r="AT154" s="231" t="s">
        <v>150</v>
      </c>
      <c r="AU154" s="231" t="s">
        <v>84</v>
      </c>
      <c r="AY154" s="17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193</v>
      </c>
      <c r="BM154" s="231" t="s">
        <v>311</v>
      </c>
    </row>
    <row r="155" s="2" customFormat="1" ht="16.5" customHeight="1">
      <c r="A155" s="38"/>
      <c r="B155" s="39"/>
      <c r="C155" s="219" t="s">
        <v>774</v>
      </c>
      <c r="D155" s="219" t="s">
        <v>150</v>
      </c>
      <c r="E155" s="220" t="s">
        <v>1366</v>
      </c>
      <c r="F155" s="221" t="s">
        <v>1232</v>
      </c>
      <c r="G155" s="222" t="s">
        <v>1047</v>
      </c>
      <c r="H155" s="223">
        <v>78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39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193</v>
      </c>
      <c r="AT155" s="231" t="s">
        <v>150</v>
      </c>
      <c r="AU155" s="231" t="s">
        <v>84</v>
      </c>
      <c r="AY155" s="17" t="s">
        <v>148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193</v>
      </c>
      <c r="BM155" s="231" t="s">
        <v>91</v>
      </c>
    </row>
    <row r="156" s="2" customFormat="1" ht="16.5" customHeight="1">
      <c r="A156" s="38"/>
      <c r="B156" s="39"/>
      <c r="C156" s="219" t="s">
        <v>242</v>
      </c>
      <c r="D156" s="219" t="s">
        <v>150</v>
      </c>
      <c r="E156" s="220" t="s">
        <v>1367</v>
      </c>
      <c r="F156" s="221" t="s">
        <v>1234</v>
      </c>
      <c r="G156" s="222" t="s">
        <v>202</v>
      </c>
      <c r="H156" s="223">
        <v>86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39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193</v>
      </c>
      <c r="AT156" s="231" t="s">
        <v>150</v>
      </c>
      <c r="AU156" s="231" t="s">
        <v>84</v>
      </c>
      <c r="AY156" s="17" t="s">
        <v>148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82</v>
      </c>
      <c r="BK156" s="232">
        <f>ROUND(I156*H156,2)</f>
        <v>0</v>
      </c>
      <c r="BL156" s="17" t="s">
        <v>193</v>
      </c>
      <c r="BM156" s="231" t="s">
        <v>472</v>
      </c>
    </row>
    <row r="157" s="2" customFormat="1" ht="16.5" customHeight="1">
      <c r="A157" s="38"/>
      <c r="B157" s="39"/>
      <c r="C157" s="219" t="s">
        <v>334</v>
      </c>
      <c r="D157" s="219" t="s">
        <v>150</v>
      </c>
      <c r="E157" s="220" t="s">
        <v>1368</v>
      </c>
      <c r="F157" s="221" t="s">
        <v>1236</v>
      </c>
      <c r="G157" s="222" t="s">
        <v>1047</v>
      </c>
      <c r="H157" s="223">
        <v>10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193</v>
      </c>
      <c r="AT157" s="231" t="s">
        <v>150</v>
      </c>
      <c r="AU157" s="231" t="s">
        <v>84</v>
      </c>
      <c r="AY157" s="17" t="s">
        <v>148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193</v>
      </c>
      <c r="BM157" s="231" t="s">
        <v>323</v>
      </c>
    </row>
    <row r="158" s="2" customFormat="1" ht="16.5" customHeight="1">
      <c r="A158" s="38"/>
      <c r="B158" s="39"/>
      <c r="C158" s="219" t="s">
        <v>248</v>
      </c>
      <c r="D158" s="219" t="s">
        <v>150</v>
      </c>
      <c r="E158" s="220" t="s">
        <v>1369</v>
      </c>
      <c r="F158" s="221" t="s">
        <v>1238</v>
      </c>
      <c r="G158" s="222" t="s">
        <v>1047</v>
      </c>
      <c r="H158" s="223">
        <v>10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39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193</v>
      </c>
      <c r="AT158" s="231" t="s">
        <v>150</v>
      </c>
      <c r="AU158" s="231" t="s">
        <v>84</v>
      </c>
      <c r="AY158" s="17" t="s">
        <v>148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82</v>
      </c>
      <c r="BK158" s="232">
        <f>ROUND(I158*H158,2)</f>
        <v>0</v>
      </c>
      <c r="BL158" s="17" t="s">
        <v>193</v>
      </c>
      <c r="BM158" s="231" t="s">
        <v>337</v>
      </c>
    </row>
    <row r="159" s="2" customFormat="1" ht="16.5" customHeight="1">
      <c r="A159" s="38"/>
      <c r="B159" s="39"/>
      <c r="C159" s="219" t="s">
        <v>354</v>
      </c>
      <c r="D159" s="219" t="s">
        <v>150</v>
      </c>
      <c r="E159" s="220" t="s">
        <v>1370</v>
      </c>
      <c r="F159" s="221" t="s">
        <v>1240</v>
      </c>
      <c r="G159" s="222" t="s">
        <v>1047</v>
      </c>
      <c r="H159" s="223">
        <v>10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39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193</v>
      </c>
      <c r="AT159" s="231" t="s">
        <v>150</v>
      </c>
      <c r="AU159" s="231" t="s">
        <v>84</v>
      </c>
      <c r="AY159" s="17" t="s">
        <v>148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82</v>
      </c>
      <c r="BK159" s="232">
        <f>ROUND(I159*H159,2)</f>
        <v>0</v>
      </c>
      <c r="BL159" s="17" t="s">
        <v>193</v>
      </c>
      <c r="BM159" s="231" t="s">
        <v>353</v>
      </c>
    </row>
    <row r="160" s="2" customFormat="1" ht="21.75" customHeight="1">
      <c r="A160" s="38"/>
      <c r="B160" s="39"/>
      <c r="C160" s="219" t="s">
        <v>253</v>
      </c>
      <c r="D160" s="219" t="s">
        <v>150</v>
      </c>
      <c r="E160" s="220" t="s">
        <v>1371</v>
      </c>
      <c r="F160" s="221" t="s">
        <v>1242</v>
      </c>
      <c r="G160" s="222" t="s">
        <v>1047</v>
      </c>
      <c r="H160" s="223">
        <v>10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39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193</v>
      </c>
      <c r="AT160" s="231" t="s">
        <v>150</v>
      </c>
      <c r="AU160" s="231" t="s">
        <v>84</v>
      </c>
      <c r="AY160" s="17" t="s">
        <v>148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82</v>
      </c>
      <c r="BK160" s="232">
        <f>ROUND(I160*H160,2)</f>
        <v>0</v>
      </c>
      <c r="BL160" s="17" t="s">
        <v>193</v>
      </c>
      <c r="BM160" s="231" t="s">
        <v>94</v>
      </c>
    </row>
    <row r="161" s="2" customFormat="1" ht="21.75" customHeight="1">
      <c r="A161" s="38"/>
      <c r="B161" s="39"/>
      <c r="C161" s="219" t="s">
        <v>360</v>
      </c>
      <c r="D161" s="219" t="s">
        <v>150</v>
      </c>
      <c r="E161" s="220" t="s">
        <v>1372</v>
      </c>
      <c r="F161" s="221" t="s">
        <v>1244</v>
      </c>
      <c r="G161" s="222" t="s">
        <v>1047</v>
      </c>
      <c r="H161" s="223">
        <v>10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39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193</v>
      </c>
      <c r="AT161" s="231" t="s">
        <v>150</v>
      </c>
      <c r="AU161" s="231" t="s">
        <v>84</v>
      </c>
      <c r="AY161" s="17" t="s">
        <v>148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82</v>
      </c>
      <c r="BK161" s="232">
        <f>ROUND(I161*H161,2)</f>
        <v>0</v>
      </c>
      <c r="BL161" s="17" t="s">
        <v>193</v>
      </c>
      <c r="BM161" s="231" t="s">
        <v>359</v>
      </c>
    </row>
    <row r="162" s="2" customFormat="1" ht="16.5" customHeight="1">
      <c r="A162" s="38"/>
      <c r="B162" s="39"/>
      <c r="C162" s="219" t="s">
        <v>257</v>
      </c>
      <c r="D162" s="219" t="s">
        <v>150</v>
      </c>
      <c r="E162" s="220" t="s">
        <v>1373</v>
      </c>
      <c r="F162" s="221" t="s">
        <v>1374</v>
      </c>
      <c r="G162" s="222" t="s">
        <v>1047</v>
      </c>
      <c r="H162" s="223">
        <v>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39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193</v>
      </c>
      <c r="AT162" s="231" t="s">
        <v>150</v>
      </c>
      <c r="AU162" s="231" t="s">
        <v>84</v>
      </c>
      <c r="AY162" s="17" t="s">
        <v>148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193</v>
      </c>
      <c r="BM162" s="231" t="s">
        <v>363</v>
      </c>
    </row>
    <row r="163" s="2" customFormat="1" ht="16.5" customHeight="1">
      <c r="A163" s="38"/>
      <c r="B163" s="39"/>
      <c r="C163" s="219" t="s">
        <v>367</v>
      </c>
      <c r="D163" s="219" t="s">
        <v>150</v>
      </c>
      <c r="E163" s="220" t="s">
        <v>1375</v>
      </c>
      <c r="F163" s="221" t="s">
        <v>1376</v>
      </c>
      <c r="G163" s="222" t="s">
        <v>1047</v>
      </c>
      <c r="H163" s="223">
        <v>3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39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193</v>
      </c>
      <c r="AT163" s="231" t="s">
        <v>150</v>
      </c>
      <c r="AU163" s="231" t="s">
        <v>84</v>
      </c>
      <c r="AY163" s="17" t="s">
        <v>148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193</v>
      </c>
      <c r="BM163" s="231" t="s">
        <v>366</v>
      </c>
    </row>
    <row r="164" s="2" customFormat="1" ht="21.75" customHeight="1">
      <c r="A164" s="38"/>
      <c r="B164" s="39"/>
      <c r="C164" s="219" t="s">
        <v>261</v>
      </c>
      <c r="D164" s="219" t="s">
        <v>150</v>
      </c>
      <c r="E164" s="220" t="s">
        <v>1377</v>
      </c>
      <c r="F164" s="221" t="s">
        <v>1378</v>
      </c>
      <c r="G164" s="222" t="s">
        <v>1047</v>
      </c>
      <c r="H164" s="223">
        <v>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39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193</v>
      </c>
      <c r="AT164" s="231" t="s">
        <v>150</v>
      </c>
      <c r="AU164" s="231" t="s">
        <v>84</v>
      </c>
      <c r="AY164" s="17" t="s">
        <v>148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82</v>
      </c>
      <c r="BK164" s="232">
        <f>ROUND(I164*H164,2)</f>
        <v>0</v>
      </c>
      <c r="BL164" s="17" t="s">
        <v>193</v>
      </c>
      <c r="BM164" s="231" t="s">
        <v>370</v>
      </c>
    </row>
    <row r="165" s="2" customFormat="1" ht="21.75" customHeight="1">
      <c r="A165" s="38"/>
      <c r="B165" s="39"/>
      <c r="C165" s="219" t="s">
        <v>373</v>
      </c>
      <c r="D165" s="219" t="s">
        <v>150</v>
      </c>
      <c r="E165" s="220" t="s">
        <v>1379</v>
      </c>
      <c r="F165" s="221" t="s">
        <v>1380</v>
      </c>
      <c r="G165" s="222" t="s">
        <v>1047</v>
      </c>
      <c r="H165" s="223">
        <v>3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39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193</v>
      </c>
      <c r="AT165" s="231" t="s">
        <v>150</v>
      </c>
      <c r="AU165" s="231" t="s">
        <v>84</v>
      </c>
      <c r="AY165" s="17" t="s">
        <v>148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193</v>
      </c>
      <c r="BM165" s="231" t="s">
        <v>97</v>
      </c>
    </row>
    <row r="166" s="2" customFormat="1" ht="16.5" customHeight="1">
      <c r="A166" s="38"/>
      <c r="B166" s="39"/>
      <c r="C166" s="219" t="s">
        <v>265</v>
      </c>
      <c r="D166" s="219" t="s">
        <v>150</v>
      </c>
      <c r="E166" s="220" t="s">
        <v>1381</v>
      </c>
      <c r="F166" s="221" t="s">
        <v>1382</v>
      </c>
      <c r="G166" s="222" t="s">
        <v>1047</v>
      </c>
      <c r="H166" s="223">
        <v>0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39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193</v>
      </c>
      <c r="AT166" s="231" t="s">
        <v>150</v>
      </c>
      <c r="AU166" s="231" t="s">
        <v>84</v>
      </c>
      <c r="AY166" s="17" t="s">
        <v>148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82</v>
      </c>
      <c r="BK166" s="232">
        <f>ROUND(I166*H166,2)</f>
        <v>0</v>
      </c>
      <c r="BL166" s="17" t="s">
        <v>193</v>
      </c>
      <c r="BM166" s="231" t="s">
        <v>376</v>
      </c>
    </row>
    <row r="167" s="2" customFormat="1" ht="16.5" customHeight="1">
      <c r="A167" s="38"/>
      <c r="B167" s="39"/>
      <c r="C167" s="219" t="s">
        <v>380</v>
      </c>
      <c r="D167" s="219" t="s">
        <v>150</v>
      </c>
      <c r="E167" s="220" t="s">
        <v>1383</v>
      </c>
      <c r="F167" s="221" t="s">
        <v>1384</v>
      </c>
      <c r="G167" s="222" t="s">
        <v>1047</v>
      </c>
      <c r="H167" s="223">
        <v>0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39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193</v>
      </c>
      <c r="AT167" s="231" t="s">
        <v>150</v>
      </c>
      <c r="AU167" s="231" t="s">
        <v>84</v>
      </c>
      <c r="AY167" s="17" t="s">
        <v>148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193</v>
      </c>
      <c r="BM167" s="231" t="s">
        <v>379</v>
      </c>
    </row>
    <row r="168" s="2" customFormat="1" ht="16.5" customHeight="1">
      <c r="A168" s="38"/>
      <c r="B168" s="39"/>
      <c r="C168" s="219" t="s">
        <v>270</v>
      </c>
      <c r="D168" s="219" t="s">
        <v>150</v>
      </c>
      <c r="E168" s="220" t="s">
        <v>1385</v>
      </c>
      <c r="F168" s="221" t="s">
        <v>1386</v>
      </c>
      <c r="G168" s="222" t="s">
        <v>1047</v>
      </c>
      <c r="H168" s="223">
        <v>0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39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193</v>
      </c>
      <c r="AT168" s="231" t="s">
        <v>150</v>
      </c>
      <c r="AU168" s="231" t="s">
        <v>84</v>
      </c>
      <c r="AY168" s="17" t="s">
        <v>148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82</v>
      </c>
      <c r="BK168" s="232">
        <f>ROUND(I168*H168,2)</f>
        <v>0</v>
      </c>
      <c r="BL168" s="17" t="s">
        <v>193</v>
      </c>
      <c r="BM168" s="231" t="s">
        <v>383</v>
      </c>
    </row>
    <row r="169" s="2" customFormat="1" ht="16.5" customHeight="1">
      <c r="A169" s="38"/>
      <c r="B169" s="39"/>
      <c r="C169" s="219" t="s">
        <v>388</v>
      </c>
      <c r="D169" s="219" t="s">
        <v>150</v>
      </c>
      <c r="E169" s="220" t="s">
        <v>1387</v>
      </c>
      <c r="F169" s="221" t="s">
        <v>1254</v>
      </c>
      <c r="G169" s="222" t="s">
        <v>1047</v>
      </c>
      <c r="H169" s="223">
        <v>15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39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193</v>
      </c>
      <c r="AT169" s="231" t="s">
        <v>150</v>
      </c>
      <c r="AU169" s="231" t="s">
        <v>84</v>
      </c>
      <c r="AY169" s="17" t="s">
        <v>148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82</v>
      </c>
      <c r="BK169" s="232">
        <f>ROUND(I169*H169,2)</f>
        <v>0</v>
      </c>
      <c r="BL169" s="17" t="s">
        <v>193</v>
      </c>
      <c r="BM169" s="231" t="s">
        <v>386</v>
      </c>
    </row>
    <row r="170" s="2" customFormat="1" ht="16.5" customHeight="1">
      <c r="A170" s="38"/>
      <c r="B170" s="39"/>
      <c r="C170" s="219" t="s">
        <v>273</v>
      </c>
      <c r="D170" s="219" t="s">
        <v>150</v>
      </c>
      <c r="E170" s="220" t="s">
        <v>1388</v>
      </c>
      <c r="F170" s="221" t="s">
        <v>1256</v>
      </c>
      <c r="G170" s="222" t="s">
        <v>1047</v>
      </c>
      <c r="H170" s="223">
        <v>10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193</v>
      </c>
      <c r="AT170" s="231" t="s">
        <v>150</v>
      </c>
      <c r="AU170" s="231" t="s">
        <v>84</v>
      </c>
      <c r="AY170" s="17" t="s">
        <v>148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193</v>
      </c>
      <c r="BM170" s="231" t="s">
        <v>100</v>
      </c>
    </row>
    <row r="171" s="2" customFormat="1" ht="16.5" customHeight="1">
      <c r="A171" s="38"/>
      <c r="B171" s="39"/>
      <c r="C171" s="219" t="s">
        <v>394</v>
      </c>
      <c r="D171" s="219" t="s">
        <v>150</v>
      </c>
      <c r="E171" s="220" t="s">
        <v>1389</v>
      </c>
      <c r="F171" s="221" t="s">
        <v>1258</v>
      </c>
      <c r="G171" s="222" t="s">
        <v>1047</v>
      </c>
      <c r="H171" s="223">
        <v>10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39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193</v>
      </c>
      <c r="AT171" s="231" t="s">
        <v>150</v>
      </c>
      <c r="AU171" s="231" t="s">
        <v>84</v>
      </c>
      <c r="AY171" s="17" t="s">
        <v>148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82</v>
      </c>
      <c r="BK171" s="232">
        <f>ROUND(I171*H171,2)</f>
        <v>0</v>
      </c>
      <c r="BL171" s="17" t="s">
        <v>193</v>
      </c>
      <c r="BM171" s="231" t="s">
        <v>393</v>
      </c>
    </row>
    <row r="172" s="2" customFormat="1" ht="16.5" customHeight="1">
      <c r="A172" s="38"/>
      <c r="B172" s="39"/>
      <c r="C172" s="219" t="s">
        <v>279</v>
      </c>
      <c r="D172" s="219" t="s">
        <v>150</v>
      </c>
      <c r="E172" s="220" t="s">
        <v>1390</v>
      </c>
      <c r="F172" s="221" t="s">
        <v>1260</v>
      </c>
      <c r="G172" s="222" t="s">
        <v>1047</v>
      </c>
      <c r="H172" s="223">
        <v>10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193</v>
      </c>
      <c r="AT172" s="231" t="s">
        <v>150</v>
      </c>
      <c r="AU172" s="231" t="s">
        <v>84</v>
      </c>
      <c r="AY172" s="17" t="s">
        <v>148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193</v>
      </c>
      <c r="BM172" s="231" t="s">
        <v>397</v>
      </c>
    </row>
    <row r="173" s="2" customFormat="1" ht="16.5" customHeight="1">
      <c r="A173" s="38"/>
      <c r="B173" s="39"/>
      <c r="C173" s="219" t="s">
        <v>403</v>
      </c>
      <c r="D173" s="219" t="s">
        <v>150</v>
      </c>
      <c r="E173" s="220" t="s">
        <v>1391</v>
      </c>
      <c r="F173" s="221" t="s">
        <v>1262</v>
      </c>
      <c r="G173" s="222" t="s">
        <v>1047</v>
      </c>
      <c r="H173" s="223">
        <v>9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39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193</v>
      </c>
      <c r="AT173" s="231" t="s">
        <v>150</v>
      </c>
      <c r="AU173" s="231" t="s">
        <v>84</v>
      </c>
      <c r="AY173" s="17" t="s">
        <v>148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82</v>
      </c>
      <c r="BK173" s="232">
        <f>ROUND(I173*H173,2)</f>
        <v>0</v>
      </c>
      <c r="BL173" s="17" t="s">
        <v>193</v>
      </c>
      <c r="BM173" s="231" t="s">
        <v>401</v>
      </c>
    </row>
    <row r="174" s="2" customFormat="1" ht="16.5" customHeight="1">
      <c r="A174" s="38"/>
      <c r="B174" s="39"/>
      <c r="C174" s="219" t="s">
        <v>280</v>
      </c>
      <c r="D174" s="219" t="s">
        <v>150</v>
      </c>
      <c r="E174" s="220" t="s">
        <v>1392</v>
      </c>
      <c r="F174" s="221" t="s">
        <v>1264</v>
      </c>
      <c r="G174" s="222" t="s">
        <v>1047</v>
      </c>
      <c r="H174" s="223">
        <v>10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39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193</v>
      </c>
      <c r="AT174" s="231" t="s">
        <v>150</v>
      </c>
      <c r="AU174" s="231" t="s">
        <v>84</v>
      </c>
      <c r="AY174" s="17" t="s">
        <v>148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193</v>
      </c>
      <c r="BM174" s="231" t="s">
        <v>406</v>
      </c>
    </row>
    <row r="175" s="2" customFormat="1" ht="16.5" customHeight="1">
      <c r="A175" s="38"/>
      <c r="B175" s="39"/>
      <c r="C175" s="219" t="s">
        <v>410</v>
      </c>
      <c r="D175" s="219" t="s">
        <v>150</v>
      </c>
      <c r="E175" s="220" t="s">
        <v>1393</v>
      </c>
      <c r="F175" s="221" t="s">
        <v>1394</v>
      </c>
      <c r="G175" s="222" t="s">
        <v>1047</v>
      </c>
      <c r="H175" s="223">
        <v>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39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193</v>
      </c>
      <c r="AT175" s="231" t="s">
        <v>150</v>
      </c>
      <c r="AU175" s="231" t="s">
        <v>84</v>
      </c>
      <c r="AY175" s="17" t="s">
        <v>148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82</v>
      </c>
      <c r="BK175" s="232">
        <f>ROUND(I175*H175,2)</f>
        <v>0</v>
      </c>
      <c r="BL175" s="17" t="s">
        <v>193</v>
      </c>
      <c r="BM175" s="231" t="s">
        <v>409</v>
      </c>
    </row>
    <row r="176" s="2" customFormat="1" ht="16.5" customHeight="1">
      <c r="A176" s="38"/>
      <c r="B176" s="39"/>
      <c r="C176" s="219" t="s">
        <v>285</v>
      </c>
      <c r="D176" s="219" t="s">
        <v>150</v>
      </c>
      <c r="E176" s="220" t="s">
        <v>1395</v>
      </c>
      <c r="F176" s="221" t="s">
        <v>1396</v>
      </c>
      <c r="G176" s="222" t="s">
        <v>1047</v>
      </c>
      <c r="H176" s="223">
        <v>5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39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193</v>
      </c>
      <c r="AT176" s="231" t="s">
        <v>150</v>
      </c>
      <c r="AU176" s="231" t="s">
        <v>84</v>
      </c>
      <c r="AY176" s="17" t="s">
        <v>148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82</v>
      </c>
      <c r="BK176" s="232">
        <f>ROUND(I176*H176,2)</f>
        <v>0</v>
      </c>
      <c r="BL176" s="17" t="s">
        <v>193</v>
      </c>
      <c r="BM176" s="231" t="s">
        <v>413</v>
      </c>
    </row>
    <row r="177" s="2" customFormat="1" ht="16.5" customHeight="1">
      <c r="A177" s="38"/>
      <c r="B177" s="39"/>
      <c r="C177" s="219" t="s">
        <v>417</v>
      </c>
      <c r="D177" s="219" t="s">
        <v>150</v>
      </c>
      <c r="E177" s="220" t="s">
        <v>1397</v>
      </c>
      <c r="F177" s="221" t="s">
        <v>1398</v>
      </c>
      <c r="G177" s="222" t="s">
        <v>1047</v>
      </c>
      <c r="H177" s="223">
        <v>5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39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193</v>
      </c>
      <c r="AT177" s="231" t="s">
        <v>150</v>
      </c>
      <c r="AU177" s="231" t="s">
        <v>84</v>
      </c>
      <c r="AY177" s="17" t="s">
        <v>148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82</v>
      </c>
      <c r="BK177" s="232">
        <f>ROUND(I177*H177,2)</f>
        <v>0</v>
      </c>
      <c r="BL177" s="17" t="s">
        <v>193</v>
      </c>
      <c r="BM177" s="231" t="s">
        <v>416</v>
      </c>
    </row>
    <row r="178" s="2" customFormat="1" ht="16.5" customHeight="1">
      <c r="A178" s="38"/>
      <c r="B178" s="39"/>
      <c r="C178" s="219" t="s">
        <v>288</v>
      </c>
      <c r="D178" s="219" t="s">
        <v>150</v>
      </c>
      <c r="E178" s="220" t="s">
        <v>1399</v>
      </c>
      <c r="F178" s="221" t="s">
        <v>1400</v>
      </c>
      <c r="G178" s="222" t="s">
        <v>1047</v>
      </c>
      <c r="H178" s="223">
        <v>5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39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193</v>
      </c>
      <c r="AT178" s="231" t="s">
        <v>150</v>
      </c>
      <c r="AU178" s="231" t="s">
        <v>84</v>
      </c>
      <c r="AY178" s="17" t="s">
        <v>148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82</v>
      </c>
      <c r="BK178" s="232">
        <f>ROUND(I178*H178,2)</f>
        <v>0</v>
      </c>
      <c r="BL178" s="17" t="s">
        <v>193</v>
      </c>
      <c r="BM178" s="231" t="s">
        <v>420</v>
      </c>
    </row>
    <row r="179" s="2" customFormat="1" ht="16.5" customHeight="1">
      <c r="A179" s="38"/>
      <c r="B179" s="39"/>
      <c r="C179" s="219" t="s">
        <v>425</v>
      </c>
      <c r="D179" s="219" t="s">
        <v>150</v>
      </c>
      <c r="E179" s="220" t="s">
        <v>1401</v>
      </c>
      <c r="F179" s="221" t="s">
        <v>1274</v>
      </c>
      <c r="G179" s="222" t="s">
        <v>1047</v>
      </c>
      <c r="H179" s="223">
        <v>15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39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193</v>
      </c>
      <c r="AT179" s="231" t="s">
        <v>150</v>
      </c>
      <c r="AU179" s="231" t="s">
        <v>84</v>
      </c>
      <c r="AY179" s="17" t="s">
        <v>148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193</v>
      </c>
      <c r="BM179" s="231" t="s">
        <v>423</v>
      </c>
    </row>
    <row r="180" s="2" customFormat="1" ht="16.5" customHeight="1">
      <c r="A180" s="38"/>
      <c r="B180" s="39"/>
      <c r="C180" s="219" t="s">
        <v>293</v>
      </c>
      <c r="D180" s="219" t="s">
        <v>150</v>
      </c>
      <c r="E180" s="220" t="s">
        <v>1402</v>
      </c>
      <c r="F180" s="221" t="s">
        <v>1276</v>
      </c>
      <c r="G180" s="222" t="s">
        <v>202</v>
      </c>
      <c r="H180" s="223">
        <v>141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39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193</v>
      </c>
      <c r="AT180" s="231" t="s">
        <v>150</v>
      </c>
      <c r="AU180" s="231" t="s">
        <v>84</v>
      </c>
      <c r="AY180" s="17" t="s">
        <v>148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193</v>
      </c>
      <c r="BM180" s="231" t="s">
        <v>428</v>
      </c>
    </row>
    <row r="181" s="2" customFormat="1" ht="21.75" customHeight="1">
      <c r="A181" s="38"/>
      <c r="B181" s="39"/>
      <c r="C181" s="219" t="s">
        <v>434</v>
      </c>
      <c r="D181" s="219" t="s">
        <v>150</v>
      </c>
      <c r="E181" s="220" t="s">
        <v>1403</v>
      </c>
      <c r="F181" s="221" t="s">
        <v>1278</v>
      </c>
      <c r="G181" s="222" t="s">
        <v>1047</v>
      </c>
      <c r="H181" s="223">
        <v>90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39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193</v>
      </c>
      <c r="AT181" s="231" t="s">
        <v>150</v>
      </c>
      <c r="AU181" s="231" t="s">
        <v>84</v>
      </c>
      <c r="AY181" s="17" t="s">
        <v>148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82</v>
      </c>
      <c r="BK181" s="232">
        <f>ROUND(I181*H181,2)</f>
        <v>0</v>
      </c>
      <c r="BL181" s="17" t="s">
        <v>193</v>
      </c>
      <c r="BM181" s="231" t="s">
        <v>433</v>
      </c>
    </row>
    <row r="182" s="2" customFormat="1" ht="16.5" customHeight="1">
      <c r="A182" s="38"/>
      <c r="B182" s="39"/>
      <c r="C182" s="219" t="s">
        <v>297</v>
      </c>
      <c r="D182" s="219" t="s">
        <v>150</v>
      </c>
      <c r="E182" s="220" t="s">
        <v>1404</v>
      </c>
      <c r="F182" s="221" t="s">
        <v>1280</v>
      </c>
      <c r="G182" s="222" t="s">
        <v>1047</v>
      </c>
      <c r="H182" s="223">
        <v>43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39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193</v>
      </c>
      <c r="AT182" s="231" t="s">
        <v>150</v>
      </c>
      <c r="AU182" s="231" t="s">
        <v>84</v>
      </c>
      <c r="AY182" s="17" t="s">
        <v>148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193</v>
      </c>
      <c r="BM182" s="231" t="s">
        <v>437</v>
      </c>
    </row>
    <row r="183" s="2" customFormat="1" ht="16.5" customHeight="1">
      <c r="A183" s="38"/>
      <c r="B183" s="39"/>
      <c r="C183" s="219" t="s">
        <v>441</v>
      </c>
      <c r="D183" s="219" t="s">
        <v>150</v>
      </c>
      <c r="E183" s="220" t="s">
        <v>1405</v>
      </c>
      <c r="F183" s="221" t="s">
        <v>1282</v>
      </c>
      <c r="G183" s="222" t="s">
        <v>1047</v>
      </c>
      <c r="H183" s="223">
        <v>164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39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193</v>
      </c>
      <c r="AT183" s="231" t="s">
        <v>150</v>
      </c>
      <c r="AU183" s="231" t="s">
        <v>84</v>
      </c>
      <c r="AY183" s="17" t="s">
        <v>148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82</v>
      </c>
      <c r="BK183" s="232">
        <f>ROUND(I183*H183,2)</f>
        <v>0</v>
      </c>
      <c r="BL183" s="17" t="s">
        <v>193</v>
      </c>
      <c r="BM183" s="231" t="s">
        <v>440</v>
      </c>
    </row>
    <row r="184" s="2" customFormat="1" ht="16.5" customHeight="1">
      <c r="A184" s="38"/>
      <c r="B184" s="39"/>
      <c r="C184" s="219" t="s">
        <v>302</v>
      </c>
      <c r="D184" s="219" t="s">
        <v>150</v>
      </c>
      <c r="E184" s="220" t="s">
        <v>1406</v>
      </c>
      <c r="F184" s="221" t="s">
        <v>1284</v>
      </c>
      <c r="G184" s="222" t="s">
        <v>202</v>
      </c>
      <c r="H184" s="223">
        <v>380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39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193</v>
      </c>
      <c r="AT184" s="231" t="s">
        <v>150</v>
      </c>
      <c r="AU184" s="231" t="s">
        <v>84</v>
      </c>
      <c r="AY184" s="17" t="s">
        <v>148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82</v>
      </c>
      <c r="BK184" s="232">
        <f>ROUND(I184*H184,2)</f>
        <v>0</v>
      </c>
      <c r="BL184" s="17" t="s">
        <v>193</v>
      </c>
      <c r="BM184" s="231" t="s">
        <v>444</v>
      </c>
    </row>
    <row r="185" s="2" customFormat="1" ht="16.5" customHeight="1">
      <c r="A185" s="38"/>
      <c r="B185" s="39"/>
      <c r="C185" s="219" t="s">
        <v>447</v>
      </c>
      <c r="D185" s="219" t="s">
        <v>150</v>
      </c>
      <c r="E185" s="220" t="s">
        <v>1407</v>
      </c>
      <c r="F185" s="221" t="s">
        <v>1286</v>
      </c>
      <c r="G185" s="222" t="s">
        <v>202</v>
      </c>
      <c r="H185" s="223">
        <v>43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39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193</v>
      </c>
      <c r="AT185" s="231" t="s">
        <v>150</v>
      </c>
      <c r="AU185" s="231" t="s">
        <v>84</v>
      </c>
      <c r="AY185" s="17" t="s">
        <v>148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193</v>
      </c>
      <c r="BM185" s="231" t="s">
        <v>103</v>
      </c>
    </row>
    <row r="186" s="2" customFormat="1" ht="16.5" customHeight="1">
      <c r="A186" s="38"/>
      <c r="B186" s="39"/>
      <c r="C186" s="219" t="s">
        <v>306</v>
      </c>
      <c r="D186" s="219" t="s">
        <v>150</v>
      </c>
      <c r="E186" s="220" t="s">
        <v>1408</v>
      </c>
      <c r="F186" s="221" t="s">
        <v>1288</v>
      </c>
      <c r="G186" s="222" t="s">
        <v>202</v>
      </c>
      <c r="H186" s="223">
        <v>79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39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193</v>
      </c>
      <c r="AT186" s="231" t="s">
        <v>150</v>
      </c>
      <c r="AU186" s="231" t="s">
        <v>84</v>
      </c>
      <c r="AY186" s="17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193</v>
      </c>
      <c r="BM186" s="231" t="s">
        <v>450</v>
      </c>
    </row>
    <row r="187" s="2" customFormat="1" ht="16.5" customHeight="1">
      <c r="A187" s="38"/>
      <c r="B187" s="39"/>
      <c r="C187" s="219" t="s">
        <v>454</v>
      </c>
      <c r="D187" s="219" t="s">
        <v>150</v>
      </c>
      <c r="E187" s="220" t="s">
        <v>1409</v>
      </c>
      <c r="F187" s="221" t="s">
        <v>1290</v>
      </c>
      <c r="G187" s="222" t="s">
        <v>202</v>
      </c>
      <c r="H187" s="223">
        <v>258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39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193</v>
      </c>
      <c r="AT187" s="231" t="s">
        <v>150</v>
      </c>
      <c r="AU187" s="231" t="s">
        <v>84</v>
      </c>
      <c r="AY187" s="17" t="s">
        <v>148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82</v>
      </c>
      <c r="BK187" s="232">
        <f>ROUND(I187*H187,2)</f>
        <v>0</v>
      </c>
      <c r="BL187" s="17" t="s">
        <v>193</v>
      </c>
      <c r="BM187" s="231" t="s">
        <v>453</v>
      </c>
    </row>
    <row r="188" s="2" customFormat="1" ht="16.5" customHeight="1">
      <c r="A188" s="38"/>
      <c r="B188" s="39"/>
      <c r="C188" s="219" t="s">
        <v>311</v>
      </c>
      <c r="D188" s="219" t="s">
        <v>150</v>
      </c>
      <c r="E188" s="220" t="s">
        <v>1410</v>
      </c>
      <c r="F188" s="221" t="s">
        <v>1292</v>
      </c>
      <c r="G188" s="222" t="s">
        <v>264</v>
      </c>
      <c r="H188" s="223">
        <v>428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39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193</v>
      </c>
      <c r="AT188" s="231" t="s">
        <v>150</v>
      </c>
      <c r="AU188" s="231" t="s">
        <v>84</v>
      </c>
      <c r="AY188" s="17" t="s">
        <v>148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82</v>
      </c>
      <c r="BK188" s="232">
        <f>ROUND(I188*H188,2)</f>
        <v>0</v>
      </c>
      <c r="BL188" s="17" t="s">
        <v>193</v>
      </c>
      <c r="BM188" s="231" t="s">
        <v>457</v>
      </c>
    </row>
    <row r="189" s="2" customFormat="1" ht="16.5" customHeight="1">
      <c r="A189" s="38"/>
      <c r="B189" s="39"/>
      <c r="C189" s="219" t="s">
        <v>461</v>
      </c>
      <c r="D189" s="219" t="s">
        <v>150</v>
      </c>
      <c r="E189" s="220" t="s">
        <v>1411</v>
      </c>
      <c r="F189" s="221" t="s">
        <v>1294</v>
      </c>
      <c r="G189" s="222" t="s">
        <v>202</v>
      </c>
      <c r="H189" s="223">
        <v>548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193</v>
      </c>
      <c r="AT189" s="231" t="s">
        <v>150</v>
      </c>
      <c r="AU189" s="231" t="s">
        <v>84</v>
      </c>
      <c r="AY189" s="17" t="s">
        <v>148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193</v>
      </c>
      <c r="BM189" s="231" t="s">
        <v>460</v>
      </c>
    </row>
    <row r="190" s="2" customFormat="1" ht="16.5" customHeight="1">
      <c r="A190" s="38"/>
      <c r="B190" s="39"/>
      <c r="C190" s="219" t="s">
        <v>91</v>
      </c>
      <c r="D190" s="219" t="s">
        <v>150</v>
      </c>
      <c r="E190" s="220" t="s">
        <v>1412</v>
      </c>
      <c r="F190" s="221" t="s">
        <v>1296</v>
      </c>
      <c r="G190" s="222" t="s">
        <v>202</v>
      </c>
      <c r="H190" s="223">
        <v>127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39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193</v>
      </c>
      <c r="AT190" s="231" t="s">
        <v>150</v>
      </c>
      <c r="AU190" s="231" t="s">
        <v>84</v>
      </c>
      <c r="AY190" s="17" t="s">
        <v>148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82</v>
      </c>
      <c r="BK190" s="232">
        <f>ROUND(I190*H190,2)</f>
        <v>0</v>
      </c>
      <c r="BL190" s="17" t="s">
        <v>193</v>
      </c>
      <c r="BM190" s="231" t="s">
        <v>106</v>
      </c>
    </row>
    <row r="191" s="2" customFormat="1" ht="21.75" customHeight="1">
      <c r="A191" s="38"/>
      <c r="B191" s="39"/>
      <c r="C191" s="219" t="s">
        <v>467</v>
      </c>
      <c r="D191" s="219" t="s">
        <v>150</v>
      </c>
      <c r="E191" s="220" t="s">
        <v>1413</v>
      </c>
      <c r="F191" s="221" t="s">
        <v>1298</v>
      </c>
      <c r="G191" s="222" t="s">
        <v>202</v>
      </c>
      <c r="H191" s="223">
        <v>81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39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193</v>
      </c>
      <c r="AT191" s="231" t="s">
        <v>150</v>
      </c>
      <c r="AU191" s="231" t="s">
        <v>84</v>
      </c>
      <c r="AY191" s="17" t="s">
        <v>148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82</v>
      </c>
      <c r="BK191" s="232">
        <f>ROUND(I191*H191,2)</f>
        <v>0</v>
      </c>
      <c r="BL191" s="17" t="s">
        <v>193</v>
      </c>
      <c r="BM191" s="231" t="s">
        <v>466</v>
      </c>
    </row>
    <row r="192" s="2" customFormat="1" ht="16.5" customHeight="1">
      <c r="A192" s="38"/>
      <c r="B192" s="39"/>
      <c r="C192" s="219" t="s">
        <v>472</v>
      </c>
      <c r="D192" s="219" t="s">
        <v>150</v>
      </c>
      <c r="E192" s="220" t="s">
        <v>1414</v>
      </c>
      <c r="F192" s="221" t="s">
        <v>1302</v>
      </c>
      <c r="G192" s="222" t="s">
        <v>202</v>
      </c>
      <c r="H192" s="223">
        <v>43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39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193</v>
      </c>
      <c r="AT192" s="231" t="s">
        <v>150</v>
      </c>
      <c r="AU192" s="231" t="s">
        <v>84</v>
      </c>
      <c r="AY192" s="17" t="s">
        <v>148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82</v>
      </c>
      <c r="BK192" s="232">
        <f>ROUND(I192*H192,2)</f>
        <v>0</v>
      </c>
      <c r="BL192" s="17" t="s">
        <v>193</v>
      </c>
      <c r="BM192" s="231" t="s">
        <v>470</v>
      </c>
    </row>
    <row r="193" s="2" customFormat="1" ht="16.5" customHeight="1">
      <c r="A193" s="38"/>
      <c r="B193" s="39"/>
      <c r="C193" s="219" t="s">
        <v>476</v>
      </c>
      <c r="D193" s="219" t="s">
        <v>150</v>
      </c>
      <c r="E193" s="220" t="s">
        <v>1415</v>
      </c>
      <c r="F193" s="221" t="s">
        <v>1304</v>
      </c>
      <c r="G193" s="222" t="s">
        <v>202</v>
      </c>
      <c r="H193" s="223">
        <v>337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193</v>
      </c>
      <c r="AT193" s="231" t="s">
        <v>150</v>
      </c>
      <c r="AU193" s="231" t="s">
        <v>84</v>
      </c>
      <c r="AY193" s="17" t="s">
        <v>148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193</v>
      </c>
      <c r="BM193" s="231" t="s">
        <v>475</v>
      </c>
    </row>
    <row r="194" s="2" customFormat="1" ht="16.5" customHeight="1">
      <c r="A194" s="38"/>
      <c r="B194" s="39"/>
      <c r="C194" s="219" t="s">
        <v>323</v>
      </c>
      <c r="D194" s="219" t="s">
        <v>150</v>
      </c>
      <c r="E194" s="220" t="s">
        <v>1416</v>
      </c>
      <c r="F194" s="221" t="s">
        <v>1306</v>
      </c>
      <c r="G194" s="222" t="s">
        <v>1047</v>
      </c>
      <c r="H194" s="223">
        <v>78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39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193</v>
      </c>
      <c r="AT194" s="231" t="s">
        <v>150</v>
      </c>
      <c r="AU194" s="231" t="s">
        <v>84</v>
      </c>
      <c r="AY194" s="17" t="s">
        <v>148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82</v>
      </c>
      <c r="BK194" s="232">
        <f>ROUND(I194*H194,2)</f>
        <v>0</v>
      </c>
      <c r="BL194" s="17" t="s">
        <v>193</v>
      </c>
      <c r="BM194" s="231" t="s">
        <v>479</v>
      </c>
    </row>
    <row r="195" s="2" customFormat="1" ht="16.5" customHeight="1">
      <c r="A195" s="38"/>
      <c r="B195" s="39"/>
      <c r="C195" s="219" t="s">
        <v>482</v>
      </c>
      <c r="D195" s="219" t="s">
        <v>150</v>
      </c>
      <c r="E195" s="220" t="s">
        <v>1417</v>
      </c>
      <c r="F195" s="221" t="s">
        <v>1308</v>
      </c>
      <c r="G195" s="222" t="s">
        <v>202</v>
      </c>
      <c r="H195" s="223">
        <v>43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39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193</v>
      </c>
      <c r="AT195" s="231" t="s">
        <v>150</v>
      </c>
      <c r="AU195" s="231" t="s">
        <v>84</v>
      </c>
      <c r="AY195" s="17" t="s">
        <v>148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193</v>
      </c>
      <c r="BM195" s="231" t="s">
        <v>109</v>
      </c>
    </row>
    <row r="196" s="2" customFormat="1" ht="16.5" customHeight="1">
      <c r="A196" s="38"/>
      <c r="B196" s="39"/>
      <c r="C196" s="219" t="s">
        <v>337</v>
      </c>
      <c r="D196" s="219" t="s">
        <v>150</v>
      </c>
      <c r="E196" s="220" t="s">
        <v>1418</v>
      </c>
      <c r="F196" s="221" t="s">
        <v>1310</v>
      </c>
      <c r="G196" s="222" t="s">
        <v>202</v>
      </c>
      <c r="H196" s="223">
        <v>79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39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193</v>
      </c>
      <c r="AT196" s="231" t="s">
        <v>150</v>
      </c>
      <c r="AU196" s="231" t="s">
        <v>84</v>
      </c>
      <c r="AY196" s="17" t="s">
        <v>148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82</v>
      </c>
      <c r="BK196" s="232">
        <f>ROUND(I196*H196,2)</f>
        <v>0</v>
      </c>
      <c r="BL196" s="17" t="s">
        <v>193</v>
      </c>
      <c r="BM196" s="231" t="s">
        <v>485</v>
      </c>
    </row>
    <row r="197" s="2" customFormat="1" ht="16.5" customHeight="1">
      <c r="A197" s="38"/>
      <c r="B197" s="39"/>
      <c r="C197" s="219" t="s">
        <v>489</v>
      </c>
      <c r="D197" s="219" t="s">
        <v>150</v>
      </c>
      <c r="E197" s="220" t="s">
        <v>1419</v>
      </c>
      <c r="F197" s="221" t="s">
        <v>1312</v>
      </c>
      <c r="G197" s="222" t="s">
        <v>202</v>
      </c>
      <c r="H197" s="223">
        <v>258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39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193</v>
      </c>
      <c r="AT197" s="231" t="s">
        <v>150</v>
      </c>
      <c r="AU197" s="231" t="s">
        <v>84</v>
      </c>
      <c r="AY197" s="17" t="s">
        <v>148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82</v>
      </c>
      <c r="BK197" s="232">
        <f>ROUND(I197*H197,2)</f>
        <v>0</v>
      </c>
      <c r="BL197" s="17" t="s">
        <v>193</v>
      </c>
      <c r="BM197" s="231" t="s">
        <v>488</v>
      </c>
    </row>
    <row r="198" s="2" customFormat="1" ht="16.5" customHeight="1">
      <c r="A198" s="38"/>
      <c r="B198" s="39"/>
      <c r="C198" s="219" t="s">
        <v>353</v>
      </c>
      <c r="D198" s="219" t="s">
        <v>150</v>
      </c>
      <c r="E198" s="220" t="s">
        <v>1420</v>
      </c>
      <c r="F198" s="221" t="s">
        <v>1314</v>
      </c>
      <c r="G198" s="222" t="s">
        <v>1047</v>
      </c>
      <c r="H198" s="223">
        <v>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39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193</v>
      </c>
      <c r="AT198" s="231" t="s">
        <v>150</v>
      </c>
      <c r="AU198" s="231" t="s">
        <v>84</v>
      </c>
      <c r="AY198" s="17" t="s">
        <v>148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193</v>
      </c>
      <c r="BM198" s="231" t="s">
        <v>492</v>
      </c>
    </row>
    <row r="199" s="2" customFormat="1" ht="24.15" customHeight="1">
      <c r="A199" s="38"/>
      <c r="B199" s="39"/>
      <c r="C199" s="219" t="s">
        <v>496</v>
      </c>
      <c r="D199" s="219" t="s">
        <v>150</v>
      </c>
      <c r="E199" s="220" t="s">
        <v>1421</v>
      </c>
      <c r="F199" s="221" t="s">
        <v>1316</v>
      </c>
      <c r="G199" s="222" t="s">
        <v>233</v>
      </c>
      <c r="H199" s="223">
        <v>52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39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193</v>
      </c>
      <c r="AT199" s="231" t="s">
        <v>150</v>
      </c>
      <c r="AU199" s="231" t="s">
        <v>84</v>
      </c>
      <c r="AY199" s="17" t="s">
        <v>148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82</v>
      </c>
      <c r="BK199" s="232">
        <f>ROUND(I199*H199,2)</f>
        <v>0</v>
      </c>
      <c r="BL199" s="17" t="s">
        <v>193</v>
      </c>
      <c r="BM199" s="231" t="s">
        <v>495</v>
      </c>
    </row>
    <row r="200" s="2" customFormat="1" ht="16.5" customHeight="1">
      <c r="A200" s="38"/>
      <c r="B200" s="39"/>
      <c r="C200" s="219" t="s">
        <v>94</v>
      </c>
      <c r="D200" s="219" t="s">
        <v>150</v>
      </c>
      <c r="E200" s="220" t="s">
        <v>1422</v>
      </c>
      <c r="F200" s="221" t="s">
        <v>1318</v>
      </c>
      <c r="G200" s="222" t="s">
        <v>1047</v>
      </c>
      <c r="H200" s="223">
        <v>13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39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193</v>
      </c>
      <c r="AT200" s="231" t="s">
        <v>150</v>
      </c>
      <c r="AU200" s="231" t="s">
        <v>84</v>
      </c>
      <c r="AY200" s="17" t="s">
        <v>148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193</v>
      </c>
      <c r="BM200" s="231" t="s">
        <v>499</v>
      </c>
    </row>
    <row r="201" s="2" customFormat="1" ht="16.5" customHeight="1">
      <c r="A201" s="38"/>
      <c r="B201" s="39"/>
      <c r="C201" s="219" t="s">
        <v>503</v>
      </c>
      <c r="D201" s="219" t="s">
        <v>150</v>
      </c>
      <c r="E201" s="220" t="s">
        <v>1423</v>
      </c>
      <c r="F201" s="221" t="s">
        <v>1320</v>
      </c>
      <c r="G201" s="222" t="s">
        <v>1047</v>
      </c>
      <c r="H201" s="223">
        <v>1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39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193</v>
      </c>
      <c r="AT201" s="231" t="s">
        <v>150</v>
      </c>
      <c r="AU201" s="231" t="s">
        <v>84</v>
      </c>
      <c r="AY201" s="17" t="s">
        <v>148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82</v>
      </c>
      <c r="BK201" s="232">
        <f>ROUND(I201*H201,2)</f>
        <v>0</v>
      </c>
      <c r="BL201" s="17" t="s">
        <v>193</v>
      </c>
      <c r="BM201" s="231" t="s">
        <v>502</v>
      </c>
    </row>
    <row r="202" s="2" customFormat="1" ht="16.5" customHeight="1">
      <c r="A202" s="38"/>
      <c r="B202" s="39"/>
      <c r="C202" s="219" t="s">
        <v>359</v>
      </c>
      <c r="D202" s="219" t="s">
        <v>150</v>
      </c>
      <c r="E202" s="220" t="s">
        <v>1424</v>
      </c>
      <c r="F202" s="221" t="s">
        <v>1322</v>
      </c>
      <c r="G202" s="222" t="s">
        <v>1047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39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193</v>
      </c>
      <c r="AT202" s="231" t="s">
        <v>150</v>
      </c>
      <c r="AU202" s="231" t="s">
        <v>84</v>
      </c>
      <c r="AY202" s="17" t="s">
        <v>148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82</v>
      </c>
      <c r="BK202" s="232">
        <f>ROUND(I202*H202,2)</f>
        <v>0</v>
      </c>
      <c r="BL202" s="17" t="s">
        <v>193</v>
      </c>
      <c r="BM202" s="231" t="s">
        <v>506</v>
      </c>
    </row>
    <row r="203" s="2" customFormat="1" ht="16.5" customHeight="1">
      <c r="A203" s="38"/>
      <c r="B203" s="39"/>
      <c r="C203" s="219" t="s">
        <v>511</v>
      </c>
      <c r="D203" s="219" t="s">
        <v>150</v>
      </c>
      <c r="E203" s="220" t="s">
        <v>1425</v>
      </c>
      <c r="F203" s="221" t="s">
        <v>1324</v>
      </c>
      <c r="G203" s="222" t="s">
        <v>1047</v>
      </c>
      <c r="H203" s="223">
        <v>1</v>
      </c>
      <c r="I203" s="224"/>
      <c r="J203" s="225">
        <f>ROUND(I203*H203,2)</f>
        <v>0</v>
      </c>
      <c r="K203" s="226"/>
      <c r="L203" s="44"/>
      <c r="M203" s="272" t="s">
        <v>1</v>
      </c>
      <c r="N203" s="273" t="s">
        <v>39</v>
      </c>
      <c r="O203" s="274"/>
      <c r="P203" s="275">
        <f>O203*H203</f>
        <v>0</v>
      </c>
      <c r="Q203" s="275">
        <v>0</v>
      </c>
      <c r="R203" s="275">
        <f>Q203*H203</f>
        <v>0</v>
      </c>
      <c r="S203" s="275">
        <v>0</v>
      </c>
      <c r="T203" s="27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193</v>
      </c>
      <c r="AT203" s="231" t="s">
        <v>150</v>
      </c>
      <c r="AU203" s="231" t="s">
        <v>84</v>
      </c>
      <c r="AY203" s="17" t="s">
        <v>148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82</v>
      </c>
      <c r="BK203" s="232">
        <f>ROUND(I203*H203,2)</f>
        <v>0</v>
      </c>
      <c r="BL203" s="17" t="s">
        <v>193</v>
      </c>
      <c r="BM203" s="231" t="s">
        <v>509</v>
      </c>
    </row>
    <row r="204" s="2" customFormat="1" ht="6.96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sheet="1" autoFilter="0" formatColumns="0" formatRows="0" objects="1" scenarios="1" spinCount="100000" saltValue="4yGo0bg2iB9pBIxRmYafCkvhRTW9Brmqyk4EbZjlETKNSkYacjh+wCCVFfqyqDq73J9T9IEhSH3l8pMuUqoutQ==" hashValue="MXvjQBtivLICk/pQ7iqnd7oV4phXO052l50Kn0whcrEvz7vpVpPNowQ/5Q2l+kBjABUNYp3w6vA9PySRrmnuWA==" algorithmName="SHA-512" password="CC35"/>
  <autoFilter ref="C117:K20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112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26.25" customHeight="1">
      <c r="B7" s="20"/>
      <c r="E7" s="141" t="str">
        <f>'Rekapitulace stavby'!K6</f>
        <v>Rekonstrukce sídliště Spáleniště - VI.etapa - fáze II. - opravený rozpočet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1426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Cheb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ROUND((SUM(BE118:BE155)),  2)</f>
        <v>0</v>
      </c>
      <c r="G33" s="38"/>
      <c r="H33" s="38"/>
      <c r="I33" s="155">
        <v>0.20999999999999999</v>
      </c>
      <c r="J33" s="154">
        <f>ROUND(((SUM(BE118:BE155))*I33),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ROUND((SUM(BF118:BF155)),  2)</f>
        <v>0</v>
      </c>
      <c r="G34" s="38"/>
      <c r="H34" s="38"/>
      <c r="I34" s="155">
        <v>0.14999999999999999</v>
      </c>
      <c r="J34" s="154">
        <f>ROUND(((SUM(BF118:BF155))*I34),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ROUND((SUM(BG118:BG155)),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ROUND((SUM(BH118:BH155)),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ROUND((SUM(BI118:BI155)),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4" t="str">
        <f>E7</f>
        <v>Rekonstrukce sídliště Spáleniště - VI.etapa - fáze II. - opravený rozpočet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130 - SO 431-434 - VO - optika - část 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116</v>
      </c>
      <c r="D94" s="176"/>
      <c r="E94" s="176"/>
      <c r="F94" s="176"/>
      <c r="G94" s="176"/>
      <c r="H94" s="176"/>
      <c r="I94" s="176"/>
      <c r="J94" s="177" t="s">
        <v>117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118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119</v>
      </c>
    </row>
    <row r="97" s="9" customFormat="1" ht="24.96" customHeight="1">
      <c r="A97" s="9"/>
      <c r="B97" s="179"/>
      <c r="C97" s="180"/>
      <c r="D97" s="181" t="s">
        <v>128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130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133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6.25" customHeight="1">
      <c r="A108" s="38"/>
      <c r="B108" s="39"/>
      <c r="C108" s="40"/>
      <c r="D108" s="40"/>
      <c r="E108" s="174" t="str">
        <f>E7</f>
        <v>Rekonstrukce sídliště Spáleniště - VI.etapa - fáze II. - opravený rozpočet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130 - SO 431-434 - VO - optika - část A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14. 11. 2022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Cheb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134</v>
      </c>
      <c r="D117" s="194" t="s">
        <v>59</v>
      </c>
      <c r="E117" s="194" t="s">
        <v>55</v>
      </c>
      <c r="F117" s="194" t="s">
        <v>56</v>
      </c>
      <c r="G117" s="194" t="s">
        <v>135</v>
      </c>
      <c r="H117" s="194" t="s">
        <v>136</v>
      </c>
      <c r="I117" s="194" t="s">
        <v>137</v>
      </c>
      <c r="J117" s="195" t="s">
        <v>117</v>
      </c>
      <c r="K117" s="196" t="s">
        <v>138</v>
      </c>
      <c r="L117" s="197"/>
      <c r="M117" s="100" t="s">
        <v>1</v>
      </c>
      <c r="N117" s="101" t="s">
        <v>38</v>
      </c>
      <c r="O117" s="101" t="s">
        <v>139</v>
      </c>
      <c r="P117" s="101" t="s">
        <v>140</v>
      </c>
      <c r="Q117" s="101" t="s">
        <v>141</v>
      </c>
      <c r="R117" s="101" t="s">
        <v>142</v>
      </c>
      <c r="S117" s="101" t="s">
        <v>143</v>
      </c>
      <c r="T117" s="102" t="s">
        <v>144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145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119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73</v>
      </c>
      <c r="E119" s="206" t="s">
        <v>647</v>
      </c>
      <c r="F119" s="206" t="s">
        <v>648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73</v>
      </c>
      <c r="AU119" s="215" t="s">
        <v>74</v>
      </c>
      <c r="AY119" s="214" t="s">
        <v>148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73</v>
      </c>
      <c r="E120" s="217" t="s">
        <v>675</v>
      </c>
      <c r="F120" s="217" t="s">
        <v>676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SUM(P121:P155)</f>
        <v>0</v>
      </c>
      <c r="Q120" s="211"/>
      <c r="R120" s="212">
        <f>SUM(R121:R155)</f>
        <v>0</v>
      </c>
      <c r="S120" s="211"/>
      <c r="T120" s="213">
        <f>SUM(T121:T155)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73</v>
      </c>
      <c r="AU120" s="215" t="s">
        <v>82</v>
      </c>
      <c r="AY120" s="214" t="s">
        <v>148</v>
      </c>
      <c r="BK120" s="216">
        <f>SUM(BK121:BK155)</f>
        <v>0</v>
      </c>
    </row>
    <row r="121" s="2" customFormat="1" ht="16.5" customHeight="1">
      <c r="A121" s="38"/>
      <c r="B121" s="39"/>
      <c r="C121" s="256" t="s">
        <v>82</v>
      </c>
      <c r="D121" s="256" t="s">
        <v>245</v>
      </c>
      <c r="E121" s="257" t="s">
        <v>1427</v>
      </c>
      <c r="F121" s="258" t="s">
        <v>1428</v>
      </c>
      <c r="G121" s="259" t="s">
        <v>1047</v>
      </c>
      <c r="H121" s="260">
        <v>1</v>
      </c>
      <c r="I121" s="261"/>
      <c r="J121" s="262">
        <f>ROUND(I121*H121,2)</f>
        <v>0</v>
      </c>
      <c r="K121" s="263"/>
      <c r="L121" s="264"/>
      <c r="M121" s="265" t="s">
        <v>1</v>
      </c>
      <c r="N121" s="266" t="s">
        <v>39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234</v>
      </c>
      <c r="AT121" s="231" t="s">
        <v>245</v>
      </c>
      <c r="AU121" s="231" t="s">
        <v>84</v>
      </c>
      <c r="AY121" s="17" t="s">
        <v>148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82</v>
      </c>
      <c r="BK121" s="232">
        <f>ROUND(I121*H121,2)</f>
        <v>0</v>
      </c>
      <c r="BL121" s="17" t="s">
        <v>193</v>
      </c>
      <c r="BM121" s="231" t="s">
        <v>84</v>
      </c>
    </row>
    <row r="122" s="2" customFormat="1" ht="16.5" customHeight="1">
      <c r="A122" s="38"/>
      <c r="B122" s="39"/>
      <c r="C122" s="256" t="s">
        <v>84</v>
      </c>
      <c r="D122" s="256" t="s">
        <v>245</v>
      </c>
      <c r="E122" s="257" t="s">
        <v>1429</v>
      </c>
      <c r="F122" s="258" t="s">
        <v>1430</v>
      </c>
      <c r="G122" s="259" t="s">
        <v>202</v>
      </c>
      <c r="H122" s="260">
        <v>174</v>
      </c>
      <c r="I122" s="261"/>
      <c r="J122" s="262">
        <f>ROUND(I122*H122,2)</f>
        <v>0</v>
      </c>
      <c r="K122" s="263"/>
      <c r="L122" s="264"/>
      <c r="M122" s="265" t="s">
        <v>1</v>
      </c>
      <c r="N122" s="266" t="s">
        <v>39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234</v>
      </c>
      <c r="AT122" s="231" t="s">
        <v>245</v>
      </c>
      <c r="AU122" s="231" t="s">
        <v>84</v>
      </c>
      <c r="AY122" s="17" t="s">
        <v>148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82</v>
      </c>
      <c r="BK122" s="232">
        <f>ROUND(I122*H122,2)</f>
        <v>0</v>
      </c>
      <c r="BL122" s="17" t="s">
        <v>193</v>
      </c>
      <c r="BM122" s="231" t="s">
        <v>154</v>
      </c>
    </row>
    <row r="123" s="2" customFormat="1" ht="16.5" customHeight="1">
      <c r="A123" s="38"/>
      <c r="B123" s="39"/>
      <c r="C123" s="256" t="s">
        <v>163</v>
      </c>
      <c r="D123" s="256" t="s">
        <v>245</v>
      </c>
      <c r="E123" s="257" t="s">
        <v>1431</v>
      </c>
      <c r="F123" s="258" t="s">
        <v>1432</v>
      </c>
      <c r="G123" s="259" t="s">
        <v>1047</v>
      </c>
      <c r="H123" s="260">
        <v>2</v>
      </c>
      <c r="I123" s="261"/>
      <c r="J123" s="262">
        <f>ROUND(I123*H123,2)</f>
        <v>0</v>
      </c>
      <c r="K123" s="263"/>
      <c r="L123" s="264"/>
      <c r="M123" s="265" t="s">
        <v>1</v>
      </c>
      <c r="N123" s="266" t="s">
        <v>39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234</v>
      </c>
      <c r="AT123" s="231" t="s">
        <v>245</v>
      </c>
      <c r="AU123" s="231" t="s">
        <v>84</v>
      </c>
      <c r="AY123" s="17" t="s">
        <v>148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82</v>
      </c>
      <c r="BK123" s="232">
        <f>ROUND(I123*H123,2)</f>
        <v>0</v>
      </c>
      <c r="BL123" s="17" t="s">
        <v>193</v>
      </c>
      <c r="BM123" s="231" t="s">
        <v>160</v>
      </c>
    </row>
    <row r="124" s="2" customFormat="1" ht="16.5" customHeight="1">
      <c r="A124" s="38"/>
      <c r="B124" s="39"/>
      <c r="C124" s="256" t="s">
        <v>154</v>
      </c>
      <c r="D124" s="256" t="s">
        <v>245</v>
      </c>
      <c r="E124" s="257" t="s">
        <v>1433</v>
      </c>
      <c r="F124" s="258" t="s">
        <v>1434</v>
      </c>
      <c r="G124" s="259" t="s">
        <v>1047</v>
      </c>
      <c r="H124" s="260">
        <v>2</v>
      </c>
      <c r="I124" s="261"/>
      <c r="J124" s="262">
        <f>ROUND(I124*H124,2)</f>
        <v>0</v>
      </c>
      <c r="K124" s="263"/>
      <c r="L124" s="264"/>
      <c r="M124" s="265" t="s">
        <v>1</v>
      </c>
      <c r="N124" s="266" t="s">
        <v>39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234</v>
      </c>
      <c r="AT124" s="231" t="s">
        <v>245</v>
      </c>
      <c r="AU124" s="231" t="s">
        <v>84</v>
      </c>
      <c r="AY124" s="17" t="s">
        <v>148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193</v>
      </c>
      <c r="BM124" s="231" t="s">
        <v>166</v>
      </c>
    </row>
    <row r="125" s="2" customFormat="1" ht="16.5" customHeight="1">
      <c r="A125" s="38"/>
      <c r="B125" s="39"/>
      <c r="C125" s="256" t="s">
        <v>173</v>
      </c>
      <c r="D125" s="256" t="s">
        <v>245</v>
      </c>
      <c r="E125" s="257" t="s">
        <v>1435</v>
      </c>
      <c r="F125" s="258" t="s">
        <v>1436</v>
      </c>
      <c r="G125" s="259" t="s">
        <v>1047</v>
      </c>
      <c r="H125" s="260">
        <v>0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39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234</v>
      </c>
      <c r="AT125" s="231" t="s">
        <v>245</v>
      </c>
      <c r="AU125" s="231" t="s">
        <v>84</v>
      </c>
      <c r="AY125" s="17" t="s">
        <v>148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193</v>
      </c>
      <c r="BM125" s="231" t="s">
        <v>79</v>
      </c>
    </row>
    <row r="126" s="2" customFormat="1" ht="16.5" customHeight="1">
      <c r="A126" s="38"/>
      <c r="B126" s="39"/>
      <c r="C126" s="256" t="s">
        <v>160</v>
      </c>
      <c r="D126" s="256" t="s">
        <v>245</v>
      </c>
      <c r="E126" s="257" t="s">
        <v>1437</v>
      </c>
      <c r="F126" s="258" t="s">
        <v>1438</v>
      </c>
      <c r="G126" s="259" t="s">
        <v>202</v>
      </c>
      <c r="H126" s="260">
        <v>154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39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234</v>
      </c>
      <c r="AT126" s="231" t="s">
        <v>245</v>
      </c>
      <c r="AU126" s="231" t="s">
        <v>84</v>
      </c>
      <c r="AY126" s="17" t="s">
        <v>148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193</v>
      </c>
      <c r="BM126" s="231" t="s">
        <v>176</v>
      </c>
    </row>
    <row r="127" s="2" customFormat="1" ht="16.5" customHeight="1">
      <c r="A127" s="38"/>
      <c r="B127" s="39"/>
      <c r="C127" s="256" t="s">
        <v>190</v>
      </c>
      <c r="D127" s="256" t="s">
        <v>245</v>
      </c>
      <c r="E127" s="257" t="s">
        <v>1439</v>
      </c>
      <c r="F127" s="258" t="s">
        <v>1440</v>
      </c>
      <c r="G127" s="259" t="s">
        <v>202</v>
      </c>
      <c r="H127" s="260">
        <v>95</v>
      </c>
      <c r="I127" s="261"/>
      <c r="J127" s="262">
        <f>ROUND(I127*H127,2)</f>
        <v>0</v>
      </c>
      <c r="K127" s="263"/>
      <c r="L127" s="264"/>
      <c r="M127" s="265" t="s">
        <v>1</v>
      </c>
      <c r="N127" s="266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234</v>
      </c>
      <c r="AT127" s="231" t="s">
        <v>245</v>
      </c>
      <c r="AU127" s="231" t="s">
        <v>84</v>
      </c>
      <c r="AY127" s="17" t="s">
        <v>148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193</v>
      </c>
      <c r="BM127" s="231" t="s">
        <v>183</v>
      </c>
    </row>
    <row r="128" s="2" customFormat="1" ht="16.5" customHeight="1">
      <c r="A128" s="38"/>
      <c r="B128" s="39"/>
      <c r="C128" s="256" t="s">
        <v>166</v>
      </c>
      <c r="D128" s="256" t="s">
        <v>245</v>
      </c>
      <c r="E128" s="257" t="s">
        <v>1441</v>
      </c>
      <c r="F128" s="258" t="s">
        <v>1442</v>
      </c>
      <c r="G128" s="259" t="s">
        <v>1047</v>
      </c>
      <c r="H128" s="260">
        <v>58</v>
      </c>
      <c r="I128" s="261"/>
      <c r="J128" s="262">
        <f>ROUND(I128*H128,2)</f>
        <v>0</v>
      </c>
      <c r="K128" s="263"/>
      <c r="L128" s="264"/>
      <c r="M128" s="265" t="s">
        <v>1</v>
      </c>
      <c r="N128" s="266" t="s">
        <v>39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234</v>
      </c>
      <c r="AT128" s="231" t="s">
        <v>245</v>
      </c>
      <c r="AU128" s="231" t="s">
        <v>84</v>
      </c>
      <c r="AY128" s="17" t="s">
        <v>148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82</v>
      </c>
      <c r="BK128" s="232">
        <f>ROUND(I128*H128,2)</f>
        <v>0</v>
      </c>
      <c r="BL128" s="17" t="s">
        <v>193</v>
      </c>
      <c r="BM128" s="231" t="s">
        <v>193</v>
      </c>
    </row>
    <row r="129" s="2" customFormat="1" ht="16.5" customHeight="1">
      <c r="A129" s="38"/>
      <c r="B129" s="39"/>
      <c r="C129" s="256" t="s">
        <v>199</v>
      </c>
      <c r="D129" s="256" t="s">
        <v>245</v>
      </c>
      <c r="E129" s="257" t="s">
        <v>1443</v>
      </c>
      <c r="F129" s="258" t="s">
        <v>1208</v>
      </c>
      <c r="G129" s="259" t="s">
        <v>211</v>
      </c>
      <c r="H129" s="260">
        <v>4</v>
      </c>
      <c r="I129" s="261"/>
      <c r="J129" s="262">
        <f>ROUND(I129*H129,2)</f>
        <v>0</v>
      </c>
      <c r="K129" s="263"/>
      <c r="L129" s="264"/>
      <c r="M129" s="265" t="s">
        <v>1</v>
      </c>
      <c r="N129" s="266" t="s">
        <v>39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234</v>
      </c>
      <c r="AT129" s="231" t="s">
        <v>245</v>
      </c>
      <c r="AU129" s="231" t="s">
        <v>84</v>
      </c>
      <c r="AY129" s="17" t="s">
        <v>148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193</v>
      </c>
      <c r="BM129" s="231" t="s">
        <v>244</v>
      </c>
    </row>
    <row r="130" s="2" customFormat="1" ht="16.5" customHeight="1">
      <c r="A130" s="38"/>
      <c r="B130" s="39"/>
      <c r="C130" s="256" t="s">
        <v>79</v>
      </c>
      <c r="D130" s="256" t="s">
        <v>245</v>
      </c>
      <c r="E130" s="257" t="s">
        <v>1444</v>
      </c>
      <c r="F130" s="258" t="s">
        <v>1210</v>
      </c>
      <c r="G130" s="259" t="s">
        <v>233</v>
      </c>
      <c r="H130" s="260">
        <v>8</v>
      </c>
      <c r="I130" s="261"/>
      <c r="J130" s="262">
        <f>ROUND(I130*H130,2)</f>
        <v>0</v>
      </c>
      <c r="K130" s="263"/>
      <c r="L130" s="264"/>
      <c r="M130" s="265" t="s">
        <v>1</v>
      </c>
      <c r="N130" s="266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234</v>
      </c>
      <c r="AT130" s="231" t="s">
        <v>245</v>
      </c>
      <c r="AU130" s="231" t="s">
        <v>84</v>
      </c>
      <c r="AY130" s="17" t="s">
        <v>148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193</v>
      </c>
      <c r="BM130" s="231" t="s">
        <v>85</v>
      </c>
    </row>
    <row r="131" s="2" customFormat="1" ht="16.5" customHeight="1">
      <c r="A131" s="38"/>
      <c r="B131" s="39"/>
      <c r="C131" s="256" t="s">
        <v>208</v>
      </c>
      <c r="D131" s="256" t="s">
        <v>245</v>
      </c>
      <c r="E131" s="257" t="s">
        <v>1445</v>
      </c>
      <c r="F131" s="258" t="s">
        <v>1446</v>
      </c>
      <c r="G131" s="259" t="s">
        <v>1047</v>
      </c>
      <c r="H131" s="260">
        <v>1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39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234</v>
      </c>
      <c r="AT131" s="231" t="s">
        <v>245</v>
      </c>
      <c r="AU131" s="231" t="s">
        <v>84</v>
      </c>
      <c r="AY131" s="17" t="s">
        <v>148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82</v>
      </c>
      <c r="BK131" s="232">
        <f>ROUND(I131*H131,2)</f>
        <v>0</v>
      </c>
      <c r="BL131" s="17" t="s">
        <v>193</v>
      </c>
      <c r="BM131" s="231" t="s">
        <v>207</v>
      </c>
    </row>
    <row r="132" s="2" customFormat="1" ht="16.5" customHeight="1">
      <c r="A132" s="38"/>
      <c r="B132" s="39"/>
      <c r="C132" s="219" t="s">
        <v>176</v>
      </c>
      <c r="D132" s="219" t="s">
        <v>150</v>
      </c>
      <c r="E132" s="220" t="s">
        <v>1447</v>
      </c>
      <c r="F132" s="221" t="s">
        <v>1448</v>
      </c>
      <c r="G132" s="222" t="s">
        <v>1047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193</v>
      </c>
      <c r="AT132" s="231" t="s">
        <v>150</v>
      </c>
      <c r="AU132" s="231" t="s">
        <v>84</v>
      </c>
      <c r="AY132" s="17" t="s">
        <v>148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193</v>
      </c>
      <c r="BM132" s="231" t="s">
        <v>212</v>
      </c>
    </row>
    <row r="133" s="2" customFormat="1" ht="16.5" customHeight="1">
      <c r="A133" s="38"/>
      <c r="B133" s="39"/>
      <c r="C133" s="219" t="s">
        <v>223</v>
      </c>
      <c r="D133" s="219" t="s">
        <v>150</v>
      </c>
      <c r="E133" s="220" t="s">
        <v>1449</v>
      </c>
      <c r="F133" s="221" t="s">
        <v>1450</v>
      </c>
      <c r="G133" s="222" t="s">
        <v>1047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39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193</v>
      </c>
      <c r="AT133" s="231" t="s">
        <v>150</v>
      </c>
      <c r="AU133" s="231" t="s">
        <v>84</v>
      </c>
      <c r="AY133" s="17" t="s">
        <v>148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82</v>
      </c>
      <c r="BK133" s="232">
        <f>ROUND(I133*H133,2)</f>
        <v>0</v>
      </c>
      <c r="BL133" s="17" t="s">
        <v>193</v>
      </c>
      <c r="BM133" s="231" t="s">
        <v>221</v>
      </c>
    </row>
    <row r="134" s="2" customFormat="1" ht="16.5" customHeight="1">
      <c r="A134" s="38"/>
      <c r="B134" s="39"/>
      <c r="C134" s="219" t="s">
        <v>183</v>
      </c>
      <c r="D134" s="219" t="s">
        <v>150</v>
      </c>
      <c r="E134" s="220" t="s">
        <v>1451</v>
      </c>
      <c r="F134" s="221" t="s">
        <v>1452</v>
      </c>
      <c r="G134" s="222" t="s">
        <v>1047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39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193</v>
      </c>
      <c r="AT134" s="231" t="s">
        <v>150</v>
      </c>
      <c r="AU134" s="231" t="s">
        <v>84</v>
      </c>
      <c r="AY134" s="17" t="s">
        <v>148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193</v>
      </c>
      <c r="BM134" s="231" t="s">
        <v>226</v>
      </c>
    </row>
    <row r="135" s="2" customFormat="1" ht="16.5" customHeight="1">
      <c r="A135" s="38"/>
      <c r="B135" s="39"/>
      <c r="C135" s="219" t="s">
        <v>8</v>
      </c>
      <c r="D135" s="219" t="s">
        <v>150</v>
      </c>
      <c r="E135" s="220" t="s">
        <v>1453</v>
      </c>
      <c r="F135" s="221" t="s">
        <v>1454</v>
      </c>
      <c r="G135" s="222" t="s">
        <v>1047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39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193</v>
      </c>
      <c r="AT135" s="231" t="s">
        <v>150</v>
      </c>
      <c r="AU135" s="231" t="s">
        <v>84</v>
      </c>
      <c r="AY135" s="17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193</v>
      </c>
      <c r="BM135" s="231" t="s">
        <v>88</v>
      </c>
    </row>
    <row r="136" s="2" customFormat="1" ht="16.5" customHeight="1">
      <c r="A136" s="38"/>
      <c r="B136" s="39"/>
      <c r="C136" s="219" t="s">
        <v>193</v>
      </c>
      <c r="D136" s="219" t="s">
        <v>150</v>
      </c>
      <c r="E136" s="220" t="s">
        <v>1455</v>
      </c>
      <c r="F136" s="221" t="s">
        <v>1456</v>
      </c>
      <c r="G136" s="222" t="s">
        <v>1047</v>
      </c>
      <c r="H136" s="223">
        <v>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193</v>
      </c>
      <c r="AT136" s="231" t="s">
        <v>150</v>
      </c>
      <c r="AU136" s="231" t="s">
        <v>84</v>
      </c>
      <c r="AY136" s="17" t="s">
        <v>148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193</v>
      </c>
      <c r="BM136" s="231" t="s">
        <v>234</v>
      </c>
    </row>
    <row r="137" s="2" customFormat="1" ht="16.5" customHeight="1">
      <c r="A137" s="38"/>
      <c r="B137" s="39"/>
      <c r="C137" s="219" t="s">
        <v>239</v>
      </c>
      <c r="D137" s="219" t="s">
        <v>150</v>
      </c>
      <c r="E137" s="220" t="s">
        <v>1457</v>
      </c>
      <c r="F137" s="221" t="s">
        <v>1458</v>
      </c>
      <c r="G137" s="222" t="s">
        <v>202</v>
      </c>
      <c r="H137" s="223">
        <v>147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193</v>
      </c>
      <c r="AT137" s="231" t="s">
        <v>150</v>
      </c>
      <c r="AU137" s="231" t="s">
        <v>84</v>
      </c>
      <c r="AY137" s="17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193</v>
      </c>
      <c r="BM137" s="231" t="s">
        <v>238</v>
      </c>
    </row>
    <row r="138" s="2" customFormat="1" ht="16.5" customHeight="1">
      <c r="A138" s="38"/>
      <c r="B138" s="39"/>
      <c r="C138" s="219" t="s">
        <v>244</v>
      </c>
      <c r="D138" s="219" t="s">
        <v>150</v>
      </c>
      <c r="E138" s="220" t="s">
        <v>1459</v>
      </c>
      <c r="F138" s="221" t="s">
        <v>1286</v>
      </c>
      <c r="G138" s="222" t="s">
        <v>202</v>
      </c>
      <c r="H138" s="223">
        <v>7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39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193</v>
      </c>
      <c r="AT138" s="231" t="s">
        <v>150</v>
      </c>
      <c r="AU138" s="231" t="s">
        <v>84</v>
      </c>
      <c r="AY138" s="17" t="s">
        <v>148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193</v>
      </c>
      <c r="BM138" s="231" t="s">
        <v>242</v>
      </c>
    </row>
    <row r="139" s="2" customFormat="1" ht="16.5" customHeight="1">
      <c r="A139" s="38"/>
      <c r="B139" s="39"/>
      <c r="C139" s="219" t="s">
        <v>250</v>
      </c>
      <c r="D139" s="219" t="s">
        <v>150</v>
      </c>
      <c r="E139" s="220" t="s">
        <v>1460</v>
      </c>
      <c r="F139" s="221" t="s">
        <v>1290</v>
      </c>
      <c r="G139" s="222" t="s">
        <v>202</v>
      </c>
      <c r="H139" s="223">
        <v>31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193</v>
      </c>
      <c r="AT139" s="231" t="s">
        <v>150</v>
      </c>
      <c r="AU139" s="231" t="s">
        <v>84</v>
      </c>
      <c r="AY139" s="17" t="s">
        <v>148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193</v>
      </c>
      <c r="BM139" s="231" t="s">
        <v>248</v>
      </c>
    </row>
    <row r="140" s="2" customFormat="1" ht="16.5" customHeight="1">
      <c r="A140" s="38"/>
      <c r="B140" s="39"/>
      <c r="C140" s="219" t="s">
        <v>85</v>
      </c>
      <c r="D140" s="219" t="s">
        <v>150</v>
      </c>
      <c r="E140" s="220" t="s">
        <v>1461</v>
      </c>
      <c r="F140" s="221" t="s">
        <v>1288</v>
      </c>
      <c r="G140" s="222" t="s">
        <v>202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39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193</v>
      </c>
      <c r="AT140" s="231" t="s">
        <v>150</v>
      </c>
      <c r="AU140" s="231" t="s">
        <v>84</v>
      </c>
      <c r="AY140" s="17" t="s">
        <v>148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193</v>
      </c>
      <c r="BM140" s="231" t="s">
        <v>253</v>
      </c>
    </row>
    <row r="141" s="2" customFormat="1" ht="16.5" customHeight="1">
      <c r="A141" s="38"/>
      <c r="B141" s="39"/>
      <c r="C141" s="219" t="s">
        <v>7</v>
      </c>
      <c r="D141" s="219" t="s">
        <v>150</v>
      </c>
      <c r="E141" s="220" t="s">
        <v>1462</v>
      </c>
      <c r="F141" s="221" t="s">
        <v>1463</v>
      </c>
      <c r="G141" s="222" t="s">
        <v>202</v>
      </c>
      <c r="H141" s="223">
        <v>174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193</v>
      </c>
      <c r="AT141" s="231" t="s">
        <v>150</v>
      </c>
      <c r="AU141" s="231" t="s">
        <v>84</v>
      </c>
      <c r="AY141" s="17" t="s">
        <v>148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193</v>
      </c>
      <c r="BM141" s="231" t="s">
        <v>257</v>
      </c>
    </row>
    <row r="142" s="2" customFormat="1" ht="16.5" customHeight="1">
      <c r="A142" s="38"/>
      <c r="B142" s="39"/>
      <c r="C142" s="219" t="s">
        <v>207</v>
      </c>
      <c r="D142" s="219" t="s">
        <v>150</v>
      </c>
      <c r="E142" s="220" t="s">
        <v>1464</v>
      </c>
      <c r="F142" s="221" t="s">
        <v>1465</v>
      </c>
      <c r="G142" s="222" t="s">
        <v>202</v>
      </c>
      <c r="H142" s="223">
        <v>154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39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193</v>
      </c>
      <c r="AT142" s="231" t="s">
        <v>150</v>
      </c>
      <c r="AU142" s="231" t="s">
        <v>84</v>
      </c>
      <c r="AY142" s="17" t="s">
        <v>148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82</v>
      </c>
      <c r="BK142" s="232">
        <f>ROUND(I142*H142,2)</f>
        <v>0</v>
      </c>
      <c r="BL142" s="17" t="s">
        <v>193</v>
      </c>
      <c r="BM142" s="231" t="s">
        <v>261</v>
      </c>
    </row>
    <row r="143" s="2" customFormat="1" ht="16.5" customHeight="1">
      <c r="A143" s="38"/>
      <c r="B143" s="39"/>
      <c r="C143" s="219" t="s">
        <v>267</v>
      </c>
      <c r="D143" s="219" t="s">
        <v>150</v>
      </c>
      <c r="E143" s="220" t="s">
        <v>1466</v>
      </c>
      <c r="F143" s="221" t="s">
        <v>1467</v>
      </c>
      <c r="G143" s="222" t="s">
        <v>1047</v>
      </c>
      <c r="H143" s="223">
        <v>2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39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193</v>
      </c>
      <c r="AT143" s="231" t="s">
        <v>150</v>
      </c>
      <c r="AU143" s="231" t="s">
        <v>84</v>
      </c>
      <c r="AY143" s="17" t="s">
        <v>148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193</v>
      </c>
      <c r="BM143" s="231" t="s">
        <v>265</v>
      </c>
    </row>
    <row r="144" s="2" customFormat="1" ht="16.5" customHeight="1">
      <c r="A144" s="38"/>
      <c r="B144" s="39"/>
      <c r="C144" s="219" t="s">
        <v>212</v>
      </c>
      <c r="D144" s="219" t="s">
        <v>150</v>
      </c>
      <c r="E144" s="220" t="s">
        <v>1468</v>
      </c>
      <c r="F144" s="221" t="s">
        <v>1469</v>
      </c>
      <c r="G144" s="222" t="s">
        <v>202</v>
      </c>
      <c r="H144" s="223">
        <v>59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39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193</v>
      </c>
      <c r="AT144" s="231" t="s">
        <v>150</v>
      </c>
      <c r="AU144" s="231" t="s">
        <v>84</v>
      </c>
      <c r="AY144" s="17" t="s">
        <v>148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193</v>
      </c>
      <c r="BM144" s="231" t="s">
        <v>270</v>
      </c>
    </row>
    <row r="145" s="2" customFormat="1" ht="16.5" customHeight="1">
      <c r="A145" s="38"/>
      <c r="B145" s="39"/>
      <c r="C145" s="219" t="s">
        <v>275</v>
      </c>
      <c r="D145" s="219" t="s">
        <v>150</v>
      </c>
      <c r="E145" s="220" t="s">
        <v>1470</v>
      </c>
      <c r="F145" s="221" t="s">
        <v>1304</v>
      </c>
      <c r="G145" s="222" t="s">
        <v>202</v>
      </c>
      <c r="H145" s="223">
        <v>88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39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193</v>
      </c>
      <c r="AT145" s="231" t="s">
        <v>150</v>
      </c>
      <c r="AU145" s="231" t="s">
        <v>84</v>
      </c>
      <c r="AY145" s="17" t="s">
        <v>148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82</v>
      </c>
      <c r="BK145" s="232">
        <f>ROUND(I145*H145,2)</f>
        <v>0</v>
      </c>
      <c r="BL145" s="17" t="s">
        <v>193</v>
      </c>
      <c r="BM145" s="231" t="s">
        <v>273</v>
      </c>
    </row>
    <row r="146" s="2" customFormat="1" ht="16.5" customHeight="1">
      <c r="A146" s="38"/>
      <c r="B146" s="39"/>
      <c r="C146" s="219" t="s">
        <v>221</v>
      </c>
      <c r="D146" s="219" t="s">
        <v>150</v>
      </c>
      <c r="E146" s="220" t="s">
        <v>1471</v>
      </c>
      <c r="F146" s="221" t="s">
        <v>1472</v>
      </c>
      <c r="G146" s="222" t="s">
        <v>202</v>
      </c>
      <c r="H146" s="223">
        <v>95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193</v>
      </c>
      <c r="AT146" s="231" t="s">
        <v>150</v>
      </c>
      <c r="AU146" s="231" t="s">
        <v>84</v>
      </c>
      <c r="AY146" s="17" t="s">
        <v>148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193</v>
      </c>
      <c r="BM146" s="231" t="s">
        <v>279</v>
      </c>
    </row>
    <row r="147" s="2" customFormat="1" ht="16.5" customHeight="1">
      <c r="A147" s="38"/>
      <c r="B147" s="39"/>
      <c r="C147" s="219" t="s">
        <v>282</v>
      </c>
      <c r="D147" s="219" t="s">
        <v>150</v>
      </c>
      <c r="E147" s="220" t="s">
        <v>1473</v>
      </c>
      <c r="F147" s="221" t="s">
        <v>1306</v>
      </c>
      <c r="G147" s="222" t="s">
        <v>1047</v>
      </c>
      <c r="H147" s="223">
        <v>58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39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193</v>
      </c>
      <c r="AT147" s="231" t="s">
        <v>150</v>
      </c>
      <c r="AU147" s="231" t="s">
        <v>84</v>
      </c>
      <c r="AY147" s="17" t="s">
        <v>148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82</v>
      </c>
      <c r="BK147" s="232">
        <f>ROUND(I147*H147,2)</f>
        <v>0</v>
      </c>
      <c r="BL147" s="17" t="s">
        <v>193</v>
      </c>
      <c r="BM147" s="231" t="s">
        <v>280</v>
      </c>
    </row>
    <row r="148" s="2" customFormat="1" ht="16.5" customHeight="1">
      <c r="A148" s="38"/>
      <c r="B148" s="39"/>
      <c r="C148" s="219" t="s">
        <v>226</v>
      </c>
      <c r="D148" s="219" t="s">
        <v>150</v>
      </c>
      <c r="E148" s="220" t="s">
        <v>1474</v>
      </c>
      <c r="F148" s="221" t="s">
        <v>1308</v>
      </c>
      <c r="G148" s="222" t="s">
        <v>202</v>
      </c>
      <c r="H148" s="223">
        <v>7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39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193</v>
      </c>
      <c r="AT148" s="231" t="s">
        <v>150</v>
      </c>
      <c r="AU148" s="231" t="s">
        <v>84</v>
      </c>
      <c r="AY148" s="17" t="s">
        <v>148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193</v>
      </c>
      <c r="BM148" s="231" t="s">
        <v>285</v>
      </c>
    </row>
    <row r="149" s="2" customFormat="1" ht="16.5" customHeight="1">
      <c r="A149" s="38"/>
      <c r="B149" s="39"/>
      <c r="C149" s="219" t="s">
        <v>290</v>
      </c>
      <c r="D149" s="219" t="s">
        <v>150</v>
      </c>
      <c r="E149" s="220" t="s">
        <v>1475</v>
      </c>
      <c r="F149" s="221" t="s">
        <v>1312</v>
      </c>
      <c r="G149" s="222" t="s">
        <v>202</v>
      </c>
      <c r="H149" s="223">
        <v>31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39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193</v>
      </c>
      <c r="AT149" s="231" t="s">
        <v>150</v>
      </c>
      <c r="AU149" s="231" t="s">
        <v>84</v>
      </c>
      <c r="AY149" s="17" t="s">
        <v>148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193</v>
      </c>
      <c r="BM149" s="231" t="s">
        <v>288</v>
      </c>
    </row>
    <row r="150" s="2" customFormat="1" ht="16.5" customHeight="1">
      <c r="A150" s="38"/>
      <c r="B150" s="39"/>
      <c r="C150" s="219" t="s">
        <v>88</v>
      </c>
      <c r="D150" s="219" t="s">
        <v>150</v>
      </c>
      <c r="E150" s="220" t="s">
        <v>1476</v>
      </c>
      <c r="F150" s="221" t="s">
        <v>1310</v>
      </c>
      <c r="G150" s="222" t="s">
        <v>202</v>
      </c>
      <c r="H150" s="223">
        <v>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39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193</v>
      </c>
      <c r="AT150" s="231" t="s">
        <v>150</v>
      </c>
      <c r="AU150" s="231" t="s">
        <v>84</v>
      </c>
      <c r="AY150" s="17" t="s">
        <v>148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193</v>
      </c>
      <c r="BM150" s="231" t="s">
        <v>293</v>
      </c>
    </row>
    <row r="151" s="2" customFormat="1" ht="16.5" customHeight="1">
      <c r="A151" s="38"/>
      <c r="B151" s="39"/>
      <c r="C151" s="219" t="s">
        <v>299</v>
      </c>
      <c r="D151" s="219" t="s">
        <v>150</v>
      </c>
      <c r="E151" s="220" t="s">
        <v>1477</v>
      </c>
      <c r="F151" s="221" t="s">
        <v>1314</v>
      </c>
      <c r="G151" s="222" t="s">
        <v>1047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39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193</v>
      </c>
      <c r="AT151" s="231" t="s">
        <v>150</v>
      </c>
      <c r="AU151" s="231" t="s">
        <v>84</v>
      </c>
      <c r="AY151" s="17" t="s">
        <v>148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193</v>
      </c>
      <c r="BM151" s="231" t="s">
        <v>297</v>
      </c>
    </row>
    <row r="152" s="2" customFormat="1" ht="16.5" customHeight="1">
      <c r="A152" s="38"/>
      <c r="B152" s="39"/>
      <c r="C152" s="219" t="s">
        <v>234</v>
      </c>
      <c r="D152" s="219" t="s">
        <v>150</v>
      </c>
      <c r="E152" s="220" t="s">
        <v>1478</v>
      </c>
      <c r="F152" s="221" t="s">
        <v>1479</v>
      </c>
      <c r="G152" s="222" t="s">
        <v>233</v>
      </c>
      <c r="H152" s="223">
        <v>17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39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193</v>
      </c>
      <c r="AT152" s="231" t="s">
        <v>150</v>
      </c>
      <c r="AU152" s="231" t="s">
        <v>84</v>
      </c>
      <c r="AY152" s="17" t="s">
        <v>148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193</v>
      </c>
      <c r="BM152" s="231" t="s">
        <v>302</v>
      </c>
    </row>
    <row r="153" s="2" customFormat="1" ht="16.5" customHeight="1">
      <c r="A153" s="38"/>
      <c r="B153" s="39"/>
      <c r="C153" s="219" t="s">
        <v>308</v>
      </c>
      <c r="D153" s="219" t="s">
        <v>150</v>
      </c>
      <c r="E153" s="220" t="s">
        <v>1480</v>
      </c>
      <c r="F153" s="221" t="s">
        <v>1481</v>
      </c>
      <c r="G153" s="222" t="s">
        <v>1047</v>
      </c>
      <c r="H153" s="223">
        <v>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39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193</v>
      </c>
      <c r="AT153" s="231" t="s">
        <v>150</v>
      </c>
      <c r="AU153" s="231" t="s">
        <v>84</v>
      </c>
      <c r="AY153" s="17" t="s">
        <v>148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193</v>
      </c>
      <c r="BM153" s="231" t="s">
        <v>306</v>
      </c>
    </row>
    <row r="154" s="2" customFormat="1" ht="16.5" customHeight="1">
      <c r="A154" s="38"/>
      <c r="B154" s="39"/>
      <c r="C154" s="219" t="s">
        <v>238</v>
      </c>
      <c r="D154" s="219" t="s">
        <v>150</v>
      </c>
      <c r="E154" s="220" t="s">
        <v>1482</v>
      </c>
      <c r="F154" s="221" t="s">
        <v>1322</v>
      </c>
      <c r="G154" s="222" t="s">
        <v>1047</v>
      </c>
      <c r="H154" s="223">
        <v>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39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193</v>
      </c>
      <c r="AT154" s="231" t="s">
        <v>150</v>
      </c>
      <c r="AU154" s="231" t="s">
        <v>84</v>
      </c>
      <c r="AY154" s="17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193</v>
      </c>
      <c r="BM154" s="231" t="s">
        <v>311</v>
      </c>
    </row>
    <row r="155" s="2" customFormat="1" ht="16.5" customHeight="1">
      <c r="A155" s="38"/>
      <c r="B155" s="39"/>
      <c r="C155" s="219" t="s">
        <v>774</v>
      </c>
      <c r="D155" s="219" t="s">
        <v>150</v>
      </c>
      <c r="E155" s="220" t="s">
        <v>1483</v>
      </c>
      <c r="F155" s="221" t="s">
        <v>1324</v>
      </c>
      <c r="G155" s="222" t="s">
        <v>1047</v>
      </c>
      <c r="H155" s="223">
        <v>1</v>
      </c>
      <c r="I155" s="224"/>
      <c r="J155" s="225">
        <f>ROUND(I155*H155,2)</f>
        <v>0</v>
      </c>
      <c r="K155" s="226"/>
      <c r="L155" s="44"/>
      <c r="M155" s="272" t="s">
        <v>1</v>
      </c>
      <c r="N155" s="273" t="s">
        <v>39</v>
      </c>
      <c r="O155" s="274"/>
      <c r="P155" s="275">
        <f>O155*H155</f>
        <v>0</v>
      </c>
      <c r="Q155" s="275">
        <v>0</v>
      </c>
      <c r="R155" s="275">
        <f>Q155*H155</f>
        <v>0</v>
      </c>
      <c r="S155" s="275">
        <v>0</v>
      </c>
      <c r="T155" s="27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193</v>
      </c>
      <c r="AT155" s="231" t="s">
        <v>150</v>
      </c>
      <c r="AU155" s="231" t="s">
        <v>84</v>
      </c>
      <c r="AY155" s="17" t="s">
        <v>148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193</v>
      </c>
      <c r="BM155" s="231" t="s">
        <v>91</v>
      </c>
    </row>
    <row r="156" s="2" customFormat="1" ht="6.96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sheet="1" autoFilter="0" formatColumns="0" formatRows="0" objects="1" scenarios="1" spinCount="100000" saltValue="CC8mXmdTzkZhrRV72e65wetea+mXE+54VHA6iE1AwQwYvH4z7oe5cRd35fLu76zIfKPfCkmq+BSVUcv3yXi/WA==" hashValue="g2oa+6Krqo0i9whon92CnuYpQyjtKDMGAh7XkOMdw5q6CRWs8MrQASCOi0ub5lqVC2YgJn7nspQEvp/k1cBqmg==" algorithmName="SHA-512" password="CC35"/>
  <autoFilter ref="C117:K15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Janišová Hana, Bc.</dc:creator>
  <cp:lastModifiedBy>Janišová Hana, Bc.</cp:lastModifiedBy>
  <dcterms:created xsi:type="dcterms:W3CDTF">2022-11-14T13:06:19Z</dcterms:created>
  <dcterms:modified xsi:type="dcterms:W3CDTF">2022-11-14T13:06:37Z</dcterms:modified>
</cp:coreProperties>
</file>