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SO001 - SO 001 Přípravné ..." sheetId="2" r:id="rId2"/>
    <sheet name="SO101 - SO 101 Velkoplošn..." sheetId="3" r:id="rId3"/>
    <sheet name="SO301 - SO 301 Deštové př..." sheetId="4" r:id="rId4"/>
    <sheet name="VRN - VRN Vedlejší rozpoč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'SO001 - SO 001 Přípravné ...'!$C$120:$K$171</definedName>
    <definedName name="_xlnm.Print_Area" localSheetId="1">'SO001 - SO 001 Přípravné ...'!$C$4:$J$76,'SO001 - SO 001 Přípravné ...'!$C$82:$J$102,'SO001 - SO 001 Přípravné ...'!$C$108:$J$171</definedName>
    <definedName name="_xlnm.Print_Titles" localSheetId="1">'SO001 - SO 001 Přípravné ...'!$120:$120</definedName>
    <definedName name="_xlnm._FilterDatabase" localSheetId="2" hidden="1">'SO101 - SO 101 Velkoplošn...'!$C$123:$K$216</definedName>
    <definedName name="_xlnm.Print_Area" localSheetId="2">'SO101 - SO 101 Velkoplošn...'!$C$4:$J$76,'SO101 - SO 101 Velkoplošn...'!$C$82:$J$105,'SO101 - SO 101 Velkoplošn...'!$C$111:$J$216</definedName>
    <definedName name="_xlnm.Print_Titles" localSheetId="2">'SO101 - SO 101 Velkoplošn...'!$123:$123</definedName>
    <definedName name="_xlnm._FilterDatabase" localSheetId="3" hidden="1">'SO301 - SO 301 Deštové př...'!$C$121:$K$241</definedName>
    <definedName name="_xlnm.Print_Area" localSheetId="3">'SO301 - SO 301 Deštové př...'!$C$4:$J$76,'SO301 - SO 301 Deštové př...'!$C$82:$J$103,'SO301 - SO 301 Deštové př...'!$C$109:$J$241</definedName>
    <definedName name="_xlnm.Print_Titles" localSheetId="3">'SO301 - SO 301 Deštové př...'!$121:$121</definedName>
    <definedName name="_xlnm._FilterDatabase" localSheetId="4" hidden="1">'VRN - VRN Vedlejší rozpoč...'!$C$120:$K$154</definedName>
    <definedName name="_xlnm.Print_Area" localSheetId="4">'VRN - VRN Vedlejší rozpoč...'!$C$4:$J$76,'VRN - VRN Vedlejší rozpoč...'!$C$82:$J$102,'VRN - VRN Vedlejší rozpoč...'!$C$108:$J$154</definedName>
    <definedName name="_xlnm.Print_Titles" localSheetId="4">'VRN - VRN Vedlejší rozpoč...'!$120:$120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J37"/>
  <c r="J36"/>
  <c i="1" r="AY96"/>
  <c i="3" r="J35"/>
  <c i="1" r="AX96"/>
  <c i="3"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2" r="J37"/>
  <c r="J36"/>
  <c i="1" r="AY95"/>
  <c i="2" r="J35"/>
  <c i="1" r="AX95"/>
  <c i="2"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1" r="L90"/>
  <c r="AM90"/>
  <c r="AM89"/>
  <c r="L89"/>
  <c r="AM87"/>
  <c r="L87"/>
  <c r="L85"/>
  <c r="L84"/>
  <c i="2" r="BK170"/>
  <c r="BK161"/>
  <c r="BK157"/>
  <c r="BK154"/>
  <c r="BK149"/>
  <c r="BK144"/>
  <c r="J141"/>
  <c r="BK133"/>
  <c r="BK124"/>
  <c r="BK167"/>
  <c r="J161"/>
  <c r="J157"/>
  <c r="J154"/>
  <c r="J149"/>
  <c r="J144"/>
  <c r="BK141"/>
  <c r="J133"/>
  <c r="J124"/>
  <c i="3" r="BK216"/>
  <c r="J213"/>
  <c r="BK212"/>
  <c r="BK210"/>
  <c r="J207"/>
  <c r="BK203"/>
  <c r="BK200"/>
  <c r="BK193"/>
  <c r="J189"/>
  <c r="BK185"/>
  <c r="BK180"/>
  <c r="J172"/>
  <c r="BK168"/>
  <c r="J162"/>
  <c r="BK157"/>
  <c r="J154"/>
  <c r="BK151"/>
  <c r="J149"/>
  <c r="BK144"/>
  <c r="BK140"/>
  <c r="J136"/>
  <c r="J132"/>
  <c r="J128"/>
  <c r="J216"/>
  <c r="J212"/>
  <c r="BK208"/>
  <c r="BK205"/>
  <c r="J202"/>
  <c r="BK196"/>
  <c r="J191"/>
  <c r="J186"/>
  <c r="BK182"/>
  <c r="J176"/>
  <c r="BK170"/>
  <c r="J165"/>
  <c r="BK160"/>
  <c r="J155"/>
  <c r="BK152"/>
  <c r="J150"/>
  <c r="J148"/>
  <c r="BK141"/>
  <c r="J138"/>
  <c r="BK136"/>
  <c r="BK132"/>
  <c r="BK127"/>
  <c i="4" r="BK239"/>
  <c r="J235"/>
  <c r="J231"/>
  <c r="J228"/>
  <c r="J225"/>
  <c r="J222"/>
  <c r="J220"/>
  <c r="BK217"/>
  <c r="J210"/>
  <c r="BK206"/>
  <c r="BK204"/>
  <c r="BK184"/>
  <c r="BK179"/>
  <c r="J170"/>
  <c r="J167"/>
  <c r="BK160"/>
  <c r="BK150"/>
  <c r="BK145"/>
  <c r="J142"/>
  <c r="BK138"/>
  <c r="BK128"/>
  <c r="BK127"/>
  <c r="J125"/>
  <c r="BK237"/>
  <c r="BK235"/>
  <c r="BK229"/>
  <c r="BK226"/>
  <c r="J224"/>
  <c r="J221"/>
  <c r="BK219"/>
  <c r="J217"/>
  <c r="BK210"/>
  <c r="J206"/>
  <c r="BK200"/>
  <c r="J197"/>
  <c r="J194"/>
  <c r="BK190"/>
  <c r="BK186"/>
  <c r="J184"/>
  <c r="J182"/>
  <c r="J174"/>
  <c r="BK167"/>
  <c r="J160"/>
  <c r="BK151"/>
  <c r="J150"/>
  <c r="J145"/>
  <c r="J138"/>
  <c r="J128"/>
  <c r="J126"/>
  <c i="5" r="J153"/>
  <c r="J149"/>
  <c r="BK146"/>
  <c r="BK141"/>
  <c r="BK136"/>
  <c r="J128"/>
  <c r="J124"/>
  <c r="BK153"/>
  <c r="J151"/>
  <c r="J147"/>
  <c r="J146"/>
  <c r="J139"/>
  <c r="BK134"/>
  <c r="BK132"/>
  <c r="BK128"/>
  <c r="BK124"/>
  <c i="2" r="J167"/>
  <c r="J165"/>
  <c r="J158"/>
  <c r="BK156"/>
  <c r="J153"/>
  <c r="BK147"/>
  <c r="BK143"/>
  <c r="J136"/>
  <c r="BK128"/>
  <c r="J170"/>
  <c r="BK165"/>
  <c r="BK158"/>
  <c r="J156"/>
  <c r="BK153"/>
  <c r="J147"/>
  <c r="J143"/>
  <c r="BK136"/>
  <c r="J128"/>
  <c i="1" r="AS94"/>
  <c i="3" r="J208"/>
  <c r="J205"/>
  <c r="BK202"/>
  <c r="J196"/>
  <c r="BK191"/>
  <c r="BK186"/>
  <c r="J182"/>
  <c r="BK176"/>
  <c r="J170"/>
  <c r="BK165"/>
  <c r="J160"/>
  <c r="BK155"/>
  <c r="J152"/>
  <c r="BK150"/>
  <c r="BK148"/>
  <c r="J141"/>
  <c r="BK138"/>
  <c r="BK135"/>
  <c r="BK130"/>
  <c r="J127"/>
  <c r="BK213"/>
  <c r="J210"/>
  <c r="BK207"/>
  <c r="J203"/>
  <c r="J200"/>
  <c r="J193"/>
  <c r="BK189"/>
  <c r="J185"/>
  <c r="J180"/>
  <c r="BK172"/>
  <c r="J168"/>
  <c r="BK162"/>
  <c r="J157"/>
  <c r="BK154"/>
  <c r="J151"/>
  <c r="BK149"/>
  <c r="J144"/>
  <c r="J140"/>
  <c r="J135"/>
  <c r="J130"/>
  <c r="BK128"/>
  <c i="4" r="BK240"/>
  <c r="J237"/>
  <c r="BK234"/>
  <c r="J229"/>
  <c r="J226"/>
  <c r="BK224"/>
  <c r="BK223"/>
  <c r="BK221"/>
  <c r="J219"/>
  <c r="J215"/>
  <c r="BK208"/>
  <c r="J200"/>
  <c r="J198"/>
  <c r="BK197"/>
  <c r="BK196"/>
  <c r="BK194"/>
  <c r="BK192"/>
  <c r="J190"/>
  <c r="BK188"/>
  <c r="J186"/>
  <c r="J185"/>
  <c r="J183"/>
  <c r="BK182"/>
  <c r="BK174"/>
  <c r="J163"/>
  <c r="BK156"/>
  <c r="J149"/>
  <c r="BK142"/>
  <c r="BK141"/>
  <c r="J132"/>
  <c r="BK126"/>
  <c r="J240"/>
  <c r="J239"/>
  <c r="J234"/>
  <c r="BK231"/>
  <c r="BK228"/>
  <c r="BK225"/>
  <c r="J223"/>
  <c r="BK222"/>
  <c r="BK220"/>
  <c r="BK215"/>
  <c r="J208"/>
  <c r="J204"/>
  <c r="BK198"/>
  <c r="J196"/>
  <c r="J192"/>
  <c r="J188"/>
  <c r="BK185"/>
  <c r="BK183"/>
  <c r="J179"/>
  <c r="BK170"/>
  <c r="BK163"/>
  <c r="J156"/>
  <c r="J151"/>
  <c r="BK149"/>
  <c r="J141"/>
  <c r="BK132"/>
  <c r="J127"/>
  <c r="BK125"/>
  <c i="5" r="BK151"/>
  <c r="BK147"/>
  <c r="J143"/>
  <c r="BK139"/>
  <c r="J132"/>
  <c r="J130"/>
  <c r="BK126"/>
  <c r="BK149"/>
  <c r="BK143"/>
  <c r="J141"/>
  <c r="J136"/>
  <c r="J134"/>
  <c r="BK130"/>
  <c r="J126"/>
  <c i="2" l="1" r="BK123"/>
  <c r="J123"/>
  <c r="J98"/>
  <c r="R123"/>
  <c r="BK146"/>
  <c r="J146"/>
  <c r="J99"/>
  <c r="R146"/>
  <c r="BK152"/>
  <c r="J152"/>
  <c r="J100"/>
  <c r="R152"/>
  <c r="BK160"/>
  <c r="J160"/>
  <c r="J101"/>
  <c r="R160"/>
  <c i="3" r="BK126"/>
  <c r="J126"/>
  <c r="J98"/>
  <c r="R126"/>
  <c r="BK131"/>
  <c r="J131"/>
  <c r="J99"/>
  <c r="R131"/>
  <c r="BK139"/>
  <c r="J139"/>
  <c r="J100"/>
  <c r="R139"/>
  <c r="BK153"/>
  <c r="J153"/>
  <c r="J101"/>
  <c r="R153"/>
  <c r="BK167"/>
  <c r="J167"/>
  <c r="J102"/>
  <c r="R167"/>
  <c r="BK204"/>
  <c r="J204"/>
  <c r="J103"/>
  <c r="R204"/>
  <c i="4" r="BK124"/>
  <c r="J124"/>
  <c r="J98"/>
  <c r="R124"/>
  <c r="BK178"/>
  <c r="J178"/>
  <c r="J99"/>
  <c r="P178"/>
  <c r="T178"/>
  <c r="P187"/>
  <c r="R187"/>
  <c r="BK233"/>
  <c r="J233"/>
  <c r="J101"/>
  <c r="R233"/>
  <c r="BK236"/>
  <c r="J236"/>
  <c r="J102"/>
  <c r="T236"/>
  <c i="5" r="BK123"/>
  <c r="R123"/>
  <c r="BK138"/>
  <c r="J138"/>
  <c r="J99"/>
  <c r="P138"/>
  <c r="T138"/>
  <c r="R145"/>
  <c r="BK148"/>
  <c r="J148"/>
  <c r="J101"/>
  <c r="P148"/>
  <c r="R148"/>
  <c i="2" r="P123"/>
  <c r="T123"/>
  <c r="P146"/>
  <c r="T146"/>
  <c r="P152"/>
  <c r="T152"/>
  <c r="P160"/>
  <c r="T160"/>
  <c i="3" r="P126"/>
  <c r="T126"/>
  <c r="P131"/>
  <c r="T131"/>
  <c r="P139"/>
  <c r="T139"/>
  <c r="P153"/>
  <c r="T153"/>
  <c r="P167"/>
  <c r="T167"/>
  <c r="P204"/>
  <c r="T204"/>
  <c i="4" r="P124"/>
  <c r="T124"/>
  <c r="R178"/>
  <c r="BK187"/>
  <c r="J187"/>
  <c r="J100"/>
  <c r="T187"/>
  <c r="P233"/>
  <c r="T233"/>
  <c r="P236"/>
  <c r="R236"/>
  <c i="5" r="P123"/>
  <c r="T123"/>
  <c r="R138"/>
  <c r="BK145"/>
  <c r="J145"/>
  <c r="J100"/>
  <c r="P145"/>
  <c r="T145"/>
  <c r="T148"/>
  <c i="3" r="BK215"/>
  <c r="J215"/>
  <c r="J104"/>
  <c i="5" r="J89"/>
  <c r="BE126"/>
  <c r="BE128"/>
  <c r="BE130"/>
  <c r="BE141"/>
  <c r="BE149"/>
  <c r="BE151"/>
  <c r="BE153"/>
  <c r="E85"/>
  <c r="F92"/>
  <c r="BE124"/>
  <c r="BE132"/>
  <c r="BE134"/>
  <c r="BE136"/>
  <c r="BE139"/>
  <c r="BE143"/>
  <c r="BE146"/>
  <c r="BE147"/>
  <c i="4" r="F92"/>
  <c r="E112"/>
  <c r="BE128"/>
  <c r="BE141"/>
  <c r="BE145"/>
  <c r="BE160"/>
  <c r="BE163"/>
  <c r="BE167"/>
  <c r="BE170"/>
  <c r="BE182"/>
  <c r="BE184"/>
  <c r="BE185"/>
  <c r="BE186"/>
  <c r="BE188"/>
  <c r="BE197"/>
  <c r="BE198"/>
  <c r="BE208"/>
  <c r="BE210"/>
  <c r="BE217"/>
  <c r="BE219"/>
  <c r="BE221"/>
  <c r="BE223"/>
  <c r="BE224"/>
  <c r="BE225"/>
  <c r="BE226"/>
  <c r="BE228"/>
  <c r="BE229"/>
  <c r="BE235"/>
  <c r="BE239"/>
  <c r="BE240"/>
  <c r="J89"/>
  <c r="BE125"/>
  <c r="BE126"/>
  <c r="BE127"/>
  <c r="BE132"/>
  <c r="BE138"/>
  <c r="BE142"/>
  <c r="BE149"/>
  <c r="BE150"/>
  <c r="BE151"/>
  <c r="BE156"/>
  <c r="BE174"/>
  <c r="BE179"/>
  <c r="BE183"/>
  <c r="BE190"/>
  <c r="BE192"/>
  <c r="BE194"/>
  <c r="BE196"/>
  <c r="BE200"/>
  <c r="BE204"/>
  <c r="BE206"/>
  <c r="BE215"/>
  <c r="BE220"/>
  <c r="BE222"/>
  <c r="BE231"/>
  <c r="BE234"/>
  <c r="BE237"/>
  <c i="3" r="E85"/>
  <c r="F92"/>
  <c r="J118"/>
  <c r="BE127"/>
  <c r="BE130"/>
  <c r="BE135"/>
  <c r="BE136"/>
  <c r="BE138"/>
  <c r="BE140"/>
  <c r="BE148"/>
  <c r="BE151"/>
  <c r="BE157"/>
  <c r="BE160"/>
  <c r="BE165"/>
  <c r="BE168"/>
  <c r="BE170"/>
  <c r="BE180"/>
  <c r="BE186"/>
  <c r="BE189"/>
  <c r="BE193"/>
  <c r="BE205"/>
  <c r="BE207"/>
  <c r="BE208"/>
  <c r="BE213"/>
  <c r="BE128"/>
  <c r="BE132"/>
  <c r="BE141"/>
  <c r="BE144"/>
  <c r="BE149"/>
  <c r="BE150"/>
  <c r="BE152"/>
  <c r="BE154"/>
  <c r="BE155"/>
  <c r="BE162"/>
  <c r="BE172"/>
  <c r="BE176"/>
  <c r="BE182"/>
  <c r="BE185"/>
  <c r="BE191"/>
  <c r="BE196"/>
  <c r="BE200"/>
  <c r="BE202"/>
  <c r="BE203"/>
  <c r="BE210"/>
  <c r="BE212"/>
  <c r="BE216"/>
  <c i="2" r="E85"/>
  <c r="J115"/>
  <c r="BE133"/>
  <c r="BE136"/>
  <c r="BE144"/>
  <c r="BE154"/>
  <c r="BE158"/>
  <c r="BE161"/>
  <c r="BE165"/>
  <c r="BE167"/>
  <c r="BE170"/>
  <c r="F92"/>
  <c r="BE124"/>
  <c r="BE128"/>
  <c r="BE141"/>
  <c r="BE143"/>
  <c r="BE147"/>
  <c r="BE149"/>
  <c r="BE153"/>
  <c r="BE156"/>
  <c r="BE157"/>
  <c r="F36"/>
  <c i="1" r="BC95"/>
  <c i="2" r="F35"/>
  <c i="1" r="BB95"/>
  <c i="3" r="F34"/>
  <c i="1" r="BA96"/>
  <c i="3" r="F36"/>
  <c i="1" r="BC96"/>
  <c i="3" r="J34"/>
  <c i="1" r="AW96"/>
  <c i="4" r="F34"/>
  <c i="1" r="BA97"/>
  <c i="4" r="F35"/>
  <c i="1" r="BB97"/>
  <c i="4" r="F37"/>
  <c i="1" r="BD97"/>
  <c i="5" r="F34"/>
  <c i="1" r="BA98"/>
  <c i="2" r="J34"/>
  <c i="1" r="AW95"/>
  <c i="2" r="F34"/>
  <c i="1" r="BA95"/>
  <c i="2" r="F37"/>
  <c i="1" r="BD95"/>
  <c i="3" r="F35"/>
  <c i="1" r="BB96"/>
  <c i="3" r="F37"/>
  <c i="1" r="BD96"/>
  <c i="4" r="J34"/>
  <c i="1" r="AW97"/>
  <c i="4" r="F36"/>
  <c i="1" r="BC97"/>
  <c i="5" r="J34"/>
  <c i="1" r="AW98"/>
  <c i="5" r="F37"/>
  <c i="1" r="BD98"/>
  <c i="5" r="F36"/>
  <c i="1" r="BC98"/>
  <c i="5" r="F35"/>
  <c i="1" r="BB98"/>
  <c i="5" l="1" r="T122"/>
  <c r="T121"/>
  <c r="P122"/>
  <c r="P121"/>
  <c i="1" r="AU98"/>
  <c i="4" r="T123"/>
  <c r="T122"/>
  <c r="P123"/>
  <c r="P122"/>
  <c i="1" r="AU97"/>
  <c i="3" r="T125"/>
  <c r="T124"/>
  <c r="P125"/>
  <c r="P124"/>
  <c i="1" r="AU96"/>
  <c i="2" r="T122"/>
  <c r="T121"/>
  <c r="P122"/>
  <c r="P121"/>
  <c i="1" r="AU95"/>
  <c i="5" r="R122"/>
  <c r="R121"/>
  <c r="BK122"/>
  <c r="J122"/>
  <c r="J97"/>
  <c i="4" r="R123"/>
  <c r="R122"/>
  <c i="3" r="R125"/>
  <c r="R124"/>
  <c i="2" r="R122"/>
  <c r="R121"/>
  <c i="5" r="J123"/>
  <c r="J98"/>
  <c i="2" r="BK122"/>
  <c r="J122"/>
  <c r="J97"/>
  <c i="3" r="BK125"/>
  <c r="J125"/>
  <c r="J97"/>
  <c i="4" r="BK123"/>
  <c r="J123"/>
  <c r="J97"/>
  <c i="2" r="J33"/>
  <c i="1" r="AV95"/>
  <c r="AT95"/>
  <c i="3" r="F33"/>
  <c i="1" r="AZ96"/>
  <c i="4" r="J33"/>
  <c i="1" r="AV97"/>
  <c r="AT97"/>
  <c r="BA94"/>
  <c r="W30"/>
  <c r="BD94"/>
  <c r="W33"/>
  <c i="5" r="F33"/>
  <c i="1" r="AZ98"/>
  <c r="BB94"/>
  <c r="W31"/>
  <c i="2" r="F33"/>
  <c i="1" r="AZ95"/>
  <c i="3" r="J33"/>
  <c i="1" r="AV96"/>
  <c r="AT96"/>
  <c i="4" r="F33"/>
  <c i="1" r="AZ97"/>
  <c i="5" r="J33"/>
  <c i="1" r="AV98"/>
  <c r="AT98"/>
  <c r="BC94"/>
  <c r="W32"/>
  <c i="2" l="1" r="BK121"/>
  <c r="J121"/>
  <c r="J96"/>
  <c i="3" r="BK124"/>
  <c r="J124"/>
  <c i="4" r="BK122"/>
  <c r="J122"/>
  <c i="5" r="BK121"/>
  <c r="J121"/>
  <c r="J96"/>
  <c i="1" r="AU94"/>
  <c i="3" r="J30"/>
  <c i="1" r="AG96"/>
  <c i="4" r="J30"/>
  <c i="1" r="AG97"/>
  <c r="AW94"/>
  <c r="AK30"/>
  <c r="AY94"/>
  <c r="AZ94"/>
  <c r="W29"/>
  <c r="AX94"/>
  <c i="3" l="1" r="J39"/>
  <c i="4" r="J39"/>
  <c r="J96"/>
  <c i="3" r="J96"/>
  <c i="1" r="AN97"/>
  <c r="AN96"/>
  <c i="2" r="J30"/>
  <c i="1" r="AG95"/>
  <c i="5" r="J30"/>
  <c i="1" r="AG98"/>
  <c r="AV94"/>
  <c r="AK29"/>
  <c i="2" l="1" r="J39"/>
  <c i="5" r="J39"/>
  <c i="1" r="AN95"/>
  <c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<sst xmlns="http://schemas.openxmlformats.org/spreadsheetml/2006/main">
  <si>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</si>
  <si>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</si>
  <si>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</si>
  <si>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</si>
  <si>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</si>
  <si>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{3f1f169b-8940-4473-abaf-dcca77b6d5b2}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</si>
  <si>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</si>
  <si>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</si>
  <si>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</si>
  <si>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</si>
  <si>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</si>
  <si>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</si>
  <si>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</si>
  <si>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</si>
  <si>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2212J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</si>
  <si>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</si>
  <si>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</si>
  <si>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ulice Písečná, Cheb</t>
  </si>
  <si>
    <t>KSO:</t>
  </si>
  <si>
    <t>822</t>
  </si>
  <si>
    <t>CC-CZ:</t>
  </si>
  <si>
    <t>2</t>
  </si>
  <si>
    <t>Místo:</t>
  </si>
  <si>
    <t>Písečná ulice po kruhový objezd</t>
  </si>
  <si>
    <t>Datum:</t>
  </si>
  <si>
    <t>11. 3. 2022</t>
  </si>
  <si>
    <t>CZ-CPV:</t>
  </si>
  <si>
    <t>45000000-7</t>
  </si>
  <si>
    <t>CZ-CPA:</t>
  </si>
  <si>
    <t>42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</si>
  <si>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</si>
  <si>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</si>
  <si>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</si>
  <si>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</si>
  <si>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</si>
  <si>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</si>
  <si>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</si>
  <si>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</si>
  <si>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</si>
  <si>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26392526</t>
  </si>
  <si>
    <t>DSVA s.r.o.</t>
  </si>
  <si>
    <t>CZ26392526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</si>
  <si>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</si>
  <si>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</si>
  <si>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</si>
  <si>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</si>
  <si>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</si>
  <si>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</si>
  <si>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</si>
  <si>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</si>
  <si>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</si>
  <si>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</si>
  <si>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</si>
  <si>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</si>
  <si>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</si>
  <si>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</si>
  <si>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</si>
  <si>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</si>
  <si>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</si>
  <si>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</si>
  <si>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</si>
  <si>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</si>
  <si>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</si>
  <si>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</si>
  <si>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</si>
  <si>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</si>
  <si>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</si>
  <si>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</si>
  <si>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</si>
  <si>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</si>
  <si>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</si>
  <si>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</si>
  <si>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</si>
  <si>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</si>
  <si>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</si>
  <si>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</si>
  <si>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</si>
  <si>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</si>
  <si>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</si>
  <si>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</si>
  <si>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</si>
  <si>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</si>
  <si>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</si>
  <si>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</si>
  <si>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</si>
  <si>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</si>
  <si>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</si>
  <si>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</si>
  <si>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</si>
  <si>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</si>
  <si>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SO001</t>
  </si>
  <si>
    <t>SO 001 Přípravné práce</t>
  </si>
  <si>
    <t>STA</t>
  </si>
  <si>
    <t>1</t>
  </si>
  <si>
    <t>{e9b23d6a-233a-4c7c-8c52-b2546f6f7cc0}</t>
  </si>
  <si>
    <t>SO101</t>
  </si>
  <si>
    <t>SO 101 Velkoplošná oprava komunikace</t>
  </si>
  <si>
    <t>{9e0923a2-ec38-4870-ba62-82a48e05f200}</t>
  </si>
  <si>
    <t>SO301</t>
  </si>
  <si>
    <t>SO 301 Deštové přípojky, šachty, vpusti</t>
  </si>
  <si>
    <t>{3f5fbd10-f33d-4107-8119-c165ddcf7d54}</t>
  </si>
  <si>
    <t>VRN</t>
  </si>
  <si>
    <t>VRN Vedlejší rozpočtové náklady</t>
  </si>
  <si>
    <t>{fdf7d64b-fe04-4b33-96fc-14f27213049a}</t>
  </si>
  <si>
    <t>KRYCÍ LIST SOUPISU PRACÍ</t>
  </si>
  <si>
    <t>Objekt:</t>
  </si>
  <si>
    <t>SO001 - SO 001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</si>
  <si>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</si>
  <si>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</si>
  <si>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</si>
  <si>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</si>
  <si>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</si>
  <si>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</si>
  <si>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</si>
  <si>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</si>
  <si>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</si>
  <si>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</si>
  <si>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</si>
  <si>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</si>
  <si>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</si>
  <si>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</si>
  <si>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</si>
  <si>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</si>
  <si>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</si>
  <si>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</si>
  <si>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</si>
  <si>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</si>
  <si>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</si>
  <si>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</si>
  <si>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</si>
  <si>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</si>
  <si>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</si>
  <si>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</si>
  <si>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</si>
  <si>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</si>
  <si>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113107243</t>
  </si>
  <si>
    <t>Odstranění podkladu živičného tl přes 100 do 150 mm strojně pl přes 200 m2</t>
  </si>
  <si>
    <t>m2</t>
  </si>
  <si>
    <t>4</t>
  </si>
  <si>
    <t>274604863</t>
  </si>
  <si>
    <t>VV</t>
  </si>
  <si>
    <t>454 "bourání chodníku</t>
  </si>
  <si>
    <t>335 "konstrukce typ C</t>
  </si>
  <si>
    <t>Součet</t>
  </si>
  <si>
    <t>113154364</t>
  </si>
  <si>
    <t>Frézování živičného krytu tl 100 mm pruh š přes 1 do 2 m pl přes 1000 do 10000 m2 s překážkami v trase</t>
  </si>
  <si>
    <t>1248453968</t>
  </si>
  <si>
    <t>P</t>
  </si>
  <si>
    <t>Poznámka k položce:_x000d_
Z vyfrézované plochy 1230 m2 bude použit tento vyfrézovaný asfalt do nové konstrukce chodníku jako R-mat.</t>
  </si>
  <si>
    <t>240 "konstrukce typ B (křižovatka)</t>
  </si>
  <si>
    <t>2035 "konstrukce typ A</t>
  </si>
  <si>
    <t>3</t>
  </si>
  <si>
    <t>113202111</t>
  </si>
  <si>
    <t>Vytrhání obrub krajníků obrubníků stojatých</t>
  </si>
  <si>
    <t>m</t>
  </si>
  <si>
    <t>-2058278848</t>
  </si>
  <si>
    <t>270 " včetně 31 m kamenných</t>
  </si>
  <si>
    <t>122252114</t>
  </si>
  <si>
    <t>Vykopávky v zemnících na suchu pro silnice a dálnice v hornině třídy těžitelnosti I objem do 500 m3 strojně</t>
  </si>
  <si>
    <t>m3</t>
  </si>
  <si>
    <t>2007289335</t>
  </si>
  <si>
    <t>335*0,54 "vozovka</t>
  </si>
  <si>
    <t>490*0,19 "chodníky</t>
  </si>
  <si>
    <t>50 "ostatní</t>
  </si>
  <si>
    <t>5</t>
  </si>
  <si>
    <t>162751113</t>
  </si>
  <si>
    <t>Vodorovné přemístění přes 5 000 do 6000 m výkopku/sypaniny z horniny třídy těžitelnosti I skupiny 1 až 3</t>
  </si>
  <si>
    <t>1460159539</t>
  </si>
  <si>
    <t>Poznámka k položce:_x000d_
odvoz na skládku Chocovice</t>
  </si>
  <si>
    <t>6</t>
  </si>
  <si>
    <t>171251201</t>
  </si>
  <si>
    <t>Uložení sypaniny na skládky nebo meziskládky</t>
  </si>
  <si>
    <t>-1386094475</t>
  </si>
  <si>
    <t>7</t>
  </si>
  <si>
    <t>997221873</t>
  </si>
  <si>
    <t>Poplatek za uložení stavebního odpadu na recyklační skládce (skládkovné) zeminy a kamení zatříděného do Katalogu odpadů pod kódem 17 05 04</t>
  </si>
  <si>
    <t>t</t>
  </si>
  <si>
    <t>773302407</t>
  </si>
  <si>
    <t>324*1,9</t>
  </si>
  <si>
    <t>8</t>
  </si>
  <si>
    <t>Trubní vedení</t>
  </si>
  <si>
    <t>291211111</t>
  </si>
  <si>
    <t>Zřízení plochy ze silničních panelů - mechanická ochrana stáv. inžen. sítí</t>
  </si>
  <si>
    <t>-2046383557</t>
  </si>
  <si>
    <t>Poznámka k položce:_x000d_
jedná se o provizorní ochranu během stavby v případě potřeby přejíždění</t>
  </si>
  <si>
    <t>9</t>
  </si>
  <si>
    <t>M</t>
  </si>
  <si>
    <t>59381136</t>
  </si>
  <si>
    <t>panel silniční 2,00x1,00x0,15m - pronájem</t>
  </si>
  <si>
    <t>kus</t>
  </si>
  <si>
    <t>-599200724</t>
  </si>
  <si>
    <t>Poznámka k položce:_x000d_
doprava,složení na stavbě, použití mechanizace pro naložení, složení a položení panelů včetně ,po vykonaných pracích si zhotovitel panely odveze</t>
  </si>
  <si>
    <t>20*0,25 "Přepočtené koeficientem množství</t>
  </si>
  <si>
    <t>Ostatní konstrukce a práce, bourání</t>
  </si>
  <si>
    <t>10</t>
  </si>
  <si>
    <t>919735112</t>
  </si>
  <si>
    <t>Řezání stávajícího živičného krytu hl přes 50 do 100 mm</t>
  </si>
  <si>
    <t>1703059362</t>
  </si>
  <si>
    <t>11</t>
  </si>
  <si>
    <t>938908411-2</t>
  </si>
  <si>
    <t>Čištění vozovek splachováním vodou - po frezování</t>
  </si>
  <si>
    <t>1132897780</t>
  </si>
  <si>
    <t>Poznámka k položce:_x000d_
včetně odvozu přebytečného materialu na skládku včetně dopravy a skládkovné</t>
  </si>
  <si>
    <t>12</t>
  </si>
  <si>
    <t>976092322</t>
  </si>
  <si>
    <t>Vybourání odvodňovačů s odpadním potrubím obrubníkových, vpust</t>
  </si>
  <si>
    <t>-838439655</t>
  </si>
  <si>
    <t>13</t>
  </si>
  <si>
    <t>966006132</t>
  </si>
  <si>
    <t>Odstranění značek dopravních nebo orientačních se sloupky s betonovými patkami</t>
  </si>
  <si>
    <t>1897974628</t>
  </si>
  <si>
    <t>14</t>
  </si>
  <si>
    <t>966006211</t>
  </si>
  <si>
    <t>Odstranění svislých dopravních značek ze sloupů, sloupků nebo konzol</t>
  </si>
  <si>
    <t>-1345950261</t>
  </si>
  <si>
    <t>Poznámka k položce:_x000d_
B28</t>
  </si>
  <si>
    <t>997</t>
  </si>
  <si>
    <t>Přesun sutě</t>
  </si>
  <si>
    <t>997002611</t>
  </si>
  <si>
    <t>Nakládání suti a vybouraných hmot</t>
  </si>
  <si>
    <t>103531991</t>
  </si>
  <si>
    <t>249,324+523,25 "Asfalt</t>
  </si>
  <si>
    <t>55,35+0,086+1,5 "beton</t>
  </si>
  <si>
    <t>16</t>
  </si>
  <si>
    <t>997221561</t>
  </si>
  <si>
    <t>Vodorovná doprava suti z kusových materiálů do 1 km</t>
  </si>
  <si>
    <t>338301830</t>
  </si>
  <si>
    <t>Poznámka k položce:_x000d_
282,9 t vyfrézovaného asfaltu bude použito jako R-mat na novou konstrukci chodníku_x000d_
zbytek vyfrézovaného a vybouraného asfaltu bude odvezeno na sklad investora</t>
  </si>
  <si>
    <t>17</t>
  </si>
  <si>
    <t>997221569</t>
  </si>
  <si>
    <t>Příplatek ZKD 1 km u vodorovné dopravy suti z kusových materiálů</t>
  </si>
  <si>
    <t>-553430574</t>
  </si>
  <si>
    <t>Poznámka k položce:_x000d_
Skládka Chocovice</t>
  </si>
  <si>
    <t>(55,35+0,086+1,5)*6 "betony</t>
  </si>
  <si>
    <t>18</t>
  </si>
  <si>
    <t>997221615</t>
  </si>
  <si>
    <t>Poplatek za uložení na skládce (skládkovné) stavebního odpadu betonového kód odpadu 17 01 01</t>
  </si>
  <si>
    <t>-724207017</t>
  </si>
  <si>
    <t>55,35+0,086+1,5</t>
  </si>
  <si>
    <t>SO101 - SO 101 Velkoplošná oprava komunikace</t>
  </si>
  <si>
    <t xml:space="preserve">    01 - Konstrukce typ A - Vozovka (oprava asfaltových vrstev)</t>
  </si>
  <si>
    <t xml:space="preserve">    02 - Konstrukce typ B - Vozovka (křižovatka)</t>
  </si>
  <si>
    <t xml:space="preserve">    03 - Konstrukce typ C - Vozovka (celá konstrukce)</t>
  </si>
  <si>
    <t xml:space="preserve">    04 - Konstrukce typ D - Chodník</t>
  </si>
  <si>
    <t xml:space="preserve">    9 - Ostatní konstrukce a práce</t>
  </si>
  <si>
    <t xml:space="preserve">    91 - Doplňující konstrukce a práce pozemních komunikací</t>
  </si>
  <si>
    <t xml:space="preserve">    998 - Přesun hmot</t>
  </si>
  <si>
    <t>01</t>
  </si>
  <si>
    <t>Konstrukce typ A - Vozovka (oprava asfaltových vrstev)</t>
  </si>
  <si>
    <t>577145122</t>
  </si>
  <si>
    <t>Asfaltový beton vrstva ložní ACL 16 (ABH) tl 50 mm š přes 3 m z nemodifikovaného asfaltu</t>
  </si>
  <si>
    <t>-1185476098</t>
  </si>
  <si>
    <t>573211108</t>
  </si>
  <si>
    <t>Postřik živičný spojovací z asfaltu v množství 0,40 kg/m2</t>
  </si>
  <si>
    <t>1231235898</t>
  </si>
  <si>
    <t>2035*2</t>
  </si>
  <si>
    <t>577144121</t>
  </si>
  <si>
    <t>Asfaltový beton vrstva obrusná ACO 11 (ABS) tř. I tl 50 mm š přes 3 m z nemodifikovaného asfaltu</t>
  </si>
  <si>
    <t>-938617575</t>
  </si>
  <si>
    <t>02</t>
  </si>
  <si>
    <t>Konstrukce typ B - Vozovka (křižovatka)</t>
  </si>
  <si>
    <t>-1812588894</t>
  </si>
  <si>
    <t>240*2</t>
  </si>
  <si>
    <t>-1146719689</t>
  </si>
  <si>
    <t>919721221</t>
  </si>
  <si>
    <t>Geomříž pro vyztužení asfaltového povrchu ze skelných vláken</t>
  </si>
  <si>
    <t>-898038124</t>
  </si>
  <si>
    <t>Poznámka k položce:_x000d_
v místě křižovatky</t>
  </si>
  <si>
    <t>-85253642</t>
  </si>
  <si>
    <t>03</t>
  </si>
  <si>
    <t>Konstrukce typ C - Vozovka (celá konstrukce)</t>
  </si>
  <si>
    <t>181912112</t>
  </si>
  <si>
    <t>Úprava pláně v hornině třídy těžitelnosti I skupiny 3 se zhutněním ručně</t>
  </si>
  <si>
    <t>1569991645</t>
  </si>
  <si>
    <t>564751111</t>
  </si>
  <si>
    <t>Podklad z kameniva hrubého drceného vel. 32-63 mm plochy přes 100 m2 tl 150 mm</t>
  </si>
  <si>
    <t>-444869698</t>
  </si>
  <si>
    <t>335*2+2*80 "plocha v místě dešt. přípojek, šachet,okolo jámy pro výměnu vpustí</t>
  </si>
  <si>
    <t>564851111</t>
  </si>
  <si>
    <t>Podklad ze štěrkodrtě ŠD plochy přes 100 m2 tl 150 mm</t>
  </si>
  <si>
    <t>1569068909</t>
  </si>
  <si>
    <t>335+80 "ŠD 0/32</t>
  </si>
  <si>
    <t>335+80 "ŠD 0/63</t>
  </si>
  <si>
    <t>573111114</t>
  </si>
  <si>
    <t>Postřik živičný infiltrační s posypem z asfaltu množství 2 kg/m2</t>
  </si>
  <si>
    <t>-2082930156</t>
  </si>
  <si>
    <t>1460731052</t>
  </si>
  <si>
    <t>-98511977</t>
  </si>
  <si>
    <t>577134121</t>
  </si>
  <si>
    <t>Asfaltový beton vrstva obrusná ACO 11 (ABS) tř. I tl 40 mm š přes 3 m z nemodifikovaného asfaltu</t>
  </si>
  <si>
    <t>-876198828</t>
  </si>
  <si>
    <t>915223111</t>
  </si>
  <si>
    <t>Hmatné nalepovací pásy Medialine</t>
  </si>
  <si>
    <t>-1186433947</t>
  </si>
  <si>
    <t>04</t>
  </si>
  <si>
    <t>Konstrukce typ D - Chodník</t>
  </si>
  <si>
    <t>-932075663</t>
  </si>
  <si>
    <t>564911511</t>
  </si>
  <si>
    <t>Podklad z R-materiálu plochy přes 100 m2 tl 50 mm</t>
  </si>
  <si>
    <t>-1741269631</t>
  </si>
  <si>
    <t>Poznámka k položce:_x000d_
použití vyfrézované živice hrubší</t>
  </si>
  <si>
    <t>564931512</t>
  </si>
  <si>
    <t>Podklad z R-materiálu plochy přes 100 m2 tl 100 mm</t>
  </si>
  <si>
    <t>694503840</t>
  </si>
  <si>
    <t>Poznámka k položce:_x000d_
použití vyfrézované živice</t>
  </si>
  <si>
    <t>490*2</t>
  </si>
  <si>
    <t>19</t>
  </si>
  <si>
    <t>596811123</t>
  </si>
  <si>
    <t>Kladení betonové dlažby komunikací pro pěší do lože z kameniva velikosti do 0,09 m2 pl přes 300 m2</t>
  </si>
  <si>
    <t>-1308318753</t>
  </si>
  <si>
    <t>490+19</t>
  </si>
  <si>
    <t>20</t>
  </si>
  <si>
    <t>59245018</t>
  </si>
  <si>
    <t>dlažba tvar obdélník betonová 200x100x60mm přírodní</t>
  </si>
  <si>
    <t>1336951461</t>
  </si>
  <si>
    <t>Poznámka k položce:_x000d_
nákup,doprava,složení na stavbě, doporučený standard např. Liapor Vintířov</t>
  </si>
  <si>
    <t>490*1,01 "Přepočtené koeficientem množství</t>
  </si>
  <si>
    <t>59245006</t>
  </si>
  <si>
    <t>dlažba tvar obdélník betonová pro nevidomé 200x100x60mm barevná</t>
  </si>
  <si>
    <t>-1414078810</t>
  </si>
  <si>
    <t>Ostatní konstrukce a práce</t>
  </si>
  <si>
    <t>22</t>
  </si>
  <si>
    <t>915211121</t>
  </si>
  <si>
    <t>Vodorovné dopravní značení dělící čáry přerušované š 125 mm bílý plast</t>
  </si>
  <si>
    <t>1082970000</t>
  </si>
  <si>
    <t>293 "V 2b (3;1,5;0,125)</t>
  </si>
  <si>
    <t>23</t>
  </si>
  <si>
    <t>915221111</t>
  </si>
  <si>
    <t>Vodorovné dopravní značení vodící čáry souvislé š 250 mm bílý plast</t>
  </si>
  <si>
    <t>1037753676</t>
  </si>
  <si>
    <t>268 "V4 (0,25)</t>
  </si>
  <si>
    <t>24</t>
  </si>
  <si>
    <t>915221121</t>
  </si>
  <si>
    <t>Vodorovné dopravní značení vodící čáry přerušované š 250 mm bílý plast</t>
  </si>
  <si>
    <t>-233324889</t>
  </si>
  <si>
    <t>76 "V 2b (1,5;1,5;0,25)</t>
  </si>
  <si>
    <t>74 "V 10d (0,5;0,5;0,25)</t>
  </si>
  <si>
    <t>25</t>
  </si>
  <si>
    <t>915231111</t>
  </si>
  <si>
    <t>Vodorovné dopravní značení přechody pro chodce, šipky, symboly bílý plast</t>
  </si>
  <si>
    <t>1248478476</t>
  </si>
  <si>
    <t>90 "V13</t>
  </si>
  <si>
    <t>10 "V5</t>
  </si>
  <si>
    <t>26</t>
  </si>
  <si>
    <t>916132113</t>
  </si>
  <si>
    <t>Osazení betonové přídlažby s boční opěrou do lože z betonu prostého</t>
  </si>
  <si>
    <t>545213176</t>
  </si>
  <si>
    <t>Poznámka k položce:_x000d_
osazení podél levé a pravé stávající obruby silnice, jedná se o dlažbu 10 x 20 cm, kde délka 20 cm bude položena rovnoběžně s obrubníkem</t>
  </si>
  <si>
    <t>27</t>
  </si>
  <si>
    <t>59218003</t>
  </si>
  <si>
    <t>betonová dlažba přírodní 200x100x80mm</t>
  </si>
  <si>
    <t>2097797563</t>
  </si>
  <si>
    <t>382*1,02 "Přepočtené koeficientem množství</t>
  </si>
  <si>
    <t>28</t>
  </si>
  <si>
    <t>916131213</t>
  </si>
  <si>
    <t>Osazení silničního obrubníku betonového stojatého s boční opěrou do lože z betonu prostého</t>
  </si>
  <si>
    <t>-373149934</t>
  </si>
  <si>
    <t>29</t>
  </si>
  <si>
    <t>59217031</t>
  </si>
  <si>
    <t>obrubník betonový silniční 1000x150x250mm</t>
  </si>
  <si>
    <t>1535036196</t>
  </si>
  <si>
    <t>240*1,02 "Přepočtené koeficientem množství</t>
  </si>
  <si>
    <t>30</t>
  </si>
  <si>
    <t>916241213</t>
  </si>
  <si>
    <t>Osazení obrubníku kamenného stojatého s boční opěrou do lože z betonu prostého</t>
  </si>
  <si>
    <t>-2057542564</t>
  </si>
  <si>
    <t>Poznámka k položce:_x000d_
Materiál ze skladu investora (Obruby odpovídající rozměrům OP 4 - š. 20 cm, v. 25 cm)</t>
  </si>
  <si>
    <t>31</t>
  </si>
  <si>
    <t>916231291</t>
  </si>
  <si>
    <t>Příplatek za řezání hran obrubníků kamenných stávajících</t>
  </si>
  <si>
    <t>1272697095</t>
  </si>
  <si>
    <t>Poznámka k položce:_x000d_
řezání hran kamenných obrub nabídnutých investorem pro rovné boční hrany nebo rozbitých částí</t>
  </si>
  <si>
    <t>32</t>
  </si>
  <si>
    <t>997221571</t>
  </si>
  <si>
    <t>Vodorovná doprava stáv. kamenných obrub ze skladu investora do 1 km</t>
  </si>
  <si>
    <t>1428124957</t>
  </si>
  <si>
    <t>Poznámka k položce:_x000d_
položka bude oceněna včetně naložení a složení</t>
  </si>
  <si>
    <t>4,4</t>
  </si>
  <si>
    <t>33</t>
  </si>
  <si>
    <t>997221579</t>
  </si>
  <si>
    <t>Příplatek ZKD 1 km u vodorovné dopravy stáv. kamenných obrub</t>
  </si>
  <si>
    <t>1142442410</t>
  </si>
  <si>
    <t>Poznámka k položce:_x000d_
sklad investora pro kamenné obruby do 5 km</t>
  </si>
  <si>
    <t>4,4*4</t>
  </si>
  <si>
    <t>34</t>
  </si>
  <si>
    <t>916331112</t>
  </si>
  <si>
    <t>Osazení zahradního obrubníku betonového do lože z betonu s boční opěrou</t>
  </si>
  <si>
    <t>-339145698</t>
  </si>
  <si>
    <t>35</t>
  </si>
  <si>
    <t>59217001</t>
  </si>
  <si>
    <t>obrubník betonový zahradní 1000x50x250mm</t>
  </si>
  <si>
    <t>2141697175</t>
  </si>
  <si>
    <t>36</t>
  </si>
  <si>
    <t>919122111</t>
  </si>
  <si>
    <t>Těsnění spár zálivkou za tepla pro komůrky š 10 mm hl 20 mm s těsnicím profilem</t>
  </si>
  <si>
    <t>2020010051</t>
  </si>
  <si>
    <t>91</t>
  </si>
  <si>
    <t>Doplňující konstrukce a práce pozemních komunikací</t>
  </si>
  <si>
    <t>37</t>
  </si>
  <si>
    <t>183117114</t>
  </si>
  <si>
    <t xml:space="preserve">Rýhy pro protikořenové panely a folie zemina tř 1 až 4 hl přes 1,1 do 1,6 m š do 0,6 m </t>
  </si>
  <si>
    <t>1893746245</t>
  </si>
  <si>
    <t>Poznámka k položce:_x000d_
výkopová zemina přemístěna do 5 m pro panely a obnažení stáv. inž. sítě, bude použita na znovuobsypání, práce včetně nutného hutnění, položka zemních prací, záhozu a hutnění</t>
  </si>
  <si>
    <t>38</t>
  </si>
  <si>
    <t>111211101</t>
  </si>
  <si>
    <t xml:space="preserve">Osekání a úprava kořenů  ručně</t>
  </si>
  <si>
    <t>53705823</t>
  </si>
  <si>
    <t>39</t>
  </si>
  <si>
    <t>183106614</t>
  </si>
  <si>
    <t>Ochrana inženýrské sítě protikořenovou folií</t>
  </si>
  <si>
    <t>356807106</t>
  </si>
  <si>
    <t>Poznámka k položce:_x000d_
nákup,doprava,položení, včetně spojovacích prostředků a ostatního pomocného materialu_x000d_
doporučený standard jako např. Rootcontrol šířka 1,00 m. Instalace bude provedena dle pokynů výrobce. _x000d_
Polypropylen (PP), netkaný, 360 g/m2, Oboustranný povlak, Barva: černá, Vodotěsný, Pružný a pevný, Odolný proti chemickým látkám, Odolný proti UV záření</t>
  </si>
  <si>
    <t>40</t>
  </si>
  <si>
    <t>183106614-1</t>
  </si>
  <si>
    <t>Ochrana stromu protikořenovým panelem</t>
  </si>
  <si>
    <t>54637057</t>
  </si>
  <si>
    <t>Poznámka k položce:_x000d_
nákup,doprava,položení, včetně spojovacích prostředků a ostatního pomocného materialu jako např. zemní kotvy, pokládka při horní, boční a spodní hraně nově vzniklé záhonové plochy._x000d_
_x000d_
doporučený standard jako například: ? Vstřikovaný kopolymer polypropylenTRG120/LR120 120 cm 75 cm 2 mm Dodáváno po kusech 0,75 m. Instalace bude provedena dle pokynů výrobce. _x000d_
Jedná se o recyklovaný PP (100% recyklovaný materiál). Kolmá žebra vedou kořeny stromů směrem dolů ? Zesílené dvojité horní žebro, odolné proti opakovanému pošlapu a proti výhonkům_x000d_
kořenů, aby se zabránilo přerůstání ? Přísada stabilizátoru proti UV záření, která chrání před nepříznivými účinky slunečního záření ? Zemní kotvy, aby panel nemohl být vytlačen z půdy</t>
  </si>
  <si>
    <t>41</t>
  </si>
  <si>
    <t>184813312</t>
  </si>
  <si>
    <t>Injektáž kořenového systému volně stojících stromů průměru koruny přes 1 do 2 m</t>
  </si>
  <si>
    <t>-532836723</t>
  </si>
  <si>
    <t>10390000</t>
  </si>
  <si>
    <t>hnojivo aerifikující+ sorpce vody + biopreparát obsahující symbiotické mykorhizní houby, bakterie a biouhel</t>
  </si>
  <si>
    <t>kg</t>
  </si>
  <si>
    <t>-1893953472</t>
  </si>
  <si>
    <t>2*1,98 "Přepočtené koeficientem množství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</si>
  <si>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</si>
  <si>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</si>
  <si>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</si>
  <si>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</si>
  <si>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</si>
  <si>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-1171625845</t>
  </si>
  <si>
    <t>SO301 - SO 301 Deštové přípojky, šachty, vpusti</t>
  </si>
  <si>
    <t xml:space="preserve">    4 - Vodorovné konstrukce</t>
  </si>
  <si>
    <t xml:space="preserve">    OST - Ostatní</t>
  </si>
  <si>
    <t>119001411</t>
  </si>
  <si>
    <t>Dočasné zajištění potrubí betonového, ŽB nebo kameninového DN do 200 mm</t>
  </si>
  <si>
    <t>126032520</t>
  </si>
  <si>
    <t>119001423</t>
  </si>
  <si>
    <t>Dočasné zajištění kabelů a kabelových tratí z více než 6 volně ložených kabelů</t>
  </si>
  <si>
    <t>1199844144</t>
  </si>
  <si>
    <t>129001101</t>
  </si>
  <si>
    <t>Příplatek za ztížení odkopávky nebo prokopávky v blízkosti inženýrských sítí</t>
  </si>
  <si>
    <t>-109249130</t>
  </si>
  <si>
    <t>132254204</t>
  </si>
  <si>
    <t>Hloubení zapažených rýh š do 2000 mm v hornině třídy těžitelnosti I, skupiny 3 objem do 500 m3 do 4 m</t>
  </si>
  <si>
    <t>1618117734</t>
  </si>
  <si>
    <t>Poznámka k položce:_x000d_
s urovnáním dna do předepsaného profilu a spádu_x000d_
včetně příplatku za lepivost, včetně příplatku za svislé přemístění</t>
  </si>
  <si>
    <t>80*1*1,5"DN 150</t>
  </si>
  <si>
    <t>133354101</t>
  </si>
  <si>
    <t>Hloubení šachet zapažených v hornině třídy těžitelnosti II skupiny 4 objem do 20 m3</t>
  </si>
  <si>
    <t>-962267921</t>
  </si>
  <si>
    <t>6*1,2*1,2*1,5 "nové UV</t>
  </si>
  <si>
    <t>15*0,5*0,5*1,5 "výměna stávajících UV</t>
  </si>
  <si>
    <t>4*1,2*1,2*1,5 "šachty</t>
  </si>
  <si>
    <t>1816787326</t>
  </si>
  <si>
    <t>120+27,225</t>
  </si>
  <si>
    <t>507441757</t>
  </si>
  <si>
    <t>1790020252</t>
  </si>
  <si>
    <t>147,225*1,9</t>
  </si>
  <si>
    <t>151101102</t>
  </si>
  <si>
    <t>Zřízení příložného pažení a rozepření stěn rýh hl přes 2 do 4 m</t>
  </si>
  <si>
    <t>-1975449606</t>
  </si>
  <si>
    <t xml:space="preserve">Poznámka k položce:_x000d_
doporučený standard jako například system SBH serie 300 s pažícími deskami o tlouštce 6 cm, používá zesílenou horní hranu a spodní břit. Sestava ze základního boxu SBH 300, 3,5 x 2,4 m a nástavbového boxu SBH 300, 3,5x1,4 m. Konstrukce vřeten SBH umožňuje jejich snadnou demontáž. Celý box z kvalitní oceli. Max přípustný zemní tlak je 22,7 kN/m2. Základní vřetena zajištují pracovní šířkuá 980-1260 mm, tuto šířku lze zvětšovat pomocí mezitrubek o délkách 500,1000 až do 3 500 mm. Lze zatlačovat_x000d_
_x000d_
_x000d_
doporučený standard pro pronájem jako např. Testa, sro.,Budějovická 1538,  Jesenice u Prahy</t>
  </si>
  <si>
    <t>40 "pro místa s hloubkou výkopu nad 1,30 m</t>
  </si>
  <si>
    <t>151101112</t>
  </si>
  <si>
    <t>Odstranění příložného pažení a rozepření stěn rýh hl přes 2 do 4 m</t>
  </si>
  <si>
    <t>175210446</t>
  </si>
  <si>
    <t>155212322 - IP</t>
  </si>
  <si>
    <t>jádrové vrtání do DŠ nebo vpusti</t>
  </si>
  <si>
    <t>ks</t>
  </si>
  <si>
    <t>-1903888856</t>
  </si>
  <si>
    <t>171151103</t>
  </si>
  <si>
    <t>Uložení sypaniny z hornin soudržnýchdo rýhy nad potrubí zhutněných strojně</t>
  </si>
  <si>
    <t>-26052496</t>
  </si>
  <si>
    <t>80*1*0,34 "násyp nad přípojky</t>
  </si>
  <si>
    <t>21*0,5*0,5*0,81 "kolem UV</t>
  </si>
  <si>
    <t>4*0,4*0,4*0,81 "kolem šachet</t>
  </si>
  <si>
    <t>58331200</t>
  </si>
  <si>
    <t>štěrkopísek netříděný zásypový</t>
  </si>
  <si>
    <t>-1120234823</t>
  </si>
  <si>
    <t>Poznámka k položce:_x000d_
nákup,doprava,složení, v ceně je přesun hmot materialu</t>
  </si>
  <si>
    <t>31,971*1,9</t>
  </si>
  <si>
    <t>175151101</t>
  </si>
  <si>
    <t>Obsypání potrubí strojně sypaninou bez prohození, uloženou do 3 m</t>
  </si>
  <si>
    <t>1673829403</t>
  </si>
  <si>
    <t>1*80*0,2 "DN 150</t>
  </si>
  <si>
    <t>58343872</t>
  </si>
  <si>
    <t>kamenivo drcené hrubé frakce 8/16</t>
  </si>
  <si>
    <t>965062785</t>
  </si>
  <si>
    <t>Poznámka k položce:_x000d_
nákup, doprava,složení na stavbě, v ceně je přesun hmot</t>
  </si>
  <si>
    <t>16*1,9</t>
  </si>
  <si>
    <t>175101101-1</t>
  </si>
  <si>
    <t xml:space="preserve">Podsyp potrubí bez prohození sypaniny z hornin tř. 1 až 4 </t>
  </si>
  <si>
    <t>893716752</t>
  </si>
  <si>
    <t>80*1*0,1 "lože pro DN 150</t>
  </si>
  <si>
    <t>58341341</t>
  </si>
  <si>
    <t>kamenivo drcené drobné frakce 0/4</t>
  </si>
  <si>
    <t>-1931036717</t>
  </si>
  <si>
    <t>8*1,9</t>
  </si>
  <si>
    <t>Úprava pláně v hornině třídy těžitelnosti I, skupiny 3 se zhutněním ručně</t>
  </si>
  <si>
    <t>-476321469</t>
  </si>
  <si>
    <t>Poznámka k položce:_x000d_
zhutnění pláně pro rýhy, jámy</t>
  </si>
  <si>
    <t>80*1+4*1,2*1,2+21*1,2*1,2</t>
  </si>
  <si>
    <t>Vodorovné konstrukce</t>
  </si>
  <si>
    <t>452321171</t>
  </si>
  <si>
    <t>Podkladní beton ze ŽB tř. C 30/37 otevřený výkop pro dna revizních šachet</t>
  </si>
  <si>
    <t>-491387087</t>
  </si>
  <si>
    <t>3,14*0,65*0,65*0,15*2</t>
  </si>
  <si>
    <t>452321192</t>
  </si>
  <si>
    <t>Příplatek ke zřizování podkladních desek z ŽB za práce ve štole</t>
  </si>
  <si>
    <t>1021540001</t>
  </si>
  <si>
    <t>452351101</t>
  </si>
  <si>
    <t>Bednění a odbednění podkladních desek otevřený výkop</t>
  </si>
  <si>
    <t>1828424552</t>
  </si>
  <si>
    <t>452351192</t>
  </si>
  <si>
    <t>Příplatek za práce ve štole při bednění desek nebo bloků nebo sedlového lože</t>
  </si>
  <si>
    <t>576741610</t>
  </si>
  <si>
    <t>452368113</t>
  </si>
  <si>
    <t>Výztuž podkladních desek nebo bloků nebo pražců otevřený výkop z betonářské oceli 10 505</t>
  </si>
  <si>
    <t>1461773237</t>
  </si>
  <si>
    <t>452368211</t>
  </si>
  <si>
    <t>Výztuž podkladních desek nebo bloků nebo pražců otevřený výkop ze svařovaných sítí Kari</t>
  </si>
  <si>
    <t>356104840</t>
  </si>
  <si>
    <t>28614146</t>
  </si>
  <si>
    <t>trubka kanalizační PP korugovaná DN 150x6000mm s hrdlem SN10</t>
  </si>
  <si>
    <t>-205975950</t>
  </si>
  <si>
    <t>Poznámka k položce:_x000d_
nákup,doprava,složení</t>
  </si>
  <si>
    <t>28617380</t>
  </si>
  <si>
    <t>odbočka kanalizace PP korugované 45° DN 160/160</t>
  </si>
  <si>
    <t>-169398497</t>
  </si>
  <si>
    <t>Poznámka k položce:_x000d_
nákup,doprava,montáž</t>
  </si>
  <si>
    <t>PPL.MKGU150</t>
  </si>
  <si>
    <t>Přechodka kanalizační DN 150 PP</t>
  </si>
  <si>
    <t>580301521</t>
  </si>
  <si>
    <t>Poznámka k položce:_x000d_
pro napojení napojení nových vpustí na stáv. přípojky, bude upřesněno po odhalení, předpoklad plastová/betonová přechodka, v případě plastová/plastová bude použita přesuvka</t>
  </si>
  <si>
    <t>28615382</t>
  </si>
  <si>
    <t>redukce D 200/160</t>
  </si>
  <si>
    <t>-1653602296</t>
  </si>
  <si>
    <t>Poznámka k položce:_x000d_
předpokládaný max. počet, bude upřesněno na místě po odhalení</t>
  </si>
  <si>
    <t>877350310</t>
  </si>
  <si>
    <t>Montáž kolen na kanalizačním potrubí z PP trub hladkých plnostěnných DN 200</t>
  </si>
  <si>
    <t>1714875338</t>
  </si>
  <si>
    <t>28617183</t>
  </si>
  <si>
    <t>koleno kanalizační PP SN16 45° DN150-45st.</t>
  </si>
  <si>
    <t>-750816787</t>
  </si>
  <si>
    <t>871313121R00</t>
  </si>
  <si>
    <t>Montáž trub z plastu, gumový kroužek, DN 150</t>
  </si>
  <si>
    <t>687068188</t>
  </si>
  <si>
    <t>Poznámka k položce:_x000d_
obsahuje všechny práce i související včetně napojení na šachty</t>
  </si>
  <si>
    <t>877313123R00</t>
  </si>
  <si>
    <t xml:space="preserve">Montáž tvarovek plast. gum.kroužek </t>
  </si>
  <si>
    <t>1444960807</t>
  </si>
  <si>
    <t>Poznámka k položce:_x000d_
odbočky,přesuvky,víčka,redukce</t>
  </si>
  <si>
    <t>899104112</t>
  </si>
  <si>
    <t>Osazení poklopů litinových nebo ocelových včetně rámů pro třídu zatížení D400, E600</t>
  </si>
  <si>
    <t>1663690072</t>
  </si>
  <si>
    <t>Poznámka k položce:_x000d_
montáž, material a práce včetně všech souvisejících</t>
  </si>
  <si>
    <t>55340324R</t>
  </si>
  <si>
    <t>Poklop a rám litinový jištěný, s odv., D400</t>
  </si>
  <si>
    <t>-1043204018</t>
  </si>
  <si>
    <t>894812551</t>
  </si>
  <si>
    <t>Revizní a čistící šachta z PP DN 800 poklop litinový pro třídu zatížení D400 na plastovém konusu</t>
  </si>
  <si>
    <t>-1877572174</t>
  </si>
  <si>
    <t>Poznámka k položce:_x000d_
nákup,doprava,položení, kompletní montáž včetně veškerých pomocných prací a materialu včetně 20 cm zhutněné štěrkodrti pro pokládku na dno výkopu_x000d_
doporučený standard jako např. revizní šachta pipelife DN 800._x000d_
včetně těsnění, včetně roznášecího prstence, šachtové dno, konus šachty, skruže,</t>
  </si>
  <si>
    <t>894812613.WVN</t>
  </si>
  <si>
    <t>Vyříznutí a utěsnění otvoru ve stěně šachty betonové</t>
  </si>
  <si>
    <t>-941246037</t>
  </si>
  <si>
    <t>Poznámka k položce:_x000d_
práce včetně materialu pro napojení</t>
  </si>
  <si>
    <t>4"spádiště</t>
  </si>
  <si>
    <t>2"ostatní</t>
  </si>
  <si>
    <t>895941111</t>
  </si>
  <si>
    <t>Zřízení vpusti kanalizační uliční z betonových dílců typ UV-50 normální</t>
  </si>
  <si>
    <t>932805516</t>
  </si>
  <si>
    <t>Poznámka k položce:_x000d_
práce včetně všech pomocných prací</t>
  </si>
  <si>
    <t>899204112</t>
  </si>
  <si>
    <t>Osazení mříží litinových včetně rámů a košů na bahno pro třídu zatížení D400, E600</t>
  </si>
  <si>
    <t>1137507432</t>
  </si>
  <si>
    <t>Poznámka k položce:_x000d_
práce a ostatní související včetně otvorů pro napojení drenáží</t>
  </si>
  <si>
    <t>59224481</t>
  </si>
  <si>
    <t>mříž vtoková s rámem pro uliční vpusť 500x500, zatížení 40 tun</t>
  </si>
  <si>
    <t>-1148568266</t>
  </si>
  <si>
    <t>59223852</t>
  </si>
  <si>
    <t>dno betonové pro uliční vpusť s kalovou prohlubní 50x30x6.5 cm</t>
  </si>
  <si>
    <t>1979990177</t>
  </si>
  <si>
    <t>59223854</t>
  </si>
  <si>
    <t>skruž betonová pro uliční vpusť s výtokovým otvorem PVC, 50x35x6.5 cm</t>
  </si>
  <si>
    <t>1756610881</t>
  </si>
  <si>
    <t>59223864</t>
  </si>
  <si>
    <t>prstenec betonový pro uliční vpusť vyrovnávací 39 x 6 x 13 cm</t>
  </si>
  <si>
    <t>486764004</t>
  </si>
  <si>
    <t>59223857.1</t>
  </si>
  <si>
    <t>skruž betonová pro uliční vpusť horní 50 x 29,5 x 6.5 cm</t>
  </si>
  <si>
    <t>-829363232</t>
  </si>
  <si>
    <t>44</t>
  </si>
  <si>
    <t>59223862.1</t>
  </si>
  <si>
    <t>skruž betonová pro uliční vpusť středová 50 x 29,5 x 6.5 cm</t>
  </si>
  <si>
    <t>-1578151595</t>
  </si>
  <si>
    <t>45</t>
  </si>
  <si>
    <t>59223871</t>
  </si>
  <si>
    <t xml:space="preserve">koš  pro uliční vpusti žárově Pz plech pro rám 500/500mm</t>
  </si>
  <si>
    <t>179089257</t>
  </si>
  <si>
    <t>46</t>
  </si>
  <si>
    <t>899331111</t>
  </si>
  <si>
    <t>Výšková úprava poklopu šachty do nové nivelety</t>
  </si>
  <si>
    <t>-1190117208</t>
  </si>
  <si>
    <t>Poznámka k položce:_x000d_
vyrovnání do nové nivelety vozovky pomocí prstýnků a ostatních, včetně materialu a práce</t>
  </si>
  <si>
    <t>47</t>
  </si>
  <si>
    <t>899431111</t>
  </si>
  <si>
    <t>Výšková úprava uličního vstupu nebo vpusti do 200 mm zvýšením krycího hrnce, šoupěte nebo hydrantu</t>
  </si>
  <si>
    <t>-80401299</t>
  </si>
  <si>
    <t>48</t>
  </si>
  <si>
    <t>896211212</t>
  </si>
  <si>
    <t>Spadiště kanalizační z betonu kruhové jednoduché dno z čediče horní potrubí DN 150</t>
  </si>
  <si>
    <t>-277738662</t>
  </si>
  <si>
    <t>Poznámka k položce:_x000d_
nákup,doprava, montáž, práce včetně všech pomocných prací a materialu , spadiště bude obetonováno, betonáž bude obsažena v pracích,</t>
  </si>
  <si>
    <t>49</t>
  </si>
  <si>
    <t>IP 0010</t>
  </si>
  <si>
    <t>Kontrola stavu stávajících uličních vpustí</t>
  </si>
  <si>
    <t>-128691264</t>
  </si>
  <si>
    <t>Poznámka k položce:_x000d_
při dobrém stavu stávající vpusti bude vpusť použita</t>
  </si>
  <si>
    <t>50</t>
  </si>
  <si>
    <t>998271201</t>
  </si>
  <si>
    <t xml:space="preserve">Přesun hmot pro kanalizace hloubené zděné, betonové prvky  otevřený výkop</t>
  </si>
  <si>
    <t>762282687</t>
  </si>
  <si>
    <t>51</t>
  </si>
  <si>
    <t>998276101</t>
  </si>
  <si>
    <t>Přesun hmot pro trubní vedení z trub z plastických hmot otevřený výkop</t>
  </si>
  <si>
    <t>1194512281</t>
  </si>
  <si>
    <t>OST</t>
  </si>
  <si>
    <t>Ostatní</t>
  </si>
  <si>
    <t>52</t>
  </si>
  <si>
    <t>359901211</t>
  </si>
  <si>
    <t>Monitoring stoky jakékoli výšky na nové kanalizaci</t>
  </si>
  <si>
    <t>502355396</t>
  </si>
  <si>
    <t>Poznámka k položce:_x000d_
jedná se o kamerovou zkoušku nové kanalizace, zaznamenání na digitální nocič, 2 x výtisk s certifikátem pro objednatele</t>
  </si>
  <si>
    <t>53</t>
  </si>
  <si>
    <t>892362121</t>
  </si>
  <si>
    <t>Tlaková zkouška vzduchem potrubí DN 250 těsnícím vakem ucpávkovým</t>
  </si>
  <si>
    <t>úsek</t>
  </si>
  <si>
    <t>-948849617</t>
  </si>
  <si>
    <t>54</t>
  </si>
  <si>
    <t>892381111</t>
  </si>
  <si>
    <t>Tlaková zkouška vodou potrubí DN 250</t>
  </si>
  <si>
    <t>1908913709</t>
  </si>
  <si>
    <t>Poznámka k položce:_x000d_
včetně osazení zkušební nádoby doplnění vodou p ozkušební hladinu, dolnění vody po nasákávání, změření úniku vody při zkoušce, vystavení zkušebního protokolu, vypuštění úseku a odstranění těsnících vaků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</si>
  <si>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</si>
  <si>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</si>
  <si>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</si>
  <si>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</si>
  <si>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</si>
  <si>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</si>
  <si>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Vedlejší rozpočtové náklady</t>
  </si>
  <si>
    <t>VRN1</t>
  </si>
  <si>
    <t>Průzkumné, geodetické a projektové práce</t>
  </si>
  <si>
    <t>011002000</t>
  </si>
  <si>
    <t>Průzkumné práce-vytyčení stáv. inženýrských sítí</t>
  </si>
  <si>
    <t>soubor</t>
  </si>
  <si>
    <t>1024</t>
  </si>
  <si>
    <t>-1642957973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</si>
  <si>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</si>
  <si>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011503000-1</t>
  </si>
  <si>
    <t>Stavební průzkum stavu přilehlých objektů</t>
  </si>
  <si>
    <t>-726779581</t>
  </si>
  <si>
    <t>Poznámka k položce:_x000d_
Fotodokumentace stáv. stavu přilehlých objektů tj. fasády, ploty, vrata atd., včetně nutných sádrových terčíků pro monitoring již stávajících prasklin a další způsoby pasportizace, průběžné zápisy o objektech souvisejících se stavbou</t>
  </si>
  <si>
    <t>012103000</t>
  </si>
  <si>
    <t>Geodetické práce před výstavbou</t>
  </si>
  <si>
    <t>-2025866796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</si>
  <si>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</si>
  <si>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</si>
  <si>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</si>
  <si>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-1723737532</t>
  </si>
  <si>
    <t xml:space="preserve">Poznámka k položce:_x000d_
výšková měření, výpočet objemů, atd. které mají charakter kontrolních a upřesnujících činností_x000d_
geodetické zaměřování všech nových inženýrských sítí - přípojka deštová,  a ostatní</t>
  </si>
  <si>
    <t>012303000</t>
  </si>
  <si>
    <t>Geodetické práce po výstavbě</t>
  </si>
  <si>
    <t>1134308912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</si>
  <si>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 deštová přípojka a ostatní dle požadavku TDI a investora a dle podmínek stavebního povolení</t>
  </si>
  <si>
    <t>013254000</t>
  </si>
  <si>
    <t>Dokumentace skutečného provedení stavby (DSPS)</t>
  </si>
  <si>
    <t>-654575983</t>
  </si>
  <si>
    <t xml:space="preserve">Poznámka k položce:_x000d_
vyhotovení na podkladě geodetického zaměření provedené stavby, 4 x paré, 1 x CD, pro účely SÚ ke kolaudaci, zanesení veškerých změn oproti DSP,  bude zpracováno dle příloh vyžadující vyhláška 499/2006 Sb.</t>
  </si>
  <si>
    <t>013294000</t>
  </si>
  <si>
    <t>Ostatní dokumentace</t>
  </si>
  <si>
    <t>-518330014</t>
  </si>
  <si>
    <t>Poznámka k položce:_x000d_
předání závěrečného paré se splněnými podmínkami správců a podmínkami vydaného stavebního a vodoprávního povolení, včetně jejich stanovisek ke stavbě, počet kusů 4</t>
  </si>
  <si>
    <t>VRN3</t>
  </si>
  <si>
    <t>Zařízení staveniště</t>
  </si>
  <si>
    <t>032002000</t>
  </si>
  <si>
    <t xml:space="preserve">Vybavení a zařízení  staveniště</t>
  </si>
  <si>
    <t>-130174366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</si>
  <si>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staveniště není v té samé ulici,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ostatní), včetně pohotovostních sorpčních folií pod auta během prací proti olejovým úkapům</t>
  </si>
  <si>
    <t>034503000</t>
  </si>
  <si>
    <t>Informační tabule na staveništi</t>
  </si>
  <si>
    <t>2010814446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</si>
  <si>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</si>
  <si>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</si>
  <si>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</si>
  <si>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1277218420</t>
  </si>
  <si>
    <t xml:space="preserve">Poznámka k položce:_x000d_
uvedení používaných ploch do původního stavu,  protokolární předání vlastníkům nemovitostí</t>
  </si>
  <si>
    <t>VRN4</t>
  </si>
  <si>
    <t>Inženýrská činnost</t>
  </si>
  <si>
    <t>043103000</t>
  </si>
  <si>
    <t>Zkoušky bez rozlišení</t>
  </si>
  <si>
    <t>1388955104</t>
  </si>
  <si>
    <t>043154000</t>
  </si>
  <si>
    <t>Zkoušky hutnicí</t>
  </si>
  <si>
    <t>1525571411</t>
  </si>
  <si>
    <t>VRN7</t>
  </si>
  <si>
    <t>Provozní vlivy a územní vlivy</t>
  </si>
  <si>
    <t>060001000</t>
  </si>
  <si>
    <t>Územní vlivy</t>
  </si>
  <si>
    <t>-1539140963</t>
  </si>
  <si>
    <t>Poznámka k položce:_x000d_
Územní vlivy - nemožnost použití těžkých strojů hutnících, práce v blízkosti zástavby, ztížené dopravní podmínky při přepravě materialu průjezdu obcí, upozornění a zákaz vstupu při prašnosti , další související</t>
  </si>
  <si>
    <t>072103011</t>
  </si>
  <si>
    <t>Zajištění DIO komunikace II. a III. třídy</t>
  </si>
  <si>
    <t>-1218005746</t>
  </si>
  <si>
    <t>Poznámka k položce:_x000d_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</t>
  </si>
  <si>
    <t>075002000</t>
  </si>
  <si>
    <t>Ochranná pásma</t>
  </si>
  <si>
    <t>1439710531</t>
  </si>
  <si>
    <t>Poznámka k položce:_x000d_
respektování a přizpůsobení prací v ochranných pásmech elektrického vedení, vodárenská (vodní zdroje,vodojemy.čistírny vod,vodovodní řady),přírodních hodnot (zákaz poškození přírodního prostředí,zákaz hluku), protipožární a jiná, dále ochrana odkrytých stáv. zařízení dle stavebního povolení, obnovení výstražných folií porušených během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</si>
</sst>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"/>
      <c r="BS17" s="16" t="s">
        <v>42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39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41</v>
      </c>
      <c r="AO20" s="21"/>
      <c r="AP20" s="21"/>
      <c r="AQ20" s="21"/>
      <c r="AR20" s="19"/>
      <c r="BE20" s="30"/>
      <c r="BS20" s="16" t="s">
        <v>42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48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49</v>
      </c>
      <c r="E29" s="47"/>
      <c r="F29" s="31" t="s">
        <v>50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56</v>
      </c>
      <c r="U35" s="54"/>
      <c r="V35" s="54"/>
      <c r="W35" s="54"/>
      <c r="X35" s="56" t="s">
        <v>57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60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61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60</v>
      </c>
      <c r="AI60" s="42"/>
      <c r="AJ60" s="42"/>
      <c r="AK60" s="42"/>
      <c r="AL60" s="42"/>
      <c r="AM60" s="64" t="s">
        <v>61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62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60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61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60</v>
      </c>
      <c r="AI75" s="42"/>
      <c r="AJ75" s="42"/>
      <c r="AK75" s="42"/>
      <c r="AL75" s="42"/>
      <c r="AM75" s="64" t="s">
        <v>61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2212J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úprava ulice Písečná, Cheb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Písečná ulice po kruhový objezd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11. 3. 2022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Cheb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38</v>
      </c>
      <c r="AJ89" s="40"/>
      <c r="AK89" s="40"/>
      <c r="AL89" s="40"/>
      <c r="AM89" s="80" t="str">
        <f>IF(E17="","",E17)</f>
        <v>DSVA s.r.o.</v>
      </c>
      <c r="AN89" s="71"/>
      <c r="AO89" s="71"/>
      <c r="AP89" s="71"/>
      <c r="AQ89" s="40"/>
      <c r="AR89" s="44"/>
      <c r="AS89" s="81" t="s">
        <v>65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36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43</v>
      </c>
      <c r="AJ90" s="40"/>
      <c r="AK90" s="40"/>
      <c r="AL90" s="40"/>
      <c r="AM90" s="80" t="str">
        <f>IF(E20="","",E20)</f>
        <v>DSVA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66</v>
      </c>
      <c r="D92" s="94"/>
      <c r="E92" s="94"/>
      <c r="F92" s="94"/>
      <c r="G92" s="94"/>
      <c r="H92" s="95"/>
      <c r="I92" s="96" t="s">
        <v>67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68</v>
      </c>
      <c r="AH92" s="94"/>
      <c r="AI92" s="94"/>
      <c r="AJ92" s="94"/>
      <c r="AK92" s="94"/>
      <c r="AL92" s="94"/>
      <c r="AM92" s="94"/>
      <c r="AN92" s="96" t="s">
        <v>69</v>
      </c>
      <c r="AO92" s="94"/>
      <c r="AP92" s="98"/>
      <c r="AQ92" s="99" t="s">
        <v>70</v>
      </c>
      <c r="AR92" s="44"/>
      <c r="AS92" s="100" t="s">
        <v>71</v>
      </c>
      <c r="AT92" s="101" t="s">
        <v>72</v>
      </c>
      <c r="AU92" s="101" t="s">
        <v>73</v>
      </c>
      <c r="AV92" s="101" t="s">
        <v>74</v>
      </c>
      <c r="AW92" s="101" t="s">
        <v>75</v>
      </c>
      <c r="AX92" s="101" t="s">
        <v>76</v>
      </c>
      <c r="AY92" s="101" t="s">
        <v>77</v>
      </c>
      <c r="AZ92" s="101" t="s">
        <v>78</v>
      </c>
      <c r="BA92" s="101" t="s">
        <v>79</v>
      </c>
      <c r="BB92" s="101" t="s">
        <v>80</v>
      </c>
      <c r="BC92" s="101" t="s">
        <v>81</v>
      </c>
      <c r="BD92" s="102" t="s">
        <v>82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84</v>
      </c>
      <c r="BT94" s="117" t="s">
        <v>85</v>
      </c>
      <c r="BU94" s="118" t="s">
        <v>86</v>
      </c>
      <c r="BV94" s="117" t="s">
        <v>87</v>
      </c>
      <c r="BW94" s="117" t="s">
        <v>5</v>
      </c>
      <c r="BX94" s="117" t="s">
        <v>88</v>
      </c>
      <c r="CL94" s="117" t="s">
        <v>19</v>
      </c>
    </row>
    <row r="95" s="7" customFormat="1" ht="16.5" customHeight="1">
      <c r="A95" s="119" t="s">
        <v>89</v>
      </c>
      <c r="B95" s="120"/>
      <c r="C95" s="121"/>
      <c r="D95" s="122" t="s">
        <v>90</v>
      </c>
      <c r="E95" s="122"/>
      <c r="F95" s="122"/>
      <c r="G95" s="122"/>
      <c r="H95" s="122"/>
      <c r="I95" s="123"/>
      <c r="J95" s="122" t="s">
        <v>91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'SO001 - SO 001 Přípravné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92</v>
      </c>
      <c r="AR95" s="126"/>
      <c r="AS95" s="127">
        <v>0</v>
      </c>
      <c r="AT95" s="128">
        <f>ROUND(SUM(AV95:AW95),2)</f>
        <v>0</v>
      </c>
      <c r="AU95" s="129">
        <f>'SO001 - SO 001 Přípravné ...'!P121</f>
        <v>0</v>
      </c>
      <c r="AV95" s="128">
        <f>'SO001 - SO 001 Přípravné ...'!J33</f>
        <v>0</v>
      </c>
      <c r="AW95" s="128">
        <f>'SO001 - SO 001 Přípravné ...'!J34</f>
        <v>0</v>
      </c>
      <c r="AX95" s="128">
        <f>'SO001 - SO 001 Přípravné ...'!J35</f>
        <v>0</v>
      </c>
      <c r="AY95" s="128">
        <f>'SO001 - SO 001 Přípravné ...'!J36</f>
        <v>0</v>
      </c>
      <c r="AZ95" s="128">
        <f>'SO001 - SO 001 Přípravné ...'!F33</f>
        <v>0</v>
      </c>
      <c r="BA95" s="128">
        <f>'SO001 - SO 001 Přípravné ...'!F34</f>
        <v>0</v>
      </c>
      <c r="BB95" s="128">
        <f>'SO001 - SO 001 Přípravné ...'!F35</f>
        <v>0</v>
      </c>
      <c r="BC95" s="128">
        <f>'SO001 - SO 001 Přípravné ...'!F36</f>
        <v>0</v>
      </c>
      <c r="BD95" s="130">
        <f>'SO001 - SO 001 Přípravné ...'!F37</f>
        <v>0</v>
      </c>
      <c r="BE95" s="7"/>
      <c r="BT95" s="131" t="s">
        <v>93</v>
      </c>
      <c r="BV95" s="131" t="s">
        <v>87</v>
      </c>
      <c r="BW95" s="131" t="s">
        <v>94</v>
      </c>
      <c r="BX95" s="131" t="s">
        <v>5</v>
      </c>
      <c r="CL95" s="131" t="s">
        <v>19</v>
      </c>
      <c r="CM95" s="131" t="s">
        <v>21</v>
      </c>
    </row>
    <row r="96" s="7" customFormat="1" ht="16.5" customHeight="1">
      <c r="A96" s="119" t="s">
        <v>89</v>
      </c>
      <c r="B96" s="120"/>
      <c r="C96" s="121"/>
      <c r="D96" s="122" t="s">
        <v>95</v>
      </c>
      <c r="E96" s="122"/>
      <c r="F96" s="122"/>
      <c r="G96" s="122"/>
      <c r="H96" s="122"/>
      <c r="I96" s="123"/>
      <c r="J96" s="122" t="s">
        <v>96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'SO101 - SO 101 Velkoplošn...'!J30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92</v>
      </c>
      <c r="AR96" s="126"/>
      <c r="AS96" s="127">
        <v>0</v>
      </c>
      <c r="AT96" s="128">
        <f>ROUND(SUM(AV96:AW96),2)</f>
        <v>0</v>
      </c>
      <c r="AU96" s="129">
        <f>'SO101 - SO 101 Velkoplošn...'!P124</f>
        <v>0</v>
      </c>
      <c r="AV96" s="128">
        <f>'SO101 - SO 101 Velkoplošn...'!J33</f>
        <v>0</v>
      </c>
      <c r="AW96" s="128">
        <f>'SO101 - SO 101 Velkoplošn...'!J34</f>
        <v>0</v>
      </c>
      <c r="AX96" s="128">
        <f>'SO101 - SO 101 Velkoplošn...'!J35</f>
        <v>0</v>
      </c>
      <c r="AY96" s="128">
        <f>'SO101 - SO 101 Velkoplošn...'!J36</f>
        <v>0</v>
      </c>
      <c r="AZ96" s="128">
        <f>'SO101 - SO 101 Velkoplošn...'!F33</f>
        <v>0</v>
      </c>
      <c r="BA96" s="128">
        <f>'SO101 - SO 101 Velkoplošn...'!F34</f>
        <v>0</v>
      </c>
      <c r="BB96" s="128">
        <f>'SO101 - SO 101 Velkoplošn...'!F35</f>
        <v>0</v>
      </c>
      <c r="BC96" s="128">
        <f>'SO101 - SO 101 Velkoplošn...'!F36</f>
        <v>0</v>
      </c>
      <c r="BD96" s="130">
        <f>'SO101 - SO 101 Velkoplošn...'!F37</f>
        <v>0</v>
      </c>
      <c r="BE96" s="7"/>
      <c r="BT96" s="131" t="s">
        <v>93</v>
      </c>
      <c r="BV96" s="131" t="s">
        <v>87</v>
      </c>
      <c r="BW96" s="131" t="s">
        <v>97</v>
      </c>
      <c r="BX96" s="131" t="s">
        <v>5</v>
      </c>
      <c r="CL96" s="131" t="s">
        <v>19</v>
      </c>
      <c r="CM96" s="131" t="s">
        <v>21</v>
      </c>
    </row>
    <row r="97" s="7" customFormat="1" ht="16.5" customHeight="1">
      <c r="A97" s="119" t="s">
        <v>89</v>
      </c>
      <c r="B97" s="120"/>
      <c r="C97" s="121"/>
      <c r="D97" s="122" t="s">
        <v>98</v>
      </c>
      <c r="E97" s="122"/>
      <c r="F97" s="122"/>
      <c r="G97" s="122"/>
      <c r="H97" s="122"/>
      <c r="I97" s="123"/>
      <c r="J97" s="122" t="s">
        <v>99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'SO301 - SO 301 Deštové př...'!J30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92</v>
      </c>
      <c r="AR97" s="126"/>
      <c r="AS97" s="127">
        <v>0</v>
      </c>
      <c r="AT97" s="128">
        <f>ROUND(SUM(AV97:AW97),2)</f>
        <v>0</v>
      </c>
      <c r="AU97" s="129">
        <f>'SO301 - SO 301 Deštové př...'!P122</f>
        <v>0</v>
      </c>
      <c r="AV97" s="128">
        <f>'SO301 - SO 301 Deštové př...'!J33</f>
        <v>0</v>
      </c>
      <c r="AW97" s="128">
        <f>'SO301 - SO 301 Deštové př...'!J34</f>
        <v>0</v>
      </c>
      <c r="AX97" s="128">
        <f>'SO301 - SO 301 Deštové př...'!J35</f>
        <v>0</v>
      </c>
      <c r="AY97" s="128">
        <f>'SO301 - SO 301 Deštové př...'!J36</f>
        <v>0</v>
      </c>
      <c r="AZ97" s="128">
        <f>'SO301 - SO 301 Deštové př...'!F33</f>
        <v>0</v>
      </c>
      <c r="BA97" s="128">
        <f>'SO301 - SO 301 Deštové př...'!F34</f>
        <v>0</v>
      </c>
      <c r="BB97" s="128">
        <f>'SO301 - SO 301 Deštové př...'!F35</f>
        <v>0</v>
      </c>
      <c r="BC97" s="128">
        <f>'SO301 - SO 301 Deštové př...'!F36</f>
        <v>0</v>
      </c>
      <c r="BD97" s="130">
        <f>'SO301 - SO 301 Deštové př...'!F37</f>
        <v>0</v>
      </c>
      <c r="BE97" s="7"/>
      <c r="BT97" s="131" t="s">
        <v>93</v>
      </c>
      <c r="BV97" s="131" t="s">
        <v>87</v>
      </c>
      <c r="BW97" s="131" t="s">
        <v>100</v>
      </c>
      <c r="BX97" s="131" t="s">
        <v>5</v>
      </c>
      <c r="CL97" s="131" t="s">
        <v>19</v>
      </c>
      <c r="CM97" s="131" t="s">
        <v>21</v>
      </c>
    </row>
    <row r="98" s="7" customFormat="1" ht="16.5" customHeight="1">
      <c r="A98" s="119" t="s">
        <v>89</v>
      </c>
      <c r="B98" s="120"/>
      <c r="C98" s="121"/>
      <c r="D98" s="122" t="s">
        <v>101</v>
      </c>
      <c r="E98" s="122"/>
      <c r="F98" s="122"/>
      <c r="G98" s="122"/>
      <c r="H98" s="122"/>
      <c r="I98" s="123"/>
      <c r="J98" s="122" t="s">
        <v>102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VRN Vedlejší rozpoč...'!J30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92</v>
      </c>
      <c r="AR98" s="126"/>
      <c r="AS98" s="132">
        <v>0</v>
      </c>
      <c r="AT98" s="133">
        <f>ROUND(SUM(AV98:AW98),2)</f>
        <v>0</v>
      </c>
      <c r="AU98" s="134">
        <f>'VRN - VRN Vedlejší rozpoč...'!P121</f>
        <v>0</v>
      </c>
      <c r="AV98" s="133">
        <f>'VRN - VRN Vedlejší rozpoč...'!J33</f>
        <v>0</v>
      </c>
      <c r="AW98" s="133">
        <f>'VRN - VRN Vedlejší rozpoč...'!J34</f>
        <v>0</v>
      </c>
      <c r="AX98" s="133">
        <f>'VRN - VRN Vedlejší rozpoč...'!J35</f>
        <v>0</v>
      </c>
      <c r="AY98" s="133">
        <f>'VRN - VRN Vedlejší rozpoč...'!J36</f>
        <v>0</v>
      </c>
      <c r="AZ98" s="133">
        <f>'VRN - VRN Vedlejší rozpoč...'!F33</f>
        <v>0</v>
      </c>
      <c r="BA98" s="133">
        <f>'VRN - VRN Vedlejší rozpoč...'!F34</f>
        <v>0</v>
      </c>
      <c r="BB98" s="133">
        <f>'VRN - VRN Vedlejší rozpoč...'!F35</f>
        <v>0</v>
      </c>
      <c r="BC98" s="133">
        <f>'VRN - VRN Vedlejší rozpoč...'!F36</f>
        <v>0</v>
      </c>
      <c r="BD98" s="135">
        <f>'VRN - VRN Vedlejší rozpoč...'!F37</f>
        <v>0</v>
      </c>
      <c r="BE98" s="7"/>
      <c r="BT98" s="131" t="s">
        <v>93</v>
      </c>
      <c r="BV98" s="131" t="s">
        <v>87</v>
      </c>
      <c r="BW98" s="131" t="s">
        <v>103</v>
      </c>
      <c r="BX98" s="131" t="s">
        <v>5</v>
      </c>
      <c r="CL98" s="131" t="s">
        <v>19</v>
      </c>
      <c r="CM98" s="131" t="s">
        <v>21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p2UEcLBNJCtZAhUoqNvijt4BcAb9kyb1rZkn3Wgbvf768opIPDk74jP+U67+tabXDuMaSOcyun13Rdm4+XfFUg==" hashValue="KEWz7tVb4Og5lOC0DET+NWzYcZOvXaED1DmapPTbrQVGh84bLYAHFAafSBFjOVXswKgPCrQXlrb3SWnuef6WN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01 - SO 001 Přípravné ...'!C2" display="/"/>
    <hyperlink ref="A96" location="'SO101 - SO 101 Velkoplošn...'!C2" display="/"/>
    <hyperlink ref="A97" location="'SO301 - SO 301 Deštové př...'!C2" display="/"/>
    <hyperlink ref="A98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úprava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ROUND((SUM(BE121:BE171)),  2)</f>
        <v>0</v>
      </c>
      <c r="G33" s="38"/>
      <c r="H33" s="38"/>
      <c r="I33" s="155">
        <v>0.20999999999999999</v>
      </c>
      <c r="J33" s="154">
        <f>ROUND(((SUM(BE121:BE171))*I33),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ROUND((SUM(BF121:BF171)),  2)</f>
        <v>0</v>
      </c>
      <c r="G34" s="38"/>
      <c r="H34" s="38"/>
      <c r="I34" s="155">
        <v>0.14999999999999999</v>
      </c>
      <c r="J34" s="154">
        <f>ROUND(((SUM(BF121:BF171))*I34),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ROUND((SUM(BG121:BG171)),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ROUND((SUM(BH121:BH171)),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ROUND((SUM(BI121:BI171)),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úprava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SO001 - SO 001 Přípravné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114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117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Stavební úprava ulice Písečná, Cheb</v>
      </c>
      <c r="F111" s="31"/>
      <c r="G111" s="31"/>
      <c r="H111" s="31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SO001 - SO 001 Přípravné práce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Písečná ulice po kruhový objezd</v>
      </c>
      <c r="G115" s="40"/>
      <c r="H115" s="40"/>
      <c r="I115" s="31" t="s">
        <v>24</v>
      </c>
      <c r="J115" s="79" t="str">
        <f>IF(J12="","",J12)</f>
        <v>11. 3. 2022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30</v>
      </c>
      <c r="D117" s="40"/>
      <c r="E117" s="40"/>
      <c r="F117" s="26" t="str">
        <f>E15</f>
        <v>Město Cheb</v>
      </c>
      <c r="G117" s="40"/>
      <c r="H117" s="40"/>
      <c r="I117" s="31" t="s">
        <v>38</v>
      </c>
      <c r="J117" s="36" t="str">
        <f>E21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IF(E18="","",E18)</f>
        <v>Vyplň údaj</v>
      </c>
      <c r="G118" s="40"/>
      <c r="H118" s="40"/>
      <c r="I118" s="31" t="s">
        <v>43</v>
      </c>
      <c r="J118" s="36" t="str">
        <f>E24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118</v>
      </c>
      <c r="D120" s="194" t="s">
        <v>70</v>
      </c>
      <c r="E120" s="194" t="s">
        <v>66</v>
      </c>
      <c r="F120" s="194" t="s">
        <v>67</v>
      </c>
      <c r="G120" s="194" t="s">
        <v>119</v>
      </c>
      <c r="H120" s="194" t="s">
        <v>120</v>
      </c>
      <c r="I120" s="194" t="s">
        <v>121</v>
      </c>
      <c r="J120" s="195" t="s">
        <v>109</v>
      </c>
      <c r="K120" s="196" t="s">
        <v>122</v>
      </c>
      <c r="L120" s="197"/>
      <c r="M120" s="100" t="s">
        <v>1</v>
      </c>
      <c r="N120" s="101" t="s">
        <v>49</v>
      </c>
      <c r="O120" s="101" t="s">
        <v>123</v>
      </c>
      <c r="P120" s="101" t="s">
        <v>124</v>
      </c>
      <c r="Q120" s="101" t="s">
        <v>125</v>
      </c>
      <c r="R120" s="101" t="s">
        <v>126</v>
      </c>
      <c r="S120" s="101" t="s">
        <v>127</v>
      </c>
      <c r="T120" s="102" t="s">
        <v>128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129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5.1875954900000005</v>
      </c>
      <c r="S121" s="104"/>
      <c r="T121" s="201">
        <f>T122</f>
        <v>852.25999999999999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84</v>
      </c>
      <c r="AU121" s="16" t="s">
        <v>111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84</v>
      </c>
      <c r="E122" s="206" t="s">
        <v>130</v>
      </c>
      <c r="F122" s="206" t="s">
        <v>131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P123+P146+P152+P160</f>
        <v>0</v>
      </c>
      <c r="Q122" s="211"/>
      <c r="R122" s="212">
        <f>R123+R146+R152+R160</f>
        <v>5.1875954900000005</v>
      </c>
      <c r="S122" s="211"/>
      <c r="T122" s="213">
        <f>T123+T146+T152+T160</f>
        <v>852.25999999999999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93</v>
      </c>
      <c r="AT122" s="215" t="s">
        <v>84</v>
      </c>
      <c r="AU122" s="215" t="s">
        <v>85</v>
      </c>
      <c r="AY122" s="214" t="s">
        <v>132</v>
      </c>
      <c r="BK122" s="216">
        <f>BK123+BK146+BK152+BK160</f>
        <v>0</v>
      </c>
    </row>
    <row r="123" s="12" customFormat="1" ht="22.8" customHeight="1">
      <c r="A123" s="12"/>
      <c r="B123" s="203"/>
      <c r="C123" s="204"/>
      <c r="D123" s="205" t="s">
        <v>84</v>
      </c>
      <c r="E123" s="217" t="s">
        <v>93</v>
      </c>
      <c r="F123" s="217" t="s">
        <v>133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SUM(P124:P145)</f>
        <v>0</v>
      </c>
      <c r="Q123" s="211"/>
      <c r="R123" s="212">
        <f>SUM(R124:R145)</f>
        <v>0.35749350000000002</v>
      </c>
      <c r="S123" s="211"/>
      <c r="T123" s="213">
        <f>SUM(T124:T145)</f>
        <v>827.92399999999998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93</v>
      </c>
      <c r="AT123" s="215" t="s">
        <v>84</v>
      </c>
      <c r="AU123" s="215" t="s">
        <v>93</v>
      </c>
      <c r="AY123" s="214" t="s">
        <v>132</v>
      </c>
      <c r="BK123" s="216">
        <f>SUM(BK124:BK145)</f>
        <v>0</v>
      </c>
    </row>
    <row r="124" s="2" customFormat="1" ht="24.15" customHeight="1">
      <c r="A124" s="38"/>
      <c r="B124" s="39"/>
      <c r="C124" s="219" t="s">
        <v>93</v>
      </c>
      <c r="D124" s="219" t="s">
        <v>134</v>
      </c>
      <c r="E124" s="220" t="s">
        <v>135</v>
      </c>
      <c r="F124" s="221" t="s">
        <v>136</v>
      </c>
      <c r="G124" s="222" t="s">
        <v>137</v>
      </c>
      <c r="H124" s="223">
        <v>789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50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0.316</v>
      </c>
      <c r="T124" s="230">
        <f>S124*H124</f>
        <v>249.32400000000001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138</v>
      </c>
      <c r="AT124" s="231" t="s">
        <v>134</v>
      </c>
      <c r="AU124" s="231" t="s">
        <v>21</v>
      </c>
      <c r="AY124" s="16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93</v>
      </c>
      <c r="BK124" s="232">
        <f>ROUND(I124*H124,2)</f>
        <v>0</v>
      </c>
      <c r="BL124" s="16" t="s">
        <v>138</v>
      </c>
      <c r="BM124" s="231" t="s">
        <v>139</v>
      </c>
    </row>
    <row r="125" s="13" customFormat="1">
      <c r="A125" s="13"/>
      <c r="B125" s="233"/>
      <c r="C125" s="234"/>
      <c r="D125" s="235" t="s">
        <v>140</v>
      </c>
      <c r="E125" s="236" t="s">
        <v>1</v>
      </c>
      <c r="F125" s="237" t="s">
        <v>141</v>
      </c>
      <c r="G125" s="234"/>
      <c r="H125" s="238">
        <v>454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140</v>
      </c>
      <c r="AU125" s="244" t="s">
        <v>21</v>
      </c>
      <c r="AV125" s="13" t="s">
        <v>21</v>
      </c>
      <c r="AW125" s="13" t="s">
        <v>42</v>
      </c>
      <c r="AX125" s="13" t="s">
        <v>85</v>
      </c>
      <c r="AY125" s="244" t="s">
        <v>132</v>
      </c>
    </row>
    <row r="126" s="13" customFormat="1">
      <c r="A126" s="13"/>
      <c r="B126" s="233"/>
      <c r="C126" s="234"/>
      <c r="D126" s="235" t="s">
        <v>140</v>
      </c>
      <c r="E126" s="236" t="s">
        <v>1</v>
      </c>
      <c r="F126" s="237" t="s">
        <v>142</v>
      </c>
      <c r="G126" s="234"/>
      <c r="H126" s="238">
        <v>335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140</v>
      </c>
      <c r="AU126" s="244" t="s">
        <v>21</v>
      </c>
      <c r="AV126" s="13" t="s">
        <v>21</v>
      </c>
      <c r="AW126" s="13" t="s">
        <v>42</v>
      </c>
      <c r="AX126" s="13" t="s">
        <v>85</v>
      </c>
      <c r="AY126" s="244" t="s">
        <v>132</v>
      </c>
    </row>
    <row r="127" s="14" customFormat="1">
      <c r="A127" s="14"/>
      <c r="B127" s="245"/>
      <c r="C127" s="246"/>
      <c r="D127" s="235" t="s">
        <v>140</v>
      </c>
      <c r="E127" s="247" t="s">
        <v>1</v>
      </c>
      <c r="F127" s="248" t="s">
        <v>143</v>
      </c>
      <c r="G127" s="246"/>
      <c r="H127" s="249">
        <v>789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140</v>
      </c>
      <c r="AU127" s="255" t="s">
        <v>21</v>
      </c>
      <c r="AV127" s="14" t="s">
        <v>138</v>
      </c>
      <c r="AW127" s="14" t="s">
        <v>42</v>
      </c>
      <c r="AX127" s="14" t="s">
        <v>93</v>
      </c>
      <c r="AY127" s="255" t="s">
        <v>132</v>
      </c>
    </row>
    <row r="128" s="2" customFormat="1" ht="33" customHeight="1">
      <c r="A128" s="38"/>
      <c r="B128" s="39"/>
      <c r="C128" s="219" t="s">
        <v>21</v>
      </c>
      <c r="D128" s="219" t="s">
        <v>134</v>
      </c>
      <c r="E128" s="220" t="s">
        <v>144</v>
      </c>
      <c r="F128" s="221" t="s">
        <v>145</v>
      </c>
      <c r="G128" s="222" t="s">
        <v>137</v>
      </c>
      <c r="H128" s="223">
        <v>2275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0.00015714</v>
      </c>
      <c r="R128" s="229">
        <f>Q128*H128</f>
        <v>0.35749350000000002</v>
      </c>
      <c r="S128" s="229">
        <v>0.23000000000000001</v>
      </c>
      <c r="T128" s="230">
        <f>S128*H128</f>
        <v>523.25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138</v>
      </c>
      <c r="AT128" s="231" t="s">
        <v>134</v>
      </c>
      <c r="AU128" s="231" t="s">
        <v>21</v>
      </c>
      <c r="AY128" s="16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138</v>
      </c>
      <c r="BM128" s="231" t="s">
        <v>146</v>
      </c>
    </row>
    <row r="129" s="2" customFormat="1">
      <c r="A129" s="38"/>
      <c r="B129" s="39"/>
      <c r="C129" s="40"/>
      <c r="D129" s="235" t="s">
        <v>147</v>
      </c>
      <c r="E129" s="40"/>
      <c r="F129" s="256" t="s">
        <v>148</v>
      </c>
      <c r="G129" s="40"/>
      <c r="H129" s="40"/>
      <c r="I129" s="257"/>
      <c r="J129" s="40"/>
      <c r="K129" s="40"/>
      <c r="L129" s="44"/>
      <c r="M129" s="258"/>
      <c r="N129" s="259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147</v>
      </c>
      <c r="AU129" s="16" t="s">
        <v>21</v>
      </c>
    </row>
    <row r="130" s="13" customFormat="1">
      <c r="A130" s="13"/>
      <c r="B130" s="233"/>
      <c r="C130" s="234"/>
      <c r="D130" s="235" t="s">
        <v>140</v>
      </c>
      <c r="E130" s="236" t="s">
        <v>1</v>
      </c>
      <c r="F130" s="237" t="s">
        <v>149</v>
      </c>
      <c r="G130" s="234"/>
      <c r="H130" s="238">
        <v>240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140</v>
      </c>
      <c r="AU130" s="244" t="s">
        <v>21</v>
      </c>
      <c r="AV130" s="13" t="s">
        <v>21</v>
      </c>
      <c r="AW130" s="13" t="s">
        <v>42</v>
      </c>
      <c r="AX130" s="13" t="s">
        <v>85</v>
      </c>
      <c r="AY130" s="244" t="s">
        <v>132</v>
      </c>
    </row>
    <row r="131" s="13" customFormat="1">
      <c r="A131" s="13"/>
      <c r="B131" s="233"/>
      <c r="C131" s="234"/>
      <c r="D131" s="235" t="s">
        <v>140</v>
      </c>
      <c r="E131" s="236" t="s">
        <v>1</v>
      </c>
      <c r="F131" s="237" t="s">
        <v>150</v>
      </c>
      <c r="G131" s="234"/>
      <c r="H131" s="238">
        <v>2035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21</v>
      </c>
      <c r="AV131" s="13" t="s">
        <v>21</v>
      </c>
      <c r="AW131" s="13" t="s">
        <v>42</v>
      </c>
      <c r="AX131" s="13" t="s">
        <v>85</v>
      </c>
      <c r="AY131" s="244" t="s">
        <v>132</v>
      </c>
    </row>
    <row r="132" s="14" customFormat="1">
      <c r="A132" s="14"/>
      <c r="B132" s="245"/>
      <c r="C132" s="246"/>
      <c r="D132" s="235" t="s">
        <v>140</v>
      </c>
      <c r="E132" s="247" t="s">
        <v>1</v>
      </c>
      <c r="F132" s="248" t="s">
        <v>143</v>
      </c>
      <c r="G132" s="246"/>
      <c r="H132" s="249">
        <v>2275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140</v>
      </c>
      <c r="AU132" s="255" t="s">
        <v>21</v>
      </c>
      <c r="AV132" s="14" t="s">
        <v>138</v>
      </c>
      <c r="AW132" s="14" t="s">
        <v>42</v>
      </c>
      <c r="AX132" s="14" t="s">
        <v>93</v>
      </c>
      <c r="AY132" s="255" t="s">
        <v>132</v>
      </c>
    </row>
    <row r="133" s="2" customFormat="1" ht="16.5" customHeight="1">
      <c r="A133" s="38"/>
      <c r="B133" s="39"/>
      <c r="C133" s="219" t="s">
        <v>151</v>
      </c>
      <c r="D133" s="219" t="s">
        <v>134</v>
      </c>
      <c r="E133" s="220" t="s">
        <v>152</v>
      </c>
      <c r="F133" s="221" t="s">
        <v>153</v>
      </c>
      <c r="G133" s="222" t="s">
        <v>154</v>
      </c>
      <c r="H133" s="223">
        <v>270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50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0.20499999999999999</v>
      </c>
      <c r="T133" s="230">
        <f>S133*H133</f>
        <v>55.349999999999994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138</v>
      </c>
      <c r="AT133" s="231" t="s">
        <v>134</v>
      </c>
      <c r="AU133" s="231" t="s">
        <v>21</v>
      </c>
      <c r="AY133" s="16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93</v>
      </c>
      <c r="BK133" s="232">
        <f>ROUND(I133*H133,2)</f>
        <v>0</v>
      </c>
      <c r="BL133" s="16" t="s">
        <v>138</v>
      </c>
      <c r="BM133" s="231" t="s">
        <v>155</v>
      </c>
    </row>
    <row r="134" s="13" customFormat="1">
      <c r="A134" s="13"/>
      <c r="B134" s="233"/>
      <c r="C134" s="234"/>
      <c r="D134" s="235" t="s">
        <v>140</v>
      </c>
      <c r="E134" s="236" t="s">
        <v>1</v>
      </c>
      <c r="F134" s="237" t="s">
        <v>156</v>
      </c>
      <c r="G134" s="234"/>
      <c r="H134" s="238">
        <v>270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140</v>
      </c>
      <c r="AU134" s="244" t="s">
        <v>21</v>
      </c>
      <c r="AV134" s="13" t="s">
        <v>21</v>
      </c>
      <c r="AW134" s="13" t="s">
        <v>42</v>
      </c>
      <c r="AX134" s="13" t="s">
        <v>85</v>
      </c>
      <c r="AY134" s="244" t="s">
        <v>132</v>
      </c>
    </row>
    <row r="135" s="14" customFormat="1">
      <c r="A135" s="14"/>
      <c r="B135" s="245"/>
      <c r="C135" s="246"/>
      <c r="D135" s="235" t="s">
        <v>140</v>
      </c>
      <c r="E135" s="247" t="s">
        <v>1</v>
      </c>
      <c r="F135" s="248" t="s">
        <v>143</v>
      </c>
      <c r="G135" s="246"/>
      <c r="H135" s="249">
        <v>270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140</v>
      </c>
      <c r="AU135" s="255" t="s">
        <v>21</v>
      </c>
      <c r="AV135" s="14" t="s">
        <v>138</v>
      </c>
      <c r="AW135" s="14" t="s">
        <v>42</v>
      </c>
      <c r="AX135" s="14" t="s">
        <v>93</v>
      </c>
      <c r="AY135" s="255" t="s">
        <v>132</v>
      </c>
    </row>
    <row r="136" s="2" customFormat="1" ht="33" customHeight="1">
      <c r="A136" s="38"/>
      <c r="B136" s="39"/>
      <c r="C136" s="219" t="s">
        <v>138</v>
      </c>
      <c r="D136" s="219" t="s">
        <v>134</v>
      </c>
      <c r="E136" s="220" t="s">
        <v>157</v>
      </c>
      <c r="F136" s="221" t="s">
        <v>158</v>
      </c>
      <c r="G136" s="222" t="s">
        <v>159</v>
      </c>
      <c r="H136" s="223">
        <v>324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50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138</v>
      </c>
      <c r="AT136" s="231" t="s">
        <v>134</v>
      </c>
      <c r="AU136" s="231" t="s">
        <v>21</v>
      </c>
      <c r="AY136" s="16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93</v>
      </c>
      <c r="BK136" s="232">
        <f>ROUND(I136*H136,2)</f>
        <v>0</v>
      </c>
      <c r="BL136" s="16" t="s">
        <v>138</v>
      </c>
      <c r="BM136" s="231" t="s">
        <v>160</v>
      </c>
    </row>
    <row r="137" s="13" customFormat="1">
      <c r="A137" s="13"/>
      <c r="B137" s="233"/>
      <c r="C137" s="234"/>
      <c r="D137" s="235" t="s">
        <v>140</v>
      </c>
      <c r="E137" s="236" t="s">
        <v>1</v>
      </c>
      <c r="F137" s="237" t="s">
        <v>161</v>
      </c>
      <c r="G137" s="234"/>
      <c r="H137" s="238">
        <v>180.90000000000001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140</v>
      </c>
      <c r="AU137" s="244" t="s">
        <v>21</v>
      </c>
      <c r="AV137" s="13" t="s">
        <v>21</v>
      </c>
      <c r="AW137" s="13" t="s">
        <v>42</v>
      </c>
      <c r="AX137" s="13" t="s">
        <v>85</v>
      </c>
      <c r="AY137" s="244" t="s">
        <v>132</v>
      </c>
    </row>
    <row r="138" s="13" customFormat="1">
      <c r="A138" s="13"/>
      <c r="B138" s="233"/>
      <c r="C138" s="234"/>
      <c r="D138" s="235" t="s">
        <v>140</v>
      </c>
      <c r="E138" s="236" t="s">
        <v>1</v>
      </c>
      <c r="F138" s="237" t="s">
        <v>162</v>
      </c>
      <c r="G138" s="234"/>
      <c r="H138" s="238">
        <v>93.099999999999994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140</v>
      </c>
      <c r="AU138" s="244" t="s">
        <v>21</v>
      </c>
      <c r="AV138" s="13" t="s">
        <v>21</v>
      </c>
      <c r="AW138" s="13" t="s">
        <v>42</v>
      </c>
      <c r="AX138" s="13" t="s">
        <v>85</v>
      </c>
      <c r="AY138" s="244" t="s">
        <v>132</v>
      </c>
    </row>
    <row r="139" s="13" customFormat="1">
      <c r="A139" s="13"/>
      <c r="B139" s="233"/>
      <c r="C139" s="234"/>
      <c r="D139" s="235" t="s">
        <v>140</v>
      </c>
      <c r="E139" s="236" t="s">
        <v>1</v>
      </c>
      <c r="F139" s="237" t="s">
        <v>163</v>
      </c>
      <c r="G139" s="234"/>
      <c r="H139" s="238">
        <v>50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21</v>
      </c>
      <c r="AV139" s="13" t="s">
        <v>21</v>
      </c>
      <c r="AW139" s="13" t="s">
        <v>42</v>
      </c>
      <c r="AX139" s="13" t="s">
        <v>85</v>
      </c>
      <c r="AY139" s="244" t="s">
        <v>132</v>
      </c>
    </row>
    <row r="140" s="14" customFormat="1">
      <c r="A140" s="14"/>
      <c r="B140" s="245"/>
      <c r="C140" s="246"/>
      <c r="D140" s="235" t="s">
        <v>140</v>
      </c>
      <c r="E140" s="247" t="s">
        <v>1</v>
      </c>
      <c r="F140" s="248" t="s">
        <v>143</v>
      </c>
      <c r="G140" s="246"/>
      <c r="H140" s="249">
        <v>324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140</v>
      </c>
      <c r="AU140" s="255" t="s">
        <v>21</v>
      </c>
      <c r="AV140" s="14" t="s">
        <v>138</v>
      </c>
      <c r="AW140" s="14" t="s">
        <v>42</v>
      </c>
      <c r="AX140" s="14" t="s">
        <v>93</v>
      </c>
      <c r="AY140" s="255" t="s">
        <v>132</v>
      </c>
    </row>
    <row r="141" s="2" customFormat="1" ht="37.8" customHeight="1">
      <c r="A141" s="38"/>
      <c r="B141" s="39"/>
      <c r="C141" s="219" t="s">
        <v>164</v>
      </c>
      <c r="D141" s="219" t="s">
        <v>134</v>
      </c>
      <c r="E141" s="220" t="s">
        <v>165</v>
      </c>
      <c r="F141" s="221" t="s">
        <v>166</v>
      </c>
      <c r="G141" s="222" t="s">
        <v>159</v>
      </c>
      <c r="H141" s="223">
        <v>324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138</v>
      </c>
      <c r="AT141" s="231" t="s">
        <v>134</v>
      </c>
      <c r="AU141" s="231" t="s">
        <v>21</v>
      </c>
      <c r="AY141" s="16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138</v>
      </c>
      <c r="BM141" s="231" t="s">
        <v>167</v>
      </c>
    </row>
    <row r="142" s="2" customFormat="1">
      <c r="A142" s="38"/>
      <c r="B142" s="39"/>
      <c r="C142" s="40"/>
      <c r="D142" s="235" t="s">
        <v>147</v>
      </c>
      <c r="E142" s="40"/>
      <c r="F142" s="256" t="s">
        <v>168</v>
      </c>
      <c r="G142" s="40"/>
      <c r="H142" s="40"/>
      <c r="I142" s="257"/>
      <c r="J142" s="40"/>
      <c r="K142" s="40"/>
      <c r="L142" s="44"/>
      <c r="M142" s="258"/>
      <c r="N142" s="25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147</v>
      </c>
      <c r="AU142" s="16" t="s">
        <v>21</v>
      </c>
    </row>
    <row r="143" s="2" customFormat="1" ht="16.5" customHeight="1">
      <c r="A143" s="38"/>
      <c r="B143" s="39"/>
      <c r="C143" s="219" t="s">
        <v>169</v>
      </c>
      <c r="D143" s="219" t="s">
        <v>134</v>
      </c>
      <c r="E143" s="220" t="s">
        <v>170</v>
      </c>
      <c r="F143" s="221" t="s">
        <v>171</v>
      </c>
      <c r="G143" s="222" t="s">
        <v>159</v>
      </c>
      <c r="H143" s="223">
        <v>324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50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138</v>
      </c>
      <c r="AT143" s="231" t="s">
        <v>134</v>
      </c>
      <c r="AU143" s="231" t="s">
        <v>21</v>
      </c>
      <c r="AY143" s="16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93</v>
      </c>
      <c r="BK143" s="232">
        <f>ROUND(I143*H143,2)</f>
        <v>0</v>
      </c>
      <c r="BL143" s="16" t="s">
        <v>138</v>
      </c>
      <c r="BM143" s="231" t="s">
        <v>172</v>
      </c>
    </row>
    <row r="144" s="2" customFormat="1" ht="44.25" customHeight="1">
      <c r="A144" s="38"/>
      <c r="B144" s="39"/>
      <c r="C144" s="219" t="s">
        <v>173</v>
      </c>
      <c r="D144" s="219" t="s">
        <v>134</v>
      </c>
      <c r="E144" s="220" t="s">
        <v>174</v>
      </c>
      <c r="F144" s="221" t="s">
        <v>175</v>
      </c>
      <c r="G144" s="222" t="s">
        <v>176</v>
      </c>
      <c r="H144" s="223">
        <v>615.60000000000002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50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138</v>
      </c>
      <c r="AT144" s="231" t="s">
        <v>134</v>
      </c>
      <c r="AU144" s="231" t="s">
        <v>21</v>
      </c>
      <c r="AY144" s="16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93</v>
      </c>
      <c r="BK144" s="232">
        <f>ROUND(I144*H144,2)</f>
        <v>0</v>
      </c>
      <c r="BL144" s="16" t="s">
        <v>138</v>
      </c>
      <c r="BM144" s="231" t="s">
        <v>177</v>
      </c>
    </row>
    <row r="145" s="13" customFormat="1">
      <c r="A145" s="13"/>
      <c r="B145" s="233"/>
      <c r="C145" s="234"/>
      <c r="D145" s="235" t="s">
        <v>140</v>
      </c>
      <c r="E145" s="236" t="s">
        <v>1</v>
      </c>
      <c r="F145" s="237" t="s">
        <v>178</v>
      </c>
      <c r="G145" s="234"/>
      <c r="H145" s="238">
        <v>615.60000000000002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140</v>
      </c>
      <c r="AU145" s="244" t="s">
        <v>21</v>
      </c>
      <c r="AV145" s="13" t="s">
        <v>21</v>
      </c>
      <c r="AW145" s="13" t="s">
        <v>42</v>
      </c>
      <c r="AX145" s="13" t="s">
        <v>93</v>
      </c>
      <c r="AY145" s="244" t="s">
        <v>132</v>
      </c>
    </row>
    <row r="146" s="12" customFormat="1" ht="22.8" customHeight="1">
      <c r="A146" s="12"/>
      <c r="B146" s="203"/>
      <c r="C146" s="204"/>
      <c r="D146" s="205" t="s">
        <v>84</v>
      </c>
      <c r="E146" s="217" t="s">
        <v>179</v>
      </c>
      <c r="F146" s="217" t="s">
        <v>180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SUM(P147:P151)</f>
        <v>0</v>
      </c>
      <c r="Q146" s="211"/>
      <c r="R146" s="212">
        <f>SUM(R147:R151)</f>
        <v>4.8300000000000001</v>
      </c>
      <c r="S146" s="211"/>
      <c r="T146" s="213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93</v>
      </c>
      <c r="AT146" s="215" t="s">
        <v>84</v>
      </c>
      <c r="AU146" s="215" t="s">
        <v>93</v>
      </c>
      <c r="AY146" s="214" t="s">
        <v>132</v>
      </c>
      <c r="BK146" s="216">
        <f>SUM(BK147:BK151)</f>
        <v>0</v>
      </c>
    </row>
    <row r="147" s="2" customFormat="1" ht="24.15" customHeight="1">
      <c r="A147" s="38"/>
      <c r="B147" s="39"/>
      <c r="C147" s="219" t="s">
        <v>179</v>
      </c>
      <c r="D147" s="219" t="s">
        <v>134</v>
      </c>
      <c r="E147" s="220" t="s">
        <v>181</v>
      </c>
      <c r="F147" s="221" t="s">
        <v>182</v>
      </c>
      <c r="G147" s="222" t="s">
        <v>137</v>
      </c>
      <c r="H147" s="223">
        <v>10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50</v>
      </c>
      <c r="O147" s="91"/>
      <c r="P147" s="229">
        <f>O147*H147</f>
        <v>0</v>
      </c>
      <c r="Q147" s="229">
        <v>0.108</v>
      </c>
      <c r="R147" s="229">
        <f>Q147*H147</f>
        <v>1.0800000000000001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138</v>
      </c>
      <c r="AT147" s="231" t="s">
        <v>134</v>
      </c>
      <c r="AU147" s="231" t="s">
        <v>21</v>
      </c>
      <c r="AY147" s="16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93</v>
      </c>
      <c r="BK147" s="232">
        <f>ROUND(I147*H147,2)</f>
        <v>0</v>
      </c>
      <c r="BL147" s="16" t="s">
        <v>138</v>
      </c>
      <c r="BM147" s="231" t="s">
        <v>183</v>
      </c>
    </row>
    <row r="148" s="2" customFormat="1">
      <c r="A148" s="38"/>
      <c r="B148" s="39"/>
      <c r="C148" s="40"/>
      <c r="D148" s="235" t="s">
        <v>147</v>
      </c>
      <c r="E148" s="40"/>
      <c r="F148" s="256" t="s">
        <v>184</v>
      </c>
      <c r="G148" s="40"/>
      <c r="H148" s="40"/>
      <c r="I148" s="257"/>
      <c r="J148" s="40"/>
      <c r="K148" s="40"/>
      <c r="L148" s="44"/>
      <c r="M148" s="258"/>
      <c r="N148" s="25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147</v>
      </c>
      <c r="AU148" s="16" t="s">
        <v>21</v>
      </c>
    </row>
    <row r="149" s="2" customFormat="1" ht="16.5" customHeight="1">
      <c r="A149" s="38"/>
      <c r="B149" s="39"/>
      <c r="C149" s="260" t="s">
        <v>185</v>
      </c>
      <c r="D149" s="260" t="s">
        <v>186</v>
      </c>
      <c r="E149" s="261" t="s">
        <v>187</v>
      </c>
      <c r="F149" s="262" t="s">
        <v>188</v>
      </c>
      <c r="G149" s="263" t="s">
        <v>189</v>
      </c>
      <c r="H149" s="264">
        <v>5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50</v>
      </c>
      <c r="O149" s="91"/>
      <c r="P149" s="229">
        <f>O149*H149</f>
        <v>0</v>
      </c>
      <c r="Q149" s="229">
        <v>0.75</v>
      </c>
      <c r="R149" s="229">
        <f>Q149*H149</f>
        <v>3.75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179</v>
      </c>
      <c r="AT149" s="231" t="s">
        <v>186</v>
      </c>
      <c r="AU149" s="231" t="s">
        <v>21</v>
      </c>
      <c r="AY149" s="16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138</v>
      </c>
      <c r="BM149" s="231" t="s">
        <v>190</v>
      </c>
    </row>
    <row r="150" s="2" customFormat="1">
      <c r="A150" s="38"/>
      <c r="B150" s="39"/>
      <c r="C150" s="40"/>
      <c r="D150" s="235" t="s">
        <v>147</v>
      </c>
      <c r="E150" s="40"/>
      <c r="F150" s="256" t="s">
        <v>191</v>
      </c>
      <c r="G150" s="40"/>
      <c r="H150" s="40"/>
      <c r="I150" s="257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147</v>
      </c>
      <c r="AU150" s="16" t="s">
        <v>21</v>
      </c>
    </row>
    <row r="151" s="13" customFormat="1">
      <c r="A151" s="13"/>
      <c r="B151" s="233"/>
      <c r="C151" s="234"/>
      <c r="D151" s="235" t="s">
        <v>140</v>
      </c>
      <c r="E151" s="236" t="s">
        <v>1</v>
      </c>
      <c r="F151" s="237" t="s">
        <v>192</v>
      </c>
      <c r="G151" s="234"/>
      <c r="H151" s="238">
        <v>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140</v>
      </c>
      <c r="AU151" s="244" t="s">
        <v>21</v>
      </c>
      <c r="AV151" s="13" t="s">
        <v>21</v>
      </c>
      <c r="AW151" s="13" t="s">
        <v>42</v>
      </c>
      <c r="AX151" s="13" t="s">
        <v>93</v>
      </c>
      <c r="AY151" s="244" t="s">
        <v>132</v>
      </c>
    </row>
    <row r="152" s="12" customFormat="1" ht="22.8" customHeight="1">
      <c r="A152" s="12"/>
      <c r="B152" s="203"/>
      <c r="C152" s="204"/>
      <c r="D152" s="205" t="s">
        <v>84</v>
      </c>
      <c r="E152" s="217" t="s">
        <v>185</v>
      </c>
      <c r="F152" s="217" t="s">
        <v>193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SUM(P153:P159)</f>
        <v>0</v>
      </c>
      <c r="Q152" s="211"/>
      <c r="R152" s="212">
        <f>SUM(R153:R159)</f>
        <v>0.00010198999999999999</v>
      </c>
      <c r="S152" s="211"/>
      <c r="T152" s="213">
        <f>SUM(T153:T159)</f>
        <v>24.336000000000002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93</v>
      </c>
      <c r="AT152" s="215" t="s">
        <v>84</v>
      </c>
      <c r="AU152" s="215" t="s">
        <v>93</v>
      </c>
      <c r="AY152" s="214" t="s">
        <v>132</v>
      </c>
      <c r="BK152" s="216">
        <f>SUM(BK153:BK159)</f>
        <v>0</v>
      </c>
    </row>
    <row r="153" s="2" customFormat="1" ht="24.15" customHeight="1">
      <c r="A153" s="38"/>
      <c r="B153" s="39"/>
      <c r="C153" s="219" t="s">
        <v>194</v>
      </c>
      <c r="D153" s="219" t="s">
        <v>134</v>
      </c>
      <c r="E153" s="220" t="s">
        <v>195</v>
      </c>
      <c r="F153" s="221" t="s">
        <v>196</v>
      </c>
      <c r="G153" s="222" t="s">
        <v>154</v>
      </c>
      <c r="H153" s="223">
        <v>62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50</v>
      </c>
      <c r="O153" s="91"/>
      <c r="P153" s="229">
        <f>O153*H153</f>
        <v>0</v>
      </c>
      <c r="Q153" s="229">
        <v>1.6449999999999999E-06</v>
      </c>
      <c r="R153" s="229">
        <f>Q153*H153</f>
        <v>0.00010198999999999999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138</v>
      </c>
      <c r="AT153" s="231" t="s">
        <v>134</v>
      </c>
      <c r="AU153" s="231" t="s">
        <v>21</v>
      </c>
      <c r="AY153" s="16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93</v>
      </c>
      <c r="BK153" s="232">
        <f>ROUND(I153*H153,2)</f>
        <v>0</v>
      </c>
      <c r="BL153" s="16" t="s">
        <v>138</v>
      </c>
      <c r="BM153" s="231" t="s">
        <v>197</v>
      </c>
    </row>
    <row r="154" s="2" customFormat="1" ht="21.75" customHeight="1">
      <c r="A154" s="38"/>
      <c r="B154" s="39"/>
      <c r="C154" s="219" t="s">
        <v>198</v>
      </c>
      <c r="D154" s="219" t="s">
        <v>134</v>
      </c>
      <c r="E154" s="220" t="s">
        <v>199</v>
      </c>
      <c r="F154" s="221" t="s">
        <v>200</v>
      </c>
      <c r="G154" s="222" t="s">
        <v>137</v>
      </c>
      <c r="H154" s="223">
        <v>2275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50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0.01</v>
      </c>
      <c r="T154" s="230">
        <f>S154*H154</f>
        <v>22.75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138</v>
      </c>
      <c r="AT154" s="231" t="s">
        <v>134</v>
      </c>
      <c r="AU154" s="231" t="s">
        <v>21</v>
      </c>
      <c r="AY154" s="16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93</v>
      </c>
      <c r="BK154" s="232">
        <f>ROUND(I154*H154,2)</f>
        <v>0</v>
      </c>
      <c r="BL154" s="16" t="s">
        <v>138</v>
      </c>
      <c r="BM154" s="231" t="s">
        <v>201</v>
      </c>
    </row>
    <row r="155" s="2" customFormat="1">
      <c r="A155" s="38"/>
      <c r="B155" s="39"/>
      <c r="C155" s="40"/>
      <c r="D155" s="235" t="s">
        <v>147</v>
      </c>
      <c r="E155" s="40"/>
      <c r="F155" s="256" t="s">
        <v>202</v>
      </c>
      <c r="G155" s="40"/>
      <c r="H155" s="40"/>
      <c r="I155" s="257"/>
      <c r="J155" s="40"/>
      <c r="K155" s="40"/>
      <c r="L155" s="44"/>
      <c r="M155" s="258"/>
      <c r="N155" s="259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147</v>
      </c>
      <c r="AU155" s="16" t="s">
        <v>21</v>
      </c>
    </row>
    <row r="156" s="2" customFormat="1" ht="24.15" customHeight="1">
      <c r="A156" s="38"/>
      <c r="B156" s="39"/>
      <c r="C156" s="219" t="s">
        <v>203</v>
      </c>
      <c r="D156" s="219" t="s">
        <v>134</v>
      </c>
      <c r="E156" s="220" t="s">
        <v>204</v>
      </c>
      <c r="F156" s="221" t="s">
        <v>205</v>
      </c>
      <c r="G156" s="222" t="s">
        <v>189</v>
      </c>
      <c r="H156" s="223">
        <v>15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50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0.10000000000000001</v>
      </c>
      <c r="T156" s="230">
        <f>S156*H156</f>
        <v>1.5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138</v>
      </c>
      <c r="AT156" s="231" t="s">
        <v>134</v>
      </c>
      <c r="AU156" s="231" t="s">
        <v>21</v>
      </c>
      <c r="AY156" s="16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93</v>
      </c>
      <c r="BK156" s="232">
        <f>ROUND(I156*H156,2)</f>
        <v>0</v>
      </c>
      <c r="BL156" s="16" t="s">
        <v>138</v>
      </c>
      <c r="BM156" s="231" t="s">
        <v>206</v>
      </c>
    </row>
    <row r="157" s="2" customFormat="1" ht="24.15" customHeight="1">
      <c r="A157" s="38"/>
      <c r="B157" s="39"/>
      <c r="C157" s="219" t="s">
        <v>207</v>
      </c>
      <c r="D157" s="219" t="s">
        <v>134</v>
      </c>
      <c r="E157" s="220" t="s">
        <v>208</v>
      </c>
      <c r="F157" s="221" t="s">
        <v>209</v>
      </c>
      <c r="G157" s="222" t="s">
        <v>189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50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0.082000000000000003</v>
      </c>
      <c r="T157" s="230">
        <f>S157*H157</f>
        <v>0.082000000000000003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138</v>
      </c>
      <c r="AT157" s="231" t="s">
        <v>134</v>
      </c>
      <c r="AU157" s="231" t="s">
        <v>21</v>
      </c>
      <c r="AY157" s="16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93</v>
      </c>
      <c r="BK157" s="232">
        <f>ROUND(I157*H157,2)</f>
        <v>0</v>
      </c>
      <c r="BL157" s="16" t="s">
        <v>138</v>
      </c>
      <c r="BM157" s="231" t="s">
        <v>210</v>
      </c>
    </row>
    <row r="158" s="2" customFormat="1" ht="24.15" customHeight="1">
      <c r="A158" s="38"/>
      <c r="B158" s="39"/>
      <c r="C158" s="219" t="s">
        <v>211</v>
      </c>
      <c r="D158" s="219" t="s">
        <v>134</v>
      </c>
      <c r="E158" s="220" t="s">
        <v>212</v>
      </c>
      <c r="F158" s="221" t="s">
        <v>213</v>
      </c>
      <c r="G158" s="222" t="s">
        <v>189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50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0.0040000000000000001</v>
      </c>
      <c r="T158" s="230">
        <f>S158*H158</f>
        <v>0.0040000000000000001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138</v>
      </c>
      <c r="AT158" s="231" t="s">
        <v>134</v>
      </c>
      <c r="AU158" s="231" t="s">
        <v>21</v>
      </c>
      <c r="AY158" s="16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93</v>
      </c>
      <c r="BK158" s="232">
        <f>ROUND(I158*H158,2)</f>
        <v>0</v>
      </c>
      <c r="BL158" s="16" t="s">
        <v>138</v>
      </c>
      <c r="BM158" s="231" t="s">
        <v>214</v>
      </c>
    </row>
    <row r="159" s="2" customFormat="1">
      <c r="A159" s="38"/>
      <c r="B159" s="39"/>
      <c r="C159" s="40"/>
      <c r="D159" s="235" t="s">
        <v>147</v>
      </c>
      <c r="E159" s="40"/>
      <c r="F159" s="256" t="s">
        <v>215</v>
      </c>
      <c r="G159" s="40"/>
      <c r="H159" s="40"/>
      <c r="I159" s="257"/>
      <c r="J159" s="40"/>
      <c r="K159" s="40"/>
      <c r="L159" s="44"/>
      <c r="M159" s="258"/>
      <c r="N159" s="259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147</v>
      </c>
      <c r="AU159" s="16" t="s">
        <v>21</v>
      </c>
    </row>
    <row r="160" s="12" customFormat="1" ht="22.8" customHeight="1">
      <c r="A160" s="12"/>
      <c r="B160" s="203"/>
      <c r="C160" s="204"/>
      <c r="D160" s="205" t="s">
        <v>84</v>
      </c>
      <c r="E160" s="217" t="s">
        <v>216</v>
      </c>
      <c r="F160" s="217" t="s">
        <v>217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SUM(P161:P171)</f>
        <v>0</v>
      </c>
      <c r="Q160" s="211"/>
      <c r="R160" s="212">
        <f>SUM(R161:R171)</f>
        <v>0</v>
      </c>
      <c r="S160" s="211"/>
      <c r="T160" s="213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93</v>
      </c>
      <c r="AT160" s="215" t="s">
        <v>84</v>
      </c>
      <c r="AU160" s="215" t="s">
        <v>93</v>
      </c>
      <c r="AY160" s="214" t="s">
        <v>132</v>
      </c>
      <c r="BK160" s="216">
        <f>SUM(BK161:BK171)</f>
        <v>0</v>
      </c>
    </row>
    <row r="161" s="2" customFormat="1" ht="16.5" customHeight="1">
      <c r="A161" s="38"/>
      <c r="B161" s="39"/>
      <c r="C161" s="219" t="s">
        <v>8</v>
      </c>
      <c r="D161" s="219" t="s">
        <v>134</v>
      </c>
      <c r="E161" s="220" t="s">
        <v>218</v>
      </c>
      <c r="F161" s="221" t="s">
        <v>219</v>
      </c>
      <c r="G161" s="222" t="s">
        <v>176</v>
      </c>
      <c r="H161" s="223">
        <v>829.50999999999999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50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138</v>
      </c>
      <c r="AT161" s="231" t="s">
        <v>134</v>
      </c>
      <c r="AU161" s="231" t="s">
        <v>21</v>
      </c>
      <c r="AY161" s="16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93</v>
      </c>
      <c r="BK161" s="232">
        <f>ROUND(I161*H161,2)</f>
        <v>0</v>
      </c>
      <c r="BL161" s="16" t="s">
        <v>138</v>
      </c>
      <c r="BM161" s="231" t="s">
        <v>220</v>
      </c>
    </row>
    <row r="162" s="13" customFormat="1">
      <c r="A162" s="13"/>
      <c r="B162" s="233"/>
      <c r="C162" s="234"/>
      <c r="D162" s="235" t="s">
        <v>140</v>
      </c>
      <c r="E162" s="236" t="s">
        <v>1</v>
      </c>
      <c r="F162" s="237" t="s">
        <v>221</v>
      </c>
      <c r="G162" s="234"/>
      <c r="H162" s="238">
        <v>772.57399999999996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140</v>
      </c>
      <c r="AU162" s="244" t="s">
        <v>21</v>
      </c>
      <c r="AV162" s="13" t="s">
        <v>21</v>
      </c>
      <c r="AW162" s="13" t="s">
        <v>42</v>
      </c>
      <c r="AX162" s="13" t="s">
        <v>85</v>
      </c>
      <c r="AY162" s="244" t="s">
        <v>132</v>
      </c>
    </row>
    <row r="163" s="13" customFormat="1">
      <c r="A163" s="13"/>
      <c r="B163" s="233"/>
      <c r="C163" s="234"/>
      <c r="D163" s="235" t="s">
        <v>140</v>
      </c>
      <c r="E163" s="236" t="s">
        <v>1</v>
      </c>
      <c r="F163" s="237" t="s">
        <v>222</v>
      </c>
      <c r="G163" s="234"/>
      <c r="H163" s="238">
        <v>56.936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140</v>
      </c>
      <c r="AU163" s="244" t="s">
        <v>21</v>
      </c>
      <c r="AV163" s="13" t="s">
        <v>21</v>
      </c>
      <c r="AW163" s="13" t="s">
        <v>42</v>
      </c>
      <c r="AX163" s="13" t="s">
        <v>85</v>
      </c>
      <c r="AY163" s="244" t="s">
        <v>132</v>
      </c>
    </row>
    <row r="164" s="14" customFormat="1">
      <c r="A164" s="14"/>
      <c r="B164" s="245"/>
      <c r="C164" s="246"/>
      <c r="D164" s="235" t="s">
        <v>140</v>
      </c>
      <c r="E164" s="247" t="s">
        <v>1</v>
      </c>
      <c r="F164" s="248" t="s">
        <v>143</v>
      </c>
      <c r="G164" s="246"/>
      <c r="H164" s="249">
        <v>829.50999999999999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140</v>
      </c>
      <c r="AU164" s="255" t="s">
        <v>21</v>
      </c>
      <c r="AV164" s="14" t="s">
        <v>138</v>
      </c>
      <c r="AW164" s="14" t="s">
        <v>42</v>
      </c>
      <c r="AX164" s="14" t="s">
        <v>93</v>
      </c>
      <c r="AY164" s="255" t="s">
        <v>132</v>
      </c>
    </row>
    <row r="165" s="2" customFormat="1" ht="21.75" customHeight="1">
      <c r="A165" s="38"/>
      <c r="B165" s="39"/>
      <c r="C165" s="219" t="s">
        <v>223</v>
      </c>
      <c r="D165" s="219" t="s">
        <v>134</v>
      </c>
      <c r="E165" s="220" t="s">
        <v>224</v>
      </c>
      <c r="F165" s="221" t="s">
        <v>225</v>
      </c>
      <c r="G165" s="222" t="s">
        <v>176</v>
      </c>
      <c r="H165" s="223">
        <v>829.50999999999999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50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138</v>
      </c>
      <c r="AT165" s="231" t="s">
        <v>134</v>
      </c>
      <c r="AU165" s="231" t="s">
        <v>21</v>
      </c>
      <c r="AY165" s="16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93</v>
      </c>
      <c r="BK165" s="232">
        <f>ROUND(I165*H165,2)</f>
        <v>0</v>
      </c>
      <c r="BL165" s="16" t="s">
        <v>138</v>
      </c>
      <c r="BM165" s="231" t="s">
        <v>226</v>
      </c>
    </row>
    <row r="166" s="2" customFormat="1">
      <c r="A166" s="38"/>
      <c r="B166" s="39"/>
      <c r="C166" s="40"/>
      <c r="D166" s="235" t="s">
        <v>147</v>
      </c>
      <c r="E166" s="40"/>
      <c r="F166" s="256" t="s">
        <v>227</v>
      </c>
      <c r="G166" s="40"/>
      <c r="H166" s="40"/>
      <c r="I166" s="257"/>
      <c r="J166" s="40"/>
      <c r="K166" s="40"/>
      <c r="L166" s="44"/>
      <c r="M166" s="258"/>
      <c r="N166" s="25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147</v>
      </c>
      <c r="AU166" s="16" t="s">
        <v>21</v>
      </c>
    </row>
    <row r="167" s="2" customFormat="1" ht="24.15" customHeight="1">
      <c r="A167" s="38"/>
      <c r="B167" s="39"/>
      <c r="C167" s="219" t="s">
        <v>228</v>
      </c>
      <c r="D167" s="219" t="s">
        <v>134</v>
      </c>
      <c r="E167" s="220" t="s">
        <v>229</v>
      </c>
      <c r="F167" s="221" t="s">
        <v>230</v>
      </c>
      <c r="G167" s="222" t="s">
        <v>176</v>
      </c>
      <c r="H167" s="223">
        <v>341.61599999999999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50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138</v>
      </c>
      <c r="AT167" s="231" t="s">
        <v>134</v>
      </c>
      <c r="AU167" s="231" t="s">
        <v>21</v>
      </c>
      <c r="AY167" s="16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93</v>
      </c>
      <c r="BK167" s="232">
        <f>ROUND(I167*H167,2)</f>
        <v>0</v>
      </c>
      <c r="BL167" s="16" t="s">
        <v>138</v>
      </c>
      <c r="BM167" s="231" t="s">
        <v>231</v>
      </c>
    </row>
    <row r="168" s="2" customFormat="1">
      <c r="A168" s="38"/>
      <c r="B168" s="39"/>
      <c r="C168" s="40"/>
      <c r="D168" s="235" t="s">
        <v>147</v>
      </c>
      <c r="E168" s="40"/>
      <c r="F168" s="256" t="s">
        <v>232</v>
      </c>
      <c r="G168" s="40"/>
      <c r="H168" s="40"/>
      <c r="I168" s="257"/>
      <c r="J168" s="40"/>
      <c r="K168" s="40"/>
      <c r="L168" s="44"/>
      <c r="M168" s="258"/>
      <c r="N168" s="259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147</v>
      </c>
      <c r="AU168" s="16" t="s">
        <v>21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233</v>
      </c>
      <c r="G169" s="234"/>
      <c r="H169" s="238">
        <v>341.61599999999999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21</v>
      </c>
      <c r="AV169" s="13" t="s">
        <v>21</v>
      </c>
      <c r="AW169" s="13" t="s">
        <v>42</v>
      </c>
      <c r="AX169" s="13" t="s">
        <v>93</v>
      </c>
      <c r="AY169" s="244" t="s">
        <v>132</v>
      </c>
    </row>
    <row r="170" s="2" customFormat="1" ht="33" customHeight="1">
      <c r="A170" s="38"/>
      <c r="B170" s="39"/>
      <c r="C170" s="219" t="s">
        <v>234</v>
      </c>
      <c r="D170" s="219" t="s">
        <v>134</v>
      </c>
      <c r="E170" s="220" t="s">
        <v>235</v>
      </c>
      <c r="F170" s="221" t="s">
        <v>236</v>
      </c>
      <c r="G170" s="222" t="s">
        <v>176</v>
      </c>
      <c r="H170" s="223">
        <v>56.936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50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138</v>
      </c>
      <c r="AT170" s="231" t="s">
        <v>134</v>
      </c>
      <c r="AU170" s="231" t="s">
        <v>21</v>
      </c>
      <c r="AY170" s="16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93</v>
      </c>
      <c r="BK170" s="232">
        <f>ROUND(I170*H170,2)</f>
        <v>0</v>
      </c>
      <c r="BL170" s="16" t="s">
        <v>138</v>
      </c>
      <c r="BM170" s="231" t="s">
        <v>237</v>
      </c>
    </row>
    <row r="171" s="13" customFormat="1">
      <c r="A171" s="13"/>
      <c r="B171" s="233"/>
      <c r="C171" s="234"/>
      <c r="D171" s="235" t="s">
        <v>140</v>
      </c>
      <c r="E171" s="236" t="s">
        <v>1</v>
      </c>
      <c r="F171" s="237" t="s">
        <v>238</v>
      </c>
      <c r="G171" s="234"/>
      <c r="H171" s="238">
        <v>56.936</v>
      </c>
      <c r="I171" s="239"/>
      <c r="J171" s="234"/>
      <c r="K171" s="234"/>
      <c r="L171" s="240"/>
      <c r="M171" s="271"/>
      <c r="N171" s="272"/>
      <c r="O171" s="272"/>
      <c r="P171" s="272"/>
      <c r="Q171" s="272"/>
      <c r="R171" s="272"/>
      <c r="S171" s="272"/>
      <c r="T171" s="27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140</v>
      </c>
      <c r="AU171" s="244" t="s">
        <v>21</v>
      </c>
      <c r="AV171" s="13" t="s">
        <v>21</v>
      </c>
      <c r="AW171" s="13" t="s">
        <v>42</v>
      </c>
      <c r="AX171" s="13" t="s">
        <v>93</v>
      </c>
      <c r="AY171" s="244" t="s">
        <v>132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Pkk+MXx9weM9fF0Dj9CtnggzV095ERmCR62z8sGFiS+GD7S5Gyb4XRCeZ0oNHbbK9OEIxMWlXVKlF7ovOiw5DA==" hashValue="BljMPPK5On9Ig1hNSbXOcHk3yCr180X9qvBzUaRKvjuubCGp5O7bpcPMSSwOxUUADtUeXMTs757wSMpAQ8C2fA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úprava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ROUND((SUM(BE124:BE216)),  2)</f>
        <v>0</v>
      </c>
      <c r="G33" s="38"/>
      <c r="H33" s="38"/>
      <c r="I33" s="155">
        <v>0.20999999999999999</v>
      </c>
      <c r="J33" s="154">
        <f>ROUND(((SUM(BE124:BE216))*I33),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ROUND((SUM(BF124:BF216)),  2)</f>
        <v>0</v>
      </c>
      <c r="G34" s="38"/>
      <c r="H34" s="38"/>
      <c r="I34" s="155">
        <v>0.14999999999999999</v>
      </c>
      <c r="J34" s="154">
        <f>ROUND(((SUM(BF124:BF216))*I34),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ROUND((SUM(BG124:BG216)),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ROUND((SUM(BH124:BH216)),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ROUND((SUM(BI124:BI216)),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úprava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SO 101 Velkoplošná oprava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240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241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242</v>
      </c>
      <c r="E100" s="188"/>
      <c r="F100" s="188"/>
      <c r="G100" s="188"/>
      <c r="H100" s="188"/>
      <c r="I100" s="188"/>
      <c r="J100" s="189">
        <f>J139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243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244</v>
      </c>
      <c r="E102" s="188"/>
      <c r="F102" s="188"/>
      <c r="G102" s="188"/>
      <c r="H102" s="188"/>
      <c r="I102" s="188"/>
      <c r="J102" s="189">
        <f>J167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245</v>
      </c>
      <c r="E103" s="188"/>
      <c r="F103" s="188"/>
      <c r="G103" s="188"/>
      <c r="H103" s="188"/>
      <c r="I103" s="188"/>
      <c r="J103" s="189">
        <f>J204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246</v>
      </c>
      <c r="E104" s="188"/>
      <c r="F104" s="188"/>
      <c r="G104" s="188"/>
      <c r="H104" s="188"/>
      <c r="I104" s="188"/>
      <c r="J104" s="189">
        <f>J215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2" t="s">
        <v>117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Stavební úprava ulice Písečná, Cheb</v>
      </c>
      <c r="F114" s="31"/>
      <c r="G114" s="31"/>
      <c r="H114" s="31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SO101 - SO 101 Velkoplošná oprava komunikace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22</v>
      </c>
      <c r="D118" s="40"/>
      <c r="E118" s="40"/>
      <c r="F118" s="26" t="str">
        <f>F12</f>
        <v>Písečná ulice po kruhový objezd</v>
      </c>
      <c r="G118" s="40"/>
      <c r="H118" s="40"/>
      <c r="I118" s="31" t="s">
        <v>24</v>
      </c>
      <c r="J118" s="79" t="str">
        <f>IF(J12="","",J12)</f>
        <v>11. 3. 2022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30</v>
      </c>
      <c r="D120" s="40"/>
      <c r="E120" s="40"/>
      <c r="F120" s="26" t="str">
        <f>E15</f>
        <v>Město Cheb</v>
      </c>
      <c r="G120" s="40"/>
      <c r="H120" s="40"/>
      <c r="I120" s="31" t="s">
        <v>38</v>
      </c>
      <c r="J120" s="36" t="str">
        <f>E21</f>
        <v>DSVA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1" t="s">
        <v>36</v>
      </c>
      <c r="D121" s="40"/>
      <c r="E121" s="40"/>
      <c r="F121" s="26" t="str">
        <f>IF(E18="","",E18)</f>
        <v>Vyplň údaj</v>
      </c>
      <c r="G121" s="40"/>
      <c r="H121" s="40"/>
      <c r="I121" s="31" t="s">
        <v>43</v>
      </c>
      <c r="J121" s="36" t="str">
        <f>E24</f>
        <v>DSVA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118</v>
      </c>
      <c r="D123" s="194" t="s">
        <v>70</v>
      </c>
      <c r="E123" s="194" t="s">
        <v>66</v>
      </c>
      <c r="F123" s="194" t="s">
        <v>67</v>
      </c>
      <c r="G123" s="194" t="s">
        <v>119</v>
      </c>
      <c r="H123" s="194" t="s">
        <v>120</v>
      </c>
      <c r="I123" s="194" t="s">
        <v>121</v>
      </c>
      <c r="J123" s="195" t="s">
        <v>109</v>
      </c>
      <c r="K123" s="196" t="s">
        <v>122</v>
      </c>
      <c r="L123" s="197"/>
      <c r="M123" s="100" t="s">
        <v>1</v>
      </c>
      <c r="N123" s="101" t="s">
        <v>49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1736.8768144000001</v>
      </c>
      <c r="S124" s="104"/>
      <c r="T124" s="201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84</v>
      </c>
      <c r="AU124" s="16" t="s">
        <v>111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84</v>
      </c>
      <c r="E125" s="206" t="s">
        <v>130</v>
      </c>
      <c r="F125" s="206" t="s">
        <v>131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P126+P131+P139+P153+P167+P204+P215</f>
        <v>0</v>
      </c>
      <c r="Q125" s="211"/>
      <c r="R125" s="212">
        <f>R126+R131+R139+R153+R167+R204+R215</f>
        <v>1736.8768144000001</v>
      </c>
      <c r="S125" s="211"/>
      <c r="T125" s="213">
        <f>T126+T131+T139+T153+T167+T204+T215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93</v>
      </c>
      <c r="AT125" s="215" t="s">
        <v>84</v>
      </c>
      <c r="AU125" s="215" t="s">
        <v>85</v>
      </c>
      <c r="AY125" s="214" t="s">
        <v>132</v>
      </c>
      <c r="BK125" s="216">
        <f>BK126+BK131+BK139+BK153+BK167+BK204+BK215</f>
        <v>0</v>
      </c>
    </row>
    <row r="126" s="12" customFormat="1" ht="22.8" customHeight="1">
      <c r="A126" s="12"/>
      <c r="B126" s="203"/>
      <c r="C126" s="204"/>
      <c r="D126" s="205" t="s">
        <v>84</v>
      </c>
      <c r="E126" s="217" t="s">
        <v>247</v>
      </c>
      <c r="F126" s="217" t="s">
        <v>248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529.38490000000002</v>
      </c>
      <c r="S126" s="211"/>
      <c r="T126" s="21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93</v>
      </c>
      <c r="AT126" s="215" t="s">
        <v>84</v>
      </c>
      <c r="AU126" s="215" t="s">
        <v>93</v>
      </c>
      <c r="AY126" s="214" t="s">
        <v>132</v>
      </c>
      <c r="BK126" s="216">
        <f>SUM(BK127:BK130)</f>
        <v>0</v>
      </c>
    </row>
    <row r="127" s="2" customFormat="1" ht="24.15" customHeight="1">
      <c r="A127" s="38"/>
      <c r="B127" s="39"/>
      <c r="C127" s="219" t="s">
        <v>93</v>
      </c>
      <c r="D127" s="219" t="s">
        <v>134</v>
      </c>
      <c r="E127" s="220" t="s">
        <v>249</v>
      </c>
      <c r="F127" s="221" t="s">
        <v>250</v>
      </c>
      <c r="G127" s="222" t="s">
        <v>137</v>
      </c>
      <c r="H127" s="223">
        <v>2035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50</v>
      </c>
      <c r="O127" s="91"/>
      <c r="P127" s="229">
        <f>O127*H127</f>
        <v>0</v>
      </c>
      <c r="Q127" s="229">
        <v>0.12966</v>
      </c>
      <c r="R127" s="229">
        <f>Q127*H127</f>
        <v>263.85809999999998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138</v>
      </c>
      <c r="AT127" s="231" t="s">
        <v>134</v>
      </c>
      <c r="AU127" s="231" t="s">
        <v>21</v>
      </c>
      <c r="AY127" s="16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93</v>
      </c>
      <c r="BK127" s="232">
        <f>ROUND(I127*H127,2)</f>
        <v>0</v>
      </c>
      <c r="BL127" s="16" t="s">
        <v>138</v>
      </c>
      <c r="BM127" s="231" t="s">
        <v>251</v>
      </c>
    </row>
    <row r="128" s="2" customFormat="1" ht="21.75" customHeight="1">
      <c r="A128" s="38"/>
      <c r="B128" s="39"/>
      <c r="C128" s="219" t="s">
        <v>21</v>
      </c>
      <c r="D128" s="219" t="s">
        <v>134</v>
      </c>
      <c r="E128" s="220" t="s">
        <v>252</v>
      </c>
      <c r="F128" s="221" t="s">
        <v>253</v>
      </c>
      <c r="G128" s="222" t="s">
        <v>137</v>
      </c>
      <c r="H128" s="223">
        <v>4070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0.00040999999999999999</v>
      </c>
      <c r="R128" s="229">
        <f>Q128*H128</f>
        <v>1.6687000000000001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138</v>
      </c>
      <c r="AT128" s="231" t="s">
        <v>134</v>
      </c>
      <c r="AU128" s="231" t="s">
        <v>21</v>
      </c>
      <c r="AY128" s="16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138</v>
      </c>
      <c r="BM128" s="231" t="s">
        <v>254</v>
      </c>
    </row>
    <row r="129" s="13" customFormat="1">
      <c r="A129" s="13"/>
      <c r="B129" s="233"/>
      <c r="C129" s="234"/>
      <c r="D129" s="235" t="s">
        <v>140</v>
      </c>
      <c r="E129" s="236" t="s">
        <v>1</v>
      </c>
      <c r="F129" s="237" t="s">
        <v>255</v>
      </c>
      <c r="G129" s="234"/>
      <c r="H129" s="238">
        <v>4070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140</v>
      </c>
      <c r="AU129" s="244" t="s">
        <v>21</v>
      </c>
      <c r="AV129" s="13" t="s">
        <v>21</v>
      </c>
      <c r="AW129" s="13" t="s">
        <v>42</v>
      </c>
      <c r="AX129" s="13" t="s">
        <v>93</v>
      </c>
      <c r="AY129" s="244" t="s">
        <v>132</v>
      </c>
    </row>
    <row r="130" s="2" customFormat="1" ht="33" customHeight="1">
      <c r="A130" s="38"/>
      <c r="B130" s="39"/>
      <c r="C130" s="219" t="s">
        <v>151</v>
      </c>
      <c r="D130" s="219" t="s">
        <v>134</v>
      </c>
      <c r="E130" s="220" t="s">
        <v>256</v>
      </c>
      <c r="F130" s="221" t="s">
        <v>257</v>
      </c>
      <c r="G130" s="222" t="s">
        <v>137</v>
      </c>
      <c r="H130" s="223">
        <v>2035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50</v>
      </c>
      <c r="O130" s="91"/>
      <c r="P130" s="229">
        <f>O130*H130</f>
        <v>0</v>
      </c>
      <c r="Q130" s="229">
        <v>0.12966</v>
      </c>
      <c r="R130" s="229">
        <f>Q130*H130</f>
        <v>263.85809999999998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138</v>
      </c>
      <c r="AT130" s="231" t="s">
        <v>134</v>
      </c>
      <c r="AU130" s="231" t="s">
        <v>21</v>
      </c>
      <c r="AY130" s="16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93</v>
      </c>
      <c r="BK130" s="232">
        <f>ROUND(I130*H130,2)</f>
        <v>0</v>
      </c>
      <c r="BL130" s="16" t="s">
        <v>138</v>
      </c>
      <c r="BM130" s="231" t="s">
        <v>258</v>
      </c>
    </row>
    <row r="131" s="12" customFormat="1" ht="22.8" customHeight="1">
      <c r="A131" s="12"/>
      <c r="B131" s="203"/>
      <c r="C131" s="204"/>
      <c r="D131" s="205" t="s">
        <v>84</v>
      </c>
      <c r="E131" s="217" t="s">
        <v>259</v>
      </c>
      <c r="F131" s="217" t="s">
        <v>260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65.759160000000008</v>
      </c>
      <c r="S131" s="211"/>
      <c r="T131" s="213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93</v>
      </c>
      <c r="AT131" s="215" t="s">
        <v>84</v>
      </c>
      <c r="AU131" s="215" t="s">
        <v>93</v>
      </c>
      <c r="AY131" s="214" t="s">
        <v>132</v>
      </c>
      <c r="BK131" s="216">
        <f>SUM(BK132:BK138)</f>
        <v>0</v>
      </c>
    </row>
    <row r="132" s="2" customFormat="1" ht="21.75" customHeight="1">
      <c r="A132" s="38"/>
      <c r="B132" s="39"/>
      <c r="C132" s="219" t="s">
        <v>138</v>
      </c>
      <c r="D132" s="219" t="s">
        <v>134</v>
      </c>
      <c r="E132" s="220" t="s">
        <v>252</v>
      </c>
      <c r="F132" s="221" t="s">
        <v>253</v>
      </c>
      <c r="G132" s="222" t="s">
        <v>137</v>
      </c>
      <c r="H132" s="223">
        <v>480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0.00040999999999999999</v>
      </c>
      <c r="R132" s="229">
        <f>Q132*H132</f>
        <v>0.1968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138</v>
      </c>
      <c r="AT132" s="231" t="s">
        <v>134</v>
      </c>
      <c r="AU132" s="231" t="s">
        <v>21</v>
      </c>
      <c r="AY132" s="16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138</v>
      </c>
      <c r="BM132" s="231" t="s">
        <v>261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262</v>
      </c>
      <c r="G133" s="234"/>
      <c r="H133" s="238">
        <v>480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21</v>
      </c>
      <c r="AV133" s="13" t="s">
        <v>21</v>
      </c>
      <c r="AW133" s="13" t="s">
        <v>42</v>
      </c>
      <c r="AX133" s="13" t="s">
        <v>85</v>
      </c>
      <c r="AY133" s="244" t="s">
        <v>132</v>
      </c>
    </row>
    <row r="134" s="14" customFormat="1">
      <c r="A134" s="14"/>
      <c r="B134" s="245"/>
      <c r="C134" s="246"/>
      <c r="D134" s="235" t="s">
        <v>140</v>
      </c>
      <c r="E134" s="247" t="s">
        <v>1</v>
      </c>
      <c r="F134" s="248" t="s">
        <v>143</v>
      </c>
      <c r="G134" s="246"/>
      <c r="H134" s="249">
        <v>480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140</v>
      </c>
      <c r="AU134" s="255" t="s">
        <v>21</v>
      </c>
      <c r="AV134" s="14" t="s">
        <v>138</v>
      </c>
      <c r="AW134" s="14" t="s">
        <v>42</v>
      </c>
      <c r="AX134" s="14" t="s">
        <v>93</v>
      </c>
      <c r="AY134" s="255" t="s">
        <v>132</v>
      </c>
    </row>
    <row r="135" s="2" customFormat="1" ht="24.15" customHeight="1">
      <c r="A135" s="38"/>
      <c r="B135" s="39"/>
      <c r="C135" s="219" t="s">
        <v>164</v>
      </c>
      <c r="D135" s="219" t="s">
        <v>134</v>
      </c>
      <c r="E135" s="220" t="s">
        <v>249</v>
      </c>
      <c r="F135" s="221" t="s">
        <v>250</v>
      </c>
      <c r="G135" s="222" t="s">
        <v>137</v>
      </c>
      <c r="H135" s="223">
        <v>240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50</v>
      </c>
      <c r="O135" s="91"/>
      <c r="P135" s="229">
        <f>O135*H135</f>
        <v>0</v>
      </c>
      <c r="Q135" s="229">
        <v>0.12966</v>
      </c>
      <c r="R135" s="229">
        <f>Q135*H135</f>
        <v>31.118400000000001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138</v>
      </c>
      <c r="AT135" s="231" t="s">
        <v>134</v>
      </c>
      <c r="AU135" s="231" t="s">
        <v>21</v>
      </c>
      <c r="AY135" s="16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93</v>
      </c>
      <c r="BK135" s="232">
        <f>ROUND(I135*H135,2)</f>
        <v>0</v>
      </c>
      <c r="BL135" s="16" t="s">
        <v>138</v>
      </c>
      <c r="BM135" s="231" t="s">
        <v>263</v>
      </c>
    </row>
    <row r="136" s="2" customFormat="1" ht="24.15" customHeight="1">
      <c r="A136" s="38"/>
      <c r="B136" s="39"/>
      <c r="C136" s="219" t="s">
        <v>169</v>
      </c>
      <c r="D136" s="219" t="s">
        <v>134</v>
      </c>
      <c r="E136" s="220" t="s">
        <v>264</v>
      </c>
      <c r="F136" s="221" t="s">
        <v>265</v>
      </c>
      <c r="G136" s="222" t="s">
        <v>137</v>
      </c>
      <c r="H136" s="223">
        <v>240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50</v>
      </c>
      <c r="O136" s="91"/>
      <c r="P136" s="229">
        <f>O136*H136</f>
        <v>0</v>
      </c>
      <c r="Q136" s="229">
        <v>0.013856500000000001</v>
      </c>
      <c r="R136" s="229">
        <f>Q136*H136</f>
        <v>3.3255600000000003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138</v>
      </c>
      <c r="AT136" s="231" t="s">
        <v>134</v>
      </c>
      <c r="AU136" s="231" t="s">
        <v>21</v>
      </c>
      <c r="AY136" s="16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93</v>
      </c>
      <c r="BK136" s="232">
        <f>ROUND(I136*H136,2)</f>
        <v>0</v>
      </c>
      <c r="BL136" s="16" t="s">
        <v>138</v>
      </c>
      <c r="BM136" s="231" t="s">
        <v>266</v>
      </c>
    </row>
    <row r="137" s="2" customFormat="1">
      <c r="A137" s="38"/>
      <c r="B137" s="39"/>
      <c r="C137" s="40"/>
      <c r="D137" s="235" t="s">
        <v>147</v>
      </c>
      <c r="E137" s="40"/>
      <c r="F137" s="256" t="s">
        <v>267</v>
      </c>
      <c r="G137" s="40"/>
      <c r="H137" s="40"/>
      <c r="I137" s="257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147</v>
      </c>
      <c r="AU137" s="16" t="s">
        <v>21</v>
      </c>
    </row>
    <row r="138" s="2" customFormat="1" ht="33" customHeight="1">
      <c r="A138" s="38"/>
      <c r="B138" s="39"/>
      <c r="C138" s="219" t="s">
        <v>173</v>
      </c>
      <c r="D138" s="219" t="s">
        <v>134</v>
      </c>
      <c r="E138" s="220" t="s">
        <v>256</v>
      </c>
      <c r="F138" s="221" t="s">
        <v>257</v>
      </c>
      <c r="G138" s="222" t="s">
        <v>137</v>
      </c>
      <c r="H138" s="223">
        <v>240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50</v>
      </c>
      <c r="O138" s="91"/>
      <c r="P138" s="229">
        <f>O138*H138</f>
        <v>0</v>
      </c>
      <c r="Q138" s="229">
        <v>0.12966</v>
      </c>
      <c r="R138" s="229">
        <f>Q138*H138</f>
        <v>31.118400000000001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138</v>
      </c>
      <c r="AT138" s="231" t="s">
        <v>134</v>
      </c>
      <c r="AU138" s="231" t="s">
        <v>21</v>
      </c>
      <c r="AY138" s="16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93</v>
      </c>
      <c r="BK138" s="232">
        <f>ROUND(I138*H138,2)</f>
        <v>0</v>
      </c>
      <c r="BL138" s="16" t="s">
        <v>138</v>
      </c>
      <c r="BM138" s="231" t="s">
        <v>268</v>
      </c>
    </row>
    <row r="139" s="12" customFormat="1" ht="22.8" customHeight="1">
      <c r="A139" s="12"/>
      <c r="B139" s="203"/>
      <c r="C139" s="204"/>
      <c r="D139" s="205" t="s">
        <v>84</v>
      </c>
      <c r="E139" s="217" t="s">
        <v>269</v>
      </c>
      <c r="F139" s="217" t="s">
        <v>270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609.09518000000003</v>
      </c>
      <c r="S139" s="211"/>
      <c r="T139" s="213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93</v>
      </c>
      <c r="AT139" s="215" t="s">
        <v>84</v>
      </c>
      <c r="AU139" s="215" t="s">
        <v>93</v>
      </c>
      <c r="AY139" s="214" t="s">
        <v>132</v>
      </c>
      <c r="BK139" s="216">
        <f>SUM(BK140:BK152)</f>
        <v>0</v>
      </c>
    </row>
    <row r="140" s="2" customFormat="1" ht="24.15" customHeight="1">
      <c r="A140" s="38"/>
      <c r="B140" s="39"/>
      <c r="C140" s="219" t="s">
        <v>179</v>
      </c>
      <c r="D140" s="219" t="s">
        <v>134</v>
      </c>
      <c r="E140" s="220" t="s">
        <v>271</v>
      </c>
      <c r="F140" s="221" t="s">
        <v>272</v>
      </c>
      <c r="G140" s="222" t="s">
        <v>137</v>
      </c>
      <c r="H140" s="223">
        <v>335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50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138</v>
      </c>
      <c r="AT140" s="231" t="s">
        <v>134</v>
      </c>
      <c r="AU140" s="231" t="s">
        <v>21</v>
      </c>
      <c r="AY140" s="16" t="s">
        <v>132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93</v>
      </c>
      <c r="BK140" s="232">
        <f>ROUND(I140*H140,2)</f>
        <v>0</v>
      </c>
      <c r="BL140" s="16" t="s">
        <v>138</v>
      </c>
      <c r="BM140" s="231" t="s">
        <v>273</v>
      </c>
    </row>
    <row r="141" s="2" customFormat="1" ht="24.15" customHeight="1">
      <c r="A141" s="38"/>
      <c r="B141" s="39"/>
      <c r="C141" s="219" t="s">
        <v>185</v>
      </c>
      <c r="D141" s="219" t="s">
        <v>134</v>
      </c>
      <c r="E141" s="220" t="s">
        <v>274</v>
      </c>
      <c r="F141" s="221" t="s">
        <v>275</v>
      </c>
      <c r="G141" s="222" t="s">
        <v>137</v>
      </c>
      <c r="H141" s="223">
        <v>830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0.29160000000000003</v>
      </c>
      <c r="R141" s="229">
        <f>Q141*H141</f>
        <v>242.02800000000002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138</v>
      </c>
      <c r="AT141" s="231" t="s">
        <v>134</v>
      </c>
      <c r="AU141" s="231" t="s">
        <v>21</v>
      </c>
      <c r="AY141" s="16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138</v>
      </c>
      <c r="BM141" s="231" t="s">
        <v>276</v>
      </c>
    </row>
    <row r="142" s="13" customFormat="1">
      <c r="A142" s="13"/>
      <c r="B142" s="233"/>
      <c r="C142" s="234"/>
      <c r="D142" s="235" t="s">
        <v>140</v>
      </c>
      <c r="E142" s="236" t="s">
        <v>1</v>
      </c>
      <c r="F142" s="237" t="s">
        <v>277</v>
      </c>
      <c r="G142" s="234"/>
      <c r="H142" s="238">
        <v>830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21</v>
      </c>
      <c r="AV142" s="13" t="s">
        <v>21</v>
      </c>
      <c r="AW142" s="13" t="s">
        <v>42</v>
      </c>
      <c r="AX142" s="13" t="s">
        <v>85</v>
      </c>
      <c r="AY142" s="244" t="s">
        <v>132</v>
      </c>
    </row>
    <row r="143" s="14" customFormat="1">
      <c r="A143" s="14"/>
      <c r="B143" s="245"/>
      <c r="C143" s="246"/>
      <c r="D143" s="235" t="s">
        <v>140</v>
      </c>
      <c r="E143" s="247" t="s">
        <v>1</v>
      </c>
      <c r="F143" s="248" t="s">
        <v>143</v>
      </c>
      <c r="G143" s="246"/>
      <c r="H143" s="249">
        <v>830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140</v>
      </c>
      <c r="AU143" s="255" t="s">
        <v>21</v>
      </c>
      <c r="AV143" s="14" t="s">
        <v>138</v>
      </c>
      <c r="AW143" s="14" t="s">
        <v>42</v>
      </c>
      <c r="AX143" s="14" t="s">
        <v>93</v>
      </c>
      <c r="AY143" s="255" t="s">
        <v>132</v>
      </c>
    </row>
    <row r="144" s="2" customFormat="1" ht="24.15" customHeight="1">
      <c r="A144" s="38"/>
      <c r="B144" s="39"/>
      <c r="C144" s="219" t="s">
        <v>194</v>
      </c>
      <c r="D144" s="219" t="s">
        <v>134</v>
      </c>
      <c r="E144" s="220" t="s">
        <v>278</v>
      </c>
      <c r="F144" s="221" t="s">
        <v>279</v>
      </c>
      <c r="G144" s="222" t="s">
        <v>137</v>
      </c>
      <c r="H144" s="223">
        <v>830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50</v>
      </c>
      <c r="O144" s="91"/>
      <c r="P144" s="229">
        <f>O144*H144</f>
        <v>0</v>
      </c>
      <c r="Q144" s="229">
        <v>0.34499999999999997</v>
      </c>
      <c r="R144" s="229">
        <f>Q144*H144</f>
        <v>286.34999999999997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138</v>
      </c>
      <c r="AT144" s="231" t="s">
        <v>134</v>
      </c>
      <c r="AU144" s="231" t="s">
        <v>21</v>
      </c>
      <c r="AY144" s="16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93</v>
      </c>
      <c r="BK144" s="232">
        <f>ROUND(I144*H144,2)</f>
        <v>0</v>
      </c>
      <c r="BL144" s="16" t="s">
        <v>138</v>
      </c>
      <c r="BM144" s="231" t="s">
        <v>280</v>
      </c>
    </row>
    <row r="145" s="13" customFormat="1">
      <c r="A145" s="13"/>
      <c r="B145" s="233"/>
      <c r="C145" s="234"/>
      <c r="D145" s="235" t="s">
        <v>140</v>
      </c>
      <c r="E145" s="236" t="s">
        <v>1</v>
      </c>
      <c r="F145" s="237" t="s">
        <v>281</v>
      </c>
      <c r="G145" s="234"/>
      <c r="H145" s="238">
        <v>415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140</v>
      </c>
      <c r="AU145" s="244" t="s">
        <v>21</v>
      </c>
      <c r="AV145" s="13" t="s">
        <v>21</v>
      </c>
      <c r="AW145" s="13" t="s">
        <v>42</v>
      </c>
      <c r="AX145" s="13" t="s">
        <v>85</v>
      </c>
      <c r="AY145" s="244" t="s">
        <v>132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282</v>
      </c>
      <c r="G146" s="234"/>
      <c r="H146" s="238">
        <v>415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21</v>
      </c>
      <c r="AV146" s="13" t="s">
        <v>21</v>
      </c>
      <c r="AW146" s="13" t="s">
        <v>42</v>
      </c>
      <c r="AX146" s="13" t="s">
        <v>85</v>
      </c>
      <c r="AY146" s="244" t="s">
        <v>132</v>
      </c>
    </row>
    <row r="147" s="14" customFormat="1">
      <c r="A147" s="14"/>
      <c r="B147" s="245"/>
      <c r="C147" s="246"/>
      <c r="D147" s="235" t="s">
        <v>140</v>
      </c>
      <c r="E147" s="247" t="s">
        <v>1</v>
      </c>
      <c r="F147" s="248" t="s">
        <v>143</v>
      </c>
      <c r="G147" s="246"/>
      <c r="H147" s="249">
        <v>830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140</v>
      </c>
      <c r="AU147" s="255" t="s">
        <v>21</v>
      </c>
      <c r="AV147" s="14" t="s">
        <v>138</v>
      </c>
      <c r="AW147" s="14" t="s">
        <v>42</v>
      </c>
      <c r="AX147" s="14" t="s">
        <v>93</v>
      </c>
      <c r="AY147" s="255" t="s">
        <v>132</v>
      </c>
    </row>
    <row r="148" s="2" customFormat="1" ht="24.15" customHeight="1">
      <c r="A148" s="38"/>
      <c r="B148" s="39"/>
      <c r="C148" s="219" t="s">
        <v>198</v>
      </c>
      <c r="D148" s="219" t="s">
        <v>134</v>
      </c>
      <c r="E148" s="220" t="s">
        <v>283</v>
      </c>
      <c r="F148" s="221" t="s">
        <v>284</v>
      </c>
      <c r="G148" s="222" t="s">
        <v>137</v>
      </c>
      <c r="H148" s="223">
        <v>335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50</v>
      </c>
      <c r="O148" s="91"/>
      <c r="P148" s="229">
        <f>O148*H148</f>
        <v>0</v>
      </c>
      <c r="Q148" s="229">
        <v>0.0070200000000000002</v>
      </c>
      <c r="R148" s="229">
        <f>Q148*H148</f>
        <v>2.3517000000000001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138</v>
      </c>
      <c r="AT148" s="231" t="s">
        <v>134</v>
      </c>
      <c r="AU148" s="231" t="s">
        <v>21</v>
      </c>
      <c r="AY148" s="16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93</v>
      </c>
      <c r="BK148" s="232">
        <f>ROUND(I148*H148,2)</f>
        <v>0</v>
      </c>
      <c r="BL148" s="16" t="s">
        <v>138</v>
      </c>
      <c r="BM148" s="231" t="s">
        <v>285</v>
      </c>
    </row>
    <row r="149" s="2" customFormat="1" ht="24.15" customHeight="1">
      <c r="A149" s="38"/>
      <c r="B149" s="39"/>
      <c r="C149" s="219" t="s">
        <v>203</v>
      </c>
      <c r="D149" s="219" t="s">
        <v>134</v>
      </c>
      <c r="E149" s="220" t="s">
        <v>249</v>
      </c>
      <c r="F149" s="221" t="s">
        <v>250</v>
      </c>
      <c r="G149" s="222" t="s">
        <v>137</v>
      </c>
      <c r="H149" s="223">
        <v>335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50</v>
      </c>
      <c r="O149" s="91"/>
      <c r="P149" s="229">
        <f>O149*H149</f>
        <v>0</v>
      </c>
      <c r="Q149" s="229">
        <v>0.12966</v>
      </c>
      <c r="R149" s="229">
        <f>Q149*H149</f>
        <v>43.436099999999996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138</v>
      </c>
      <c r="AT149" s="231" t="s">
        <v>134</v>
      </c>
      <c r="AU149" s="231" t="s">
        <v>21</v>
      </c>
      <c r="AY149" s="16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138</v>
      </c>
      <c r="BM149" s="231" t="s">
        <v>286</v>
      </c>
    </row>
    <row r="150" s="2" customFormat="1" ht="21.75" customHeight="1">
      <c r="A150" s="38"/>
      <c r="B150" s="39"/>
      <c r="C150" s="219" t="s">
        <v>207</v>
      </c>
      <c r="D150" s="219" t="s">
        <v>134</v>
      </c>
      <c r="E150" s="220" t="s">
        <v>252</v>
      </c>
      <c r="F150" s="221" t="s">
        <v>253</v>
      </c>
      <c r="G150" s="222" t="s">
        <v>137</v>
      </c>
      <c r="H150" s="223">
        <v>335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50</v>
      </c>
      <c r="O150" s="91"/>
      <c r="P150" s="229">
        <f>O150*H150</f>
        <v>0</v>
      </c>
      <c r="Q150" s="229">
        <v>0.00040999999999999999</v>
      </c>
      <c r="R150" s="229">
        <f>Q150*H150</f>
        <v>0.13735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138</v>
      </c>
      <c r="AT150" s="231" t="s">
        <v>134</v>
      </c>
      <c r="AU150" s="231" t="s">
        <v>21</v>
      </c>
      <c r="AY150" s="16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93</v>
      </c>
      <c r="BK150" s="232">
        <f>ROUND(I150*H150,2)</f>
        <v>0</v>
      </c>
      <c r="BL150" s="16" t="s">
        <v>138</v>
      </c>
      <c r="BM150" s="231" t="s">
        <v>287</v>
      </c>
    </row>
    <row r="151" s="2" customFormat="1" ht="33" customHeight="1">
      <c r="A151" s="38"/>
      <c r="B151" s="39"/>
      <c r="C151" s="219" t="s">
        <v>211</v>
      </c>
      <c r="D151" s="219" t="s">
        <v>134</v>
      </c>
      <c r="E151" s="220" t="s">
        <v>288</v>
      </c>
      <c r="F151" s="221" t="s">
        <v>289</v>
      </c>
      <c r="G151" s="222" t="s">
        <v>137</v>
      </c>
      <c r="H151" s="223">
        <v>335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50</v>
      </c>
      <c r="O151" s="91"/>
      <c r="P151" s="229">
        <f>O151*H151</f>
        <v>0</v>
      </c>
      <c r="Q151" s="229">
        <v>0.10373</v>
      </c>
      <c r="R151" s="229">
        <f>Q151*H151</f>
        <v>34.749549999999999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138</v>
      </c>
      <c r="AT151" s="231" t="s">
        <v>134</v>
      </c>
      <c r="AU151" s="231" t="s">
        <v>21</v>
      </c>
      <c r="AY151" s="16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93</v>
      </c>
      <c r="BK151" s="232">
        <f>ROUND(I151*H151,2)</f>
        <v>0</v>
      </c>
      <c r="BL151" s="16" t="s">
        <v>138</v>
      </c>
      <c r="BM151" s="231" t="s">
        <v>290</v>
      </c>
    </row>
    <row r="152" s="2" customFormat="1" ht="16.5" customHeight="1">
      <c r="A152" s="38"/>
      <c r="B152" s="39"/>
      <c r="C152" s="219" t="s">
        <v>8</v>
      </c>
      <c r="D152" s="219" t="s">
        <v>134</v>
      </c>
      <c r="E152" s="220" t="s">
        <v>291</v>
      </c>
      <c r="F152" s="221" t="s">
        <v>292</v>
      </c>
      <c r="G152" s="222" t="s">
        <v>154</v>
      </c>
      <c r="H152" s="223">
        <v>12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50</v>
      </c>
      <c r="O152" s="91"/>
      <c r="P152" s="229">
        <f>O152*H152</f>
        <v>0</v>
      </c>
      <c r="Q152" s="229">
        <v>0.0035400000000000002</v>
      </c>
      <c r="R152" s="229">
        <f>Q152*H152</f>
        <v>0.042480000000000004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138</v>
      </c>
      <c r="AT152" s="231" t="s">
        <v>134</v>
      </c>
      <c r="AU152" s="231" t="s">
        <v>21</v>
      </c>
      <c r="AY152" s="16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93</v>
      </c>
      <c r="BK152" s="232">
        <f>ROUND(I152*H152,2)</f>
        <v>0</v>
      </c>
      <c r="BL152" s="16" t="s">
        <v>138</v>
      </c>
      <c r="BM152" s="231" t="s">
        <v>293</v>
      </c>
    </row>
    <row r="153" s="12" customFormat="1" ht="22.8" customHeight="1">
      <c r="A153" s="12"/>
      <c r="B153" s="203"/>
      <c r="C153" s="204"/>
      <c r="D153" s="205" t="s">
        <v>84</v>
      </c>
      <c r="E153" s="217" t="s">
        <v>294</v>
      </c>
      <c r="F153" s="217" t="s">
        <v>295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SUM(P154:P166)</f>
        <v>0</v>
      </c>
      <c r="Q153" s="211"/>
      <c r="R153" s="212">
        <f>SUM(R154:R166)</f>
        <v>412.72989999999999</v>
      </c>
      <c r="S153" s="211"/>
      <c r="T153" s="213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93</v>
      </c>
      <c r="AT153" s="215" t="s">
        <v>84</v>
      </c>
      <c r="AU153" s="215" t="s">
        <v>93</v>
      </c>
      <c r="AY153" s="214" t="s">
        <v>132</v>
      </c>
      <c r="BK153" s="216">
        <f>SUM(BK154:BK166)</f>
        <v>0</v>
      </c>
    </row>
    <row r="154" s="2" customFormat="1" ht="24.15" customHeight="1">
      <c r="A154" s="38"/>
      <c r="B154" s="39"/>
      <c r="C154" s="219" t="s">
        <v>223</v>
      </c>
      <c r="D154" s="219" t="s">
        <v>134</v>
      </c>
      <c r="E154" s="220" t="s">
        <v>271</v>
      </c>
      <c r="F154" s="221" t="s">
        <v>272</v>
      </c>
      <c r="G154" s="222" t="s">
        <v>137</v>
      </c>
      <c r="H154" s="223">
        <v>490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50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138</v>
      </c>
      <c r="AT154" s="231" t="s">
        <v>134</v>
      </c>
      <c r="AU154" s="231" t="s">
        <v>21</v>
      </c>
      <c r="AY154" s="16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93</v>
      </c>
      <c r="BK154" s="232">
        <f>ROUND(I154*H154,2)</f>
        <v>0</v>
      </c>
      <c r="BL154" s="16" t="s">
        <v>138</v>
      </c>
      <c r="BM154" s="231" t="s">
        <v>296</v>
      </c>
    </row>
    <row r="155" s="2" customFormat="1" ht="21.75" customHeight="1">
      <c r="A155" s="38"/>
      <c r="B155" s="39"/>
      <c r="C155" s="219" t="s">
        <v>228</v>
      </c>
      <c r="D155" s="219" t="s">
        <v>134</v>
      </c>
      <c r="E155" s="220" t="s">
        <v>297</v>
      </c>
      <c r="F155" s="221" t="s">
        <v>298</v>
      </c>
      <c r="G155" s="222" t="s">
        <v>137</v>
      </c>
      <c r="H155" s="223">
        <v>490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50</v>
      </c>
      <c r="O155" s="91"/>
      <c r="P155" s="229">
        <f>O155*H155</f>
        <v>0</v>
      </c>
      <c r="Q155" s="229">
        <v>0.12</v>
      </c>
      <c r="R155" s="229">
        <f>Q155*H155</f>
        <v>58.799999999999997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138</v>
      </c>
      <c r="AT155" s="231" t="s">
        <v>134</v>
      </c>
      <c r="AU155" s="231" t="s">
        <v>21</v>
      </c>
      <c r="AY155" s="16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93</v>
      </c>
      <c r="BK155" s="232">
        <f>ROUND(I155*H155,2)</f>
        <v>0</v>
      </c>
      <c r="BL155" s="16" t="s">
        <v>138</v>
      </c>
      <c r="BM155" s="231" t="s">
        <v>299</v>
      </c>
    </row>
    <row r="156" s="2" customFormat="1">
      <c r="A156" s="38"/>
      <c r="B156" s="39"/>
      <c r="C156" s="40"/>
      <c r="D156" s="235" t="s">
        <v>147</v>
      </c>
      <c r="E156" s="40"/>
      <c r="F156" s="256" t="s">
        <v>300</v>
      </c>
      <c r="G156" s="40"/>
      <c r="H156" s="40"/>
      <c r="I156" s="257"/>
      <c r="J156" s="40"/>
      <c r="K156" s="40"/>
      <c r="L156" s="44"/>
      <c r="M156" s="258"/>
      <c r="N156" s="259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147</v>
      </c>
      <c r="AU156" s="16" t="s">
        <v>21</v>
      </c>
    </row>
    <row r="157" s="2" customFormat="1" ht="21.75" customHeight="1">
      <c r="A157" s="38"/>
      <c r="B157" s="39"/>
      <c r="C157" s="219" t="s">
        <v>234</v>
      </c>
      <c r="D157" s="219" t="s">
        <v>134</v>
      </c>
      <c r="E157" s="220" t="s">
        <v>301</v>
      </c>
      <c r="F157" s="221" t="s">
        <v>302</v>
      </c>
      <c r="G157" s="222" t="s">
        <v>137</v>
      </c>
      <c r="H157" s="223">
        <v>980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50</v>
      </c>
      <c r="O157" s="91"/>
      <c r="P157" s="229">
        <f>O157*H157</f>
        <v>0</v>
      </c>
      <c r="Q157" s="229">
        <v>0.23999999999999999</v>
      </c>
      <c r="R157" s="229">
        <f>Q157*H157</f>
        <v>235.19999999999999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138</v>
      </c>
      <c r="AT157" s="231" t="s">
        <v>134</v>
      </c>
      <c r="AU157" s="231" t="s">
        <v>21</v>
      </c>
      <c r="AY157" s="16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93</v>
      </c>
      <c r="BK157" s="232">
        <f>ROUND(I157*H157,2)</f>
        <v>0</v>
      </c>
      <c r="BL157" s="16" t="s">
        <v>138</v>
      </c>
      <c r="BM157" s="231" t="s">
        <v>303</v>
      </c>
    </row>
    <row r="158" s="2" customFormat="1">
      <c r="A158" s="38"/>
      <c r="B158" s="39"/>
      <c r="C158" s="40"/>
      <c r="D158" s="235" t="s">
        <v>147</v>
      </c>
      <c r="E158" s="40"/>
      <c r="F158" s="256" t="s">
        <v>304</v>
      </c>
      <c r="G158" s="40"/>
      <c r="H158" s="40"/>
      <c r="I158" s="257"/>
      <c r="J158" s="40"/>
      <c r="K158" s="40"/>
      <c r="L158" s="44"/>
      <c r="M158" s="258"/>
      <c r="N158" s="259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147</v>
      </c>
      <c r="AU158" s="16" t="s">
        <v>21</v>
      </c>
    </row>
    <row r="159" s="13" customFormat="1">
      <c r="A159" s="13"/>
      <c r="B159" s="233"/>
      <c r="C159" s="234"/>
      <c r="D159" s="235" t="s">
        <v>140</v>
      </c>
      <c r="E159" s="236" t="s">
        <v>1</v>
      </c>
      <c r="F159" s="237" t="s">
        <v>305</v>
      </c>
      <c r="G159" s="234"/>
      <c r="H159" s="238">
        <v>980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140</v>
      </c>
      <c r="AU159" s="244" t="s">
        <v>21</v>
      </c>
      <c r="AV159" s="13" t="s">
        <v>21</v>
      </c>
      <c r="AW159" s="13" t="s">
        <v>42</v>
      </c>
      <c r="AX159" s="13" t="s">
        <v>93</v>
      </c>
      <c r="AY159" s="244" t="s">
        <v>132</v>
      </c>
    </row>
    <row r="160" s="2" customFormat="1" ht="33" customHeight="1">
      <c r="A160" s="38"/>
      <c r="B160" s="39"/>
      <c r="C160" s="219" t="s">
        <v>306</v>
      </c>
      <c r="D160" s="219" t="s">
        <v>134</v>
      </c>
      <c r="E160" s="220" t="s">
        <v>307</v>
      </c>
      <c r="F160" s="221" t="s">
        <v>308</v>
      </c>
      <c r="G160" s="222" t="s">
        <v>137</v>
      </c>
      <c r="H160" s="223">
        <v>509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50</v>
      </c>
      <c r="O160" s="91"/>
      <c r="P160" s="229">
        <f>O160*H160</f>
        <v>0</v>
      </c>
      <c r="Q160" s="229">
        <v>0.10100000000000001</v>
      </c>
      <c r="R160" s="229">
        <f>Q160*H160</f>
        <v>51.409000000000006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138</v>
      </c>
      <c r="AT160" s="231" t="s">
        <v>134</v>
      </c>
      <c r="AU160" s="231" t="s">
        <v>21</v>
      </c>
      <c r="AY160" s="16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93</v>
      </c>
      <c r="BK160" s="232">
        <f>ROUND(I160*H160,2)</f>
        <v>0</v>
      </c>
      <c r="BL160" s="16" t="s">
        <v>138</v>
      </c>
      <c r="BM160" s="231" t="s">
        <v>309</v>
      </c>
    </row>
    <row r="161" s="13" customFormat="1">
      <c r="A161" s="13"/>
      <c r="B161" s="233"/>
      <c r="C161" s="234"/>
      <c r="D161" s="235" t="s">
        <v>140</v>
      </c>
      <c r="E161" s="236" t="s">
        <v>1</v>
      </c>
      <c r="F161" s="237" t="s">
        <v>310</v>
      </c>
      <c r="G161" s="234"/>
      <c r="H161" s="238">
        <v>509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21</v>
      </c>
      <c r="AV161" s="13" t="s">
        <v>21</v>
      </c>
      <c r="AW161" s="13" t="s">
        <v>42</v>
      </c>
      <c r="AX161" s="13" t="s">
        <v>93</v>
      </c>
      <c r="AY161" s="244" t="s">
        <v>132</v>
      </c>
    </row>
    <row r="162" s="2" customFormat="1" ht="21.75" customHeight="1">
      <c r="A162" s="38"/>
      <c r="B162" s="39"/>
      <c r="C162" s="260" t="s">
        <v>311</v>
      </c>
      <c r="D162" s="260" t="s">
        <v>186</v>
      </c>
      <c r="E162" s="261" t="s">
        <v>312</v>
      </c>
      <c r="F162" s="262" t="s">
        <v>313</v>
      </c>
      <c r="G162" s="263" t="s">
        <v>137</v>
      </c>
      <c r="H162" s="264">
        <v>494.89999999999998</v>
      </c>
      <c r="I162" s="265"/>
      <c r="J162" s="266">
        <f>ROUND(I162*H162,2)</f>
        <v>0</v>
      </c>
      <c r="K162" s="267"/>
      <c r="L162" s="268"/>
      <c r="M162" s="269" t="s">
        <v>1</v>
      </c>
      <c r="N162" s="270" t="s">
        <v>50</v>
      </c>
      <c r="O162" s="91"/>
      <c r="P162" s="229">
        <f>O162*H162</f>
        <v>0</v>
      </c>
      <c r="Q162" s="229">
        <v>0.13100000000000001</v>
      </c>
      <c r="R162" s="229">
        <f>Q162*H162</f>
        <v>64.831900000000005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179</v>
      </c>
      <c r="AT162" s="231" t="s">
        <v>186</v>
      </c>
      <c r="AU162" s="231" t="s">
        <v>21</v>
      </c>
      <c r="AY162" s="16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93</v>
      </c>
      <c r="BK162" s="232">
        <f>ROUND(I162*H162,2)</f>
        <v>0</v>
      </c>
      <c r="BL162" s="16" t="s">
        <v>138</v>
      </c>
      <c r="BM162" s="231" t="s">
        <v>314</v>
      </c>
    </row>
    <row r="163" s="2" customFormat="1">
      <c r="A163" s="38"/>
      <c r="B163" s="39"/>
      <c r="C163" s="40"/>
      <c r="D163" s="235" t="s">
        <v>147</v>
      </c>
      <c r="E163" s="40"/>
      <c r="F163" s="256" t="s">
        <v>315</v>
      </c>
      <c r="G163" s="40"/>
      <c r="H163" s="40"/>
      <c r="I163" s="257"/>
      <c r="J163" s="40"/>
      <c r="K163" s="40"/>
      <c r="L163" s="44"/>
      <c r="M163" s="258"/>
      <c r="N163" s="259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147</v>
      </c>
      <c r="AU163" s="16" t="s">
        <v>21</v>
      </c>
    </row>
    <row r="164" s="13" customFormat="1">
      <c r="A164" s="13"/>
      <c r="B164" s="233"/>
      <c r="C164" s="234"/>
      <c r="D164" s="235" t="s">
        <v>140</v>
      </c>
      <c r="E164" s="236" t="s">
        <v>1</v>
      </c>
      <c r="F164" s="237" t="s">
        <v>316</v>
      </c>
      <c r="G164" s="234"/>
      <c r="H164" s="238">
        <v>494.89999999999998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140</v>
      </c>
      <c r="AU164" s="244" t="s">
        <v>21</v>
      </c>
      <c r="AV164" s="13" t="s">
        <v>21</v>
      </c>
      <c r="AW164" s="13" t="s">
        <v>42</v>
      </c>
      <c r="AX164" s="13" t="s">
        <v>93</v>
      </c>
      <c r="AY164" s="244" t="s">
        <v>132</v>
      </c>
    </row>
    <row r="165" s="2" customFormat="1" ht="24.15" customHeight="1">
      <c r="A165" s="38"/>
      <c r="B165" s="39"/>
      <c r="C165" s="260" t="s">
        <v>7</v>
      </c>
      <c r="D165" s="260" t="s">
        <v>186</v>
      </c>
      <c r="E165" s="261" t="s">
        <v>317</v>
      </c>
      <c r="F165" s="262" t="s">
        <v>318</v>
      </c>
      <c r="G165" s="263" t="s">
        <v>137</v>
      </c>
      <c r="H165" s="264">
        <v>19</v>
      </c>
      <c r="I165" s="265"/>
      <c r="J165" s="266">
        <f>ROUND(I165*H165,2)</f>
        <v>0</v>
      </c>
      <c r="K165" s="267"/>
      <c r="L165" s="268"/>
      <c r="M165" s="269" t="s">
        <v>1</v>
      </c>
      <c r="N165" s="270" t="s">
        <v>50</v>
      </c>
      <c r="O165" s="91"/>
      <c r="P165" s="229">
        <f>O165*H165</f>
        <v>0</v>
      </c>
      <c r="Q165" s="229">
        <v>0.13100000000000001</v>
      </c>
      <c r="R165" s="229">
        <f>Q165*H165</f>
        <v>2.4889999999999999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179</v>
      </c>
      <c r="AT165" s="231" t="s">
        <v>186</v>
      </c>
      <c r="AU165" s="231" t="s">
        <v>21</v>
      </c>
      <c r="AY165" s="16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93</v>
      </c>
      <c r="BK165" s="232">
        <f>ROUND(I165*H165,2)</f>
        <v>0</v>
      </c>
      <c r="BL165" s="16" t="s">
        <v>138</v>
      </c>
      <c r="BM165" s="231" t="s">
        <v>319</v>
      </c>
    </row>
    <row r="166" s="2" customFormat="1">
      <c r="A166" s="38"/>
      <c r="B166" s="39"/>
      <c r="C166" s="40"/>
      <c r="D166" s="235" t="s">
        <v>147</v>
      </c>
      <c r="E166" s="40"/>
      <c r="F166" s="256" t="s">
        <v>315</v>
      </c>
      <c r="G166" s="40"/>
      <c r="H166" s="40"/>
      <c r="I166" s="257"/>
      <c r="J166" s="40"/>
      <c r="K166" s="40"/>
      <c r="L166" s="44"/>
      <c r="M166" s="258"/>
      <c r="N166" s="25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147</v>
      </c>
      <c r="AU166" s="16" t="s">
        <v>21</v>
      </c>
    </row>
    <row r="167" s="12" customFormat="1" ht="22.8" customHeight="1">
      <c r="A167" s="12"/>
      <c r="B167" s="203"/>
      <c r="C167" s="204"/>
      <c r="D167" s="205" t="s">
        <v>84</v>
      </c>
      <c r="E167" s="217" t="s">
        <v>185</v>
      </c>
      <c r="F167" s="217" t="s">
        <v>320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SUM(P168:P203)</f>
        <v>0</v>
      </c>
      <c r="Q167" s="211"/>
      <c r="R167" s="212">
        <f>SUM(R168:R203)</f>
        <v>119.9037144</v>
      </c>
      <c r="S167" s="211"/>
      <c r="T167" s="213">
        <f>SUM(T168:T203)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93</v>
      </c>
      <c r="AT167" s="215" t="s">
        <v>84</v>
      </c>
      <c r="AU167" s="215" t="s">
        <v>93</v>
      </c>
      <c r="AY167" s="214" t="s">
        <v>132</v>
      </c>
      <c r="BK167" s="216">
        <f>SUM(BK168:BK203)</f>
        <v>0</v>
      </c>
    </row>
    <row r="168" s="2" customFormat="1" ht="24.15" customHeight="1">
      <c r="A168" s="38"/>
      <c r="B168" s="39"/>
      <c r="C168" s="219" t="s">
        <v>321</v>
      </c>
      <c r="D168" s="219" t="s">
        <v>134</v>
      </c>
      <c r="E168" s="220" t="s">
        <v>322</v>
      </c>
      <c r="F168" s="221" t="s">
        <v>323</v>
      </c>
      <c r="G168" s="222" t="s">
        <v>154</v>
      </c>
      <c r="H168" s="223">
        <v>293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50</v>
      </c>
      <c r="O168" s="91"/>
      <c r="P168" s="229">
        <f>O168*H168</f>
        <v>0</v>
      </c>
      <c r="Q168" s="229">
        <v>6.7199999999999994E-05</v>
      </c>
      <c r="R168" s="229">
        <f>Q168*H168</f>
        <v>0.019689599999999998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138</v>
      </c>
      <c r="AT168" s="231" t="s">
        <v>134</v>
      </c>
      <c r="AU168" s="231" t="s">
        <v>21</v>
      </c>
      <c r="AY168" s="16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93</v>
      </c>
      <c r="BK168" s="232">
        <f>ROUND(I168*H168,2)</f>
        <v>0</v>
      </c>
      <c r="BL168" s="16" t="s">
        <v>138</v>
      </c>
      <c r="BM168" s="231" t="s">
        <v>324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325</v>
      </c>
      <c r="G169" s="234"/>
      <c r="H169" s="238">
        <v>293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21</v>
      </c>
      <c r="AV169" s="13" t="s">
        <v>21</v>
      </c>
      <c r="AW169" s="13" t="s">
        <v>42</v>
      </c>
      <c r="AX169" s="13" t="s">
        <v>93</v>
      </c>
      <c r="AY169" s="244" t="s">
        <v>132</v>
      </c>
    </row>
    <row r="170" s="2" customFormat="1" ht="24.15" customHeight="1">
      <c r="A170" s="38"/>
      <c r="B170" s="39"/>
      <c r="C170" s="219" t="s">
        <v>326</v>
      </c>
      <c r="D170" s="219" t="s">
        <v>134</v>
      </c>
      <c r="E170" s="220" t="s">
        <v>327</v>
      </c>
      <c r="F170" s="221" t="s">
        <v>328</v>
      </c>
      <c r="G170" s="222" t="s">
        <v>154</v>
      </c>
      <c r="H170" s="223">
        <v>268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50</v>
      </c>
      <c r="O170" s="91"/>
      <c r="P170" s="229">
        <f>O170*H170</f>
        <v>0</v>
      </c>
      <c r="Q170" s="229">
        <v>0.00040000000000000002</v>
      </c>
      <c r="R170" s="229">
        <f>Q170*H170</f>
        <v>0.1072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138</v>
      </c>
      <c r="AT170" s="231" t="s">
        <v>134</v>
      </c>
      <c r="AU170" s="231" t="s">
        <v>21</v>
      </c>
      <c r="AY170" s="16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93</v>
      </c>
      <c r="BK170" s="232">
        <f>ROUND(I170*H170,2)</f>
        <v>0</v>
      </c>
      <c r="BL170" s="16" t="s">
        <v>138</v>
      </c>
      <c r="BM170" s="231" t="s">
        <v>329</v>
      </c>
    </row>
    <row r="171" s="13" customFormat="1">
      <c r="A171" s="13"/>
      <c r="B171" s="233"/>
      <c r="C171" s="234"/>
      <c r="D171" s="235" t="s">
        <v>140</v>
      </c>
      <c r="E171" s="236" t="s">
        <v>1</v>
      </c>
      <c r="F171" s="237" t="s">
        <v>330</v>
      </c>
      <c r="G171" s="234"/>
      <c r="H171" s="238">
        <v>268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140</v>
      </c>
      <c r="AU171" s="244" t="s">
        <v>21</v>
      </c>
      <c r="AV171" s="13" t="s">
        <v>21</v>
      </c>
      <c r="AW171" s="13" t="s">
        <v>42</v>
      </c>
      <c r="AX171" s="13" t="s">
        <v>93</v>
      </c>
      <c r="AY171" s="244" t="s">
        <v>132</v>
      </c>
    </row>
    <row r="172" s="2" customFormat="1" ht="24.15" customHeight="1">
      <c r="A172" s="38"/>
      <c r="B172" s="39"/>
      <c r="C172" s="219" t="s">
        <v>331</v>
      </c>
      <c r="D172" s="219" t="s">
        <v>134</v>
      </c>
      <c r="E172" s="220" t="s">
        <v>332</v>
      </c>
      <c r="F172" s="221" t="s">
        <v>333</v>
      </c>
      <c r="G172" s="222" t="s">
        <v>154</v>
      </c>
      <c r="H172" s="223">
        <v>150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50</v>
      </c>
      <c r="O172" s="91"/>
      <c r="P172" s="229">
        <f>O172*H172</f>
        <v>0</v>
      </c>
      <c r="Q172" s="229">
        <v>0.00013400000000000001</v>
      </c>
      <c r="R172" s="229">
        <f>Q172*H172</f>
        <v>0.0201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138</v>
      </c>
      <c r="AT172" s="231" t="s">
        <v>134</v>
      </c>
      <c r="AU172" s="231" t="s">
        <v>21</v>
      </c>
      <c r="AY172" s="16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93</v>
      </c>
      <c r="BK172" s="232">
        <f>ROUND(I172*H172,2)</f>
        <v>0</v>
      </c>
      <c r="BL172" s="16" t="s">
        <v>138</v>
      </c>
      <c r="BM172" s="231" t="s">
        <v>334</v>
      </c>
    </row>
    <row r="173" s="13" customFormat="1">
      <c r="A173" s="13"/>
      <c r="B173" s="233"/>
      <c r="C173" s="234"/>
      <c r="D173" s="235" t="s">
        <v>140</v>
      </c>
      <c r="E173" s="236" t="s">
        <v>1</v>
      </c>
      <c r="F173" s="237" t="s">
        <v>335</v>
      </c>
      <c r="G173" s="234"/>
      <c r="H173" s="238">
        <v>76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140</v>
      </c>
      <c r="AU173" s="244" t="s">
        <v>21</v>
      </c>
      <c r="AV173" s="13" t="s">
        <v>21</v>
      </c>
      <c r="AW173" s="13" t="s">
        <v>42</v>
      </c>
      <c r="AX173" s="13" t="s">
        <v>85</v>
      </c>
      <c r="AY173" s="244" t="s">
        <v>132</v>
      </c>
    </row>
    <row r="174" s="13" customFormat="1">
      <c r="A174" s="13"/>
      <c r="B174" s="233"/>
      <c r="C174" s="234"/>
      <c r="D174" s="235" t="s">
        <v>140</v>
      </c>
      <c r="E174" s="236" t="s">
        <v>1</v>
      </c>
      <c r="F174" s="237" t="s">
        <v>336</v>
      </c>
      <c r="G174" s="234"/>
      <c r="H174" s="238">
        <v>74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140</v>
      </c>
      <c r="AU174" s="244" t="s">
        <v>21</v>
      </c>
      <c r="AV174" s="13" t="s">
        <v>21</v>
      </c>
      <c r="AW174" s="13" t="s">
        <v>42</v>
      </c>
      <c r="AX174" s="13" t="s">
        <v>85</v>
      </c>
      <c r="AY174" s="244" t="s">
        <v>132</v>
      </c>
    </row>
    <row r="175" s="14" customFormat="1">
      <c r="A175" s="14"/>
      <c r="B175" s="245"/>
      <c r="C175" s="246"/>
      <c r="D175" s="235" t="s">
        <v>140</v>
      </c>
      <c r="E175" s="247" t="s">
        <v>1</v>
      </c>
      <c r="F175" s="248" t="s">
        <v>143</v>
      </c>
      <c r="G175" s="246"/>
      <c r="H175" s="249">
        <v>150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140</v>
      </c>
      <c r="AU175" s="255" t="s">
        <v>21</v>
      </c>
      <c r="AV175" s="14" t="s">
        <v>138</v>
      </c>
      <c r="AW175" s="14" t="s">
        <v>42</v>
      </c>
      <c r="AX175" s="14" t="s">
        <v>93</v>
      </c>
      <c r="AY175" s="255" t="s">
        <v>132</v>
      </c>
    </row>
    <row r="176" s="2" customFormat="1" ht="24.15" customHeight="1">
      <c r="A176" s="38"/>
      <c r="B176" s="39"/>
      <c r="C176" s="219" t="s">
        <v>337</v>
      </c>
      <c r="D176" s="219" t="s">
        <v>134</v>
      </c>
      <c r="E176" s="220" t="s">
        <v>338</v>
      </c>
      <c r="F176" s="221" t="s">
        <v>339</v>
      </c>
      <c r="G176" s="222" t="s">
        <v>137</v>
      </c>
      <c r="H176" s="223">
        <v>100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50</v>
      </c>
      <c r="O176" s="91"/>
      <c r="P176" s="229">
        <f>O176*H176</f>
        <v>0</v>
      </c>
      <c r="Q176" s="229">
        <v>0.0016000000000000001</v>
      </c>
      <c r="R176" s="229">
        <f>Q176*H176</f>
        <v>0.16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138</v>
      </c>
      <c r="AT176" s="231" t="s">
        <v>134</v>
      </c>
      <c r="AU176" s="231" t="s">
        <v>21</v>
      </c>
      <c r="AY176" s="16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93</v>
      </c>
      <c r="BK176" s="232">
        <f>ROUND(I176*H176,2)</f>
        <v>0</v>
      </c>
      <c r="BL176" s="16" t="s">
        <v>138</v>
      </c>
      <c r="BM176" s="231" t="s">
        <v>340</v>
      </c>
    </row>
    <row r="177" s="13" customFormat="1">
      <c r="A177" s="13"/>
      <c r="B177" s="233"/>
      <c r="C177" s="234"/>
      <c r="D177" s="235" t="s">
        <v>140</v>
      </c>
      <c r="E177" s="236" t="s">
        <v>1</v>
      </c>
      <c r="F177" s="237" t="s">
        <v>341</v>
      </c>
      <c r="G177" s="234"/>
      <c r="H177" s="238">
        <v>90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140</v>
      </c>
      <c r="AU177" s="244" t="s">
        <v>21</v>
      </c>
      <c r="AV177" s="13" t="s">
        <v>21</v>
      </c>
      <c r="AW177" s="13" t="s">
        <v>42</v>
      </c>
      <c r="AX177" s="13" t="s">
        <v>85</v>
      </c>
      <c r="AY177" s="244" t="s">
        <v>132</v>
      </c>
    </row>
    <row r="178" s="13" customFormat="1">
      <c r="A178" s="13"/>
      <c r="B178" s="233"/>
      <c r="C178" s="234"/>
      <c r="D178" s="235" t="s">
        <v>140</v>
      </c>
      <c r="E178" s="236" t="s">
        <v>1</v>
      </c>
      <c r="F178" s="237" t="s">
        <v>342</v>
      </c>
      <c r="G178" s="234"/>
      <c r="H178" s="238">
        <v>10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140</v>
      </c>
      <c r="AU178" s="244" t="s">
        <v>21</v>
      </c>
      <c r="AV178" s="13" t="s">
        <v>21</v>
      </c>
      <c r="AW178" s="13" t="s">
        <v>42</v>
      </c>
      <c r="AX178" s="13" t="s">
        <v>85</v>
      </c>
      <c r="AY178" s="244" t="s">
        <v>132</v>
      </c>
    </row>
    <row r="179" s="14" customFormat="1">
      <c r="A179" s="14"/>
      <c r="B179" s="245"/>
      <c r="C179" s="246"/>
      <c r="D179" s="235" t="s">
        <v>140</v>
      </c>
      <c r="E179" s="247" t="s">
        <v>1</v>
      </c>
      <c r="F179" s="248" t="s">
        <v>143</v>
      </c>
      <c r="G179" s="246"/>
      <c r="H179" s="249">
        <v>100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140</v>
      </c>
      <c r="AU179" s="255" t="s">
        <v>21</v>
      </c>
      <c r="AV179" s="14" t="s">
        <v>138</v>
      </c>
      <c r="AW179" s="14" t="s">
        <v>42</v>
      </c>
      <c r="AX179" s="14" t="s">
        <v>93</v>
      </c>
      <c r="AY179" s="255" t="s">
        <v>132</v>
      </c>
    </row>
    <row r="180" s="2" customFormat="1" ht="24.15" customHeight="1">
      <c r="A180" s="38"/>
      <c r="B180" s="39"/>
      <c r="C180" s="219" t="s">
        <v>343</v>
      </c>
      <c r="D180" s="219" t="s">
        <v>134</v>
      </c>
      <c r="E180" s="220" t="s">
        <v>344</v>
      </c>
      <c r="F180" s="221" t="s">
        <v>345</v>
      </c>
      <c r="G180" s="222" t="s">
        <v>154</v>
      </c>
      <c r="H180" s="223">
        <v>382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50</v>
      </c>
      <c r="O180" s="91"/>
      <c r="P180" s="229">
        <f>O180*H180</f>
        <v>0</v>
      </c>
      <c r="Q180" s="229">
        <v>0.12095</v>
      </c>
      <c r="R180" s="229">
        <f>Q180*H180</f>
        <v>46.2029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138</v>
      </c>
      <c r="AT180" s="231" t="s">
        <v>134</v>
      </c>
      <c r="AU180" s="231" t="s">
        <v>21</v>
      </c>
      <c r="AY180" s="16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93</v>
      </c>
      <c r="BK180" s="232">
        <f>ROUND(I180*H180,2)</f>
        <v>0</v>
      </c>
      <c r="BL180" s="16" t="s">
        <v>138</v>
      </c>
      <c r="BM180" s="231" t="s">
        <v>346</v>
      </c>
    </row>
    <row r="181" s="2" customFormat="1">
      <c r="A181" s="38"/>
      <c r="B181" s="39"/>
      <c r="C181" s="40"/>
      <c r="D181" s="235" t="s">
        <v>147</v>
      </c>
      <c r="E181" s="40"/>
      <c r="F181" s="256" t="s">
        <v>347</v>
      </c>
      <c r="G181" s="40"/>
      <c r="H181" s="40"/>
      <c r="I181" s="257"/>
      <c r="J181" s="40"/>
      <c r="K181" s="40"/>
      <c r="L181" s="44"/>
      <c r="M181" s="258"/>
      <c r="N181" s="259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147</v>
      </c>
      <c r="AU181" s="16" t="s">
        <v>21</v>
      </c>
    </row>
    <row r="182" s="2" customFormat="1" ht="16.5" customHeight="1">
      <c r="A182" s="38"/>
      <c r="B182" s="39"/>
      <c r="C182" s="260" t="s">
        <v>348</v>
      </c>
      <c r="D182" s="260" t="s">
        <v>186</v>
      </c>
      <c r="E182" s="261" t="s">
        <v>349</v>
      </c>
      <c r="F182" s="262" t="s">
        <v>350</v>
      </c>
      <c r="G182" s="263" t="s">
        <v>154</v>
      </c>
      <c r="H182" s="264">
        <v>389.63999999999999</v>
      </c>
      <c r="I182" s="265"/>
      <c r="J182" s="266">
        <f>ROUND(I182*H182,2)</f>
        <v>0</v>
      </c>
      <c r="K182" s="267"/>
      <c r="L182" s="268"/>
      <c r="M182" s="269" t="s">
        <v>1</v>
      </c>
      <c r="N182" s="270" t="s">
        <v>50</v>
      </c>
      <c r="O182" s="91"/>
      <c r="P182" s="229">
        <f>O182*H182</f>
        <v>0</v>
      </c>
      <c r="Q182" s="229">
        <v>0.028129999999999999</v>
      </c>
      <c r="R182" s="229">
        <f>Q182*H182</f>
        <v>10.960573199999999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179</v>
      </c>
      <c r="AT182" s="231" t="s">
        <v>186</v>
      </c>
      <c r="AU182" s="231" t="s">
        <v>21</v>
      </c>
      <c r="AY182" s="16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93</v>
      </c>
      <c r="BK182" s="232">
        <f>ROUND(I182*H182,2)</f>
        <v>0</v>
      </c>
      <c r="BL182" s="16" t="s">
        <v>138</v>
      </c>
      <c r="BM182" s="231" t="s">
        <v>351</v>
      </c>
    </row>
    <row r="183" s="2" customFormat="1">
      <c r="A183" s="38"/>
      <c r="B183" s="39"/>
      <c r="C183" s="40"/>
      <c r="D183" s="235" t="s">
        <v>147</v>
      </c>
      <c r="E183" s="40"/>
      <c r="F183" s="256" t="s">
        <v>315</v>
      </c>
      <c r="G183" s="40"/>
      <c r="H183" s="40"/>
      <c r="I183" s="257"/>
      <c r="J183" s="40"/>
      <c r="K183" s="40"/>
      <c r="L183" s="44"/>
      <c r="M183" s="258"/>
      <c r="N183" s="259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147</v>
      </c>
      <c r="AU183" s="16" t="s">
        <v>21</v>
      </c>
    </row>
    <row r="184" s="13" customFormat="1">
      <c r="A184" s="13"/>
      <c r="B184" s="233"/>
      <c r="C184" s="234"/>
      <c r="D184" s="235" t="s">
        <v>140</v>
      </c>
      <c r="E184" s="236" t="s">
        <v>1</v>
      </c>
      <c r="F184" s="237" t="s">
        <v>352</v>
      </c>
      <c r="G184" s="234"/>
      <c r="H184" s="238">
        <v>389.63999999999999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140</v>
      </c>
      <c r="AU184" s="244" t="s">
        <v>21</v>
      </c>
      <c r="AV184" s="13" t="s">
        <v>21</v>
      </c>
      <c r="AW184" s="13" t="s">
        <v>42</v>
      </c>
      <c r="AX184" s="13" t="s">
        <v>93</v>
      </c>
      <c r="AY184" s="244" t="s">
        <v>132</v>
      </c>
    </row>
    <row r="185" s="2" customFormat="1" ht="33" customHeight="1">
      <c r="A185" s="38"/>
      <c r="B185" s="39"/>
      <c r="C185" s="219" t="s">
        <v>353</v>
      </c>
      <c r="D185" s="219" t="s">
        <v>134</v>
      </c>
      <c r="E185" s="220" t="s">
        <v>354</v>
      </c>
      <c r="F185" s="221" t="s">
        <v>355</v>
      </c>
      <c r="G185" s="222" t="s">
        <v>154</v>
      </c>
      <c r="H185" s="223">
        <v>240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50</v>
      </c>
      <c r="O185" s="91"/>
      <c r="P185" s="229">
        <f>O185*H185</f>
        <v>0</v>
      </c>
      <c r="Q185" s="229">
        <v>0.15539952000000001</v>
      </c>
      <c r="R185" s="229">
        <f>Q185*H185</f>
        <v>37.295884800000003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138</v>
      </c>
      <c r="AT185" s="231" t="s">
        <v>134</v>
      </c>
      <c r="AU185" s="231" t="s">
        <v>21</v>
      </c>
      <c r="AY185" s="16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93</v>
      </c>
      <c r="BK185" s="232">
        <f>ROUND(I185*H185,2)</f>
        <v>0</v>
      </c>
      <c r="BL185" s="16" t="s">
        <v>138</v>
      </c>
      <c r="BM185" s="231" t="s">
        <v>356</v>
      </c>
    </row>
    <row r="186" s="2" customFormat="1" ht="16.5" customHeight="1">
      <c r="A186" s="38"/>
      <c r="B186" s="39"/>
      <c r="C186" s="260" t="s">
        <v>357</v>
      </c>
      <c r="D186" s="260" t="s">
        <v>186</v>
      </c>
      <c r="E186" s="261" t="s">
        <v>358</v>
      </c>
      <c r="F186" s="262" t="s">
        <v>359</v>
      </c>
      <c r="G186" s="263" t="s">
        <v>154</v>
      </c>
      <c r="H186" s="264">
        <v>244.80000000000001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50</v>
      </c>
      <c r="O186" s="91"/>
      <c r="P186" s="229">
        <f>O186*H186</f>
        <v>0</v>
      </c>
      <c r="Q186" s="229">
        <v>0.080000000000000002</v>
      </c>
      <c r="R186" s="229">
        <f>Q186*H186</f>
        <v>19.584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179</v>
      </c>
      <c r="AT186" s="231" t="s">
        <v>186</v>
      </c>
      <c r="AU186" s="231" t="s">
        <v>21</v>
      </c>
      <c r="AY186" s="16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93</v>
      </c>
      <c r="BK186" s="232">
        <f>ROUND(I186*H186,2)</f>
        <v>0</v>
      </c>
      <c r="BL186" s="16" t="s">
        <v>138</v>
      </c>
      <c r="BM186" s="231" t="s">
        <v>360</v>
      </c>
    </row>
    <row r="187" s="2" customFormat="1">
      <c r="A187" s="38"/>
      <c r="B187" s="39"/>
      <c r="C187" s="40"/>
      <c r="D187" s="235" t="s">
        <v>147</v>
      </c>
      <c r="E187" s="40"/>
      <c r="F187" s="256" t="s">
        <v>315</v>
      </c>
      <c r="G187" s="40"/>
      <c r="H187" s="40"/>
      <c r="I187" s="257"/>
      <c r="J187" s="40"/>
      <c r="K187" s="40"/>
      <c r="L187" s="44"/>
      <c r="M187" s="258"/>
      <c r="N187" s="259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147</v>
      </c>
      <c r="AU187" s="16" t="s">
        <v>21</v>
      </c>
    </row>
    <row r="188" s="13" customFormat="1">
      <c r="A188" s="13"/>
      <c r="B188" s="233"/>
      <c r="C188" s="234"/>
      <c r="D188" s="235" t="s">
        <v>140</v>
      </c>
      <c r="E188" s="236" t="s">
        <v>1</v>
      </c>
      <c r="F188" s="237" t="s">
        <v>361</v>
      </c>
      <c r="G188" s="234"/>
      <c r="H188" s="238">
        <v>244.80000000000001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140</v>
      </c>
      <c r="AU188" s="244" t="s">
        <v>21</v>
      </c>
      <c r="AV188" s="13" t="s">
        <v>21</v>
      </c>
      <c r="AW188" s="13" t="s">
        <v>42</v>
      </c>
      <c r="AX188" s="13" t="s">
        <v>93</v>
      </c>
      <c r="AY188" s="244" t="s">
        <v>132</v>
      </c>
    </row>
    <row r="189" s="2" customFormat="1" ht="24.15" customHeight="1">
      <c r="A189" s="38"/>
      <c r="B189" s="39"/>
      <c r="C189" s="219" t="s">
        <v>362</v>
      </c>
      <c r="D189" s="219" t="s">
        <v>134</v>
      </c>
      <c r="E189" s="220" t="s">
        <v>363</v>
      </c>
      <c r="F189" s="221" t="s">
        <v>364</v>
      </c>
      <c r="G189" s="222" t="s">
        <v>154</v>
      </c>
      <c r="H189" s="223">
        <v>31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50</v>
      </c>
      <c r="O189" s="91"/>
      <c r="P189" s="229">
        <f>O189*H189</f>
        <v>0</v>
      </c>
      <c r="Q189" s="229">
        <v>0.14066960000000001</v>
      </c>
      <c r="R189" s="229">
        <f>Q189*H189</f>
        <v>4.3607576000000003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138</v>
      </c>
      <c r="AT189" s="231" t="s">
        <v>134</v>
      </c>
      <c r="AU189" s="231" t="s">
        <v>21</v>
      </c>
      <c r="AY189" s="16" t="s">
        <v>132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93</v>
      </c>
      <c r="BK189" s="232">
        <f>ROUND(I189*H189,2)</f>
        <v>0</v>
      </c>
      <c r="BL189" s="16" t="s">
        <v>138</v>
      </c>
      <c r="BM189" s="231" t="s">
        <v>365</v>
      </c>
    </row>
    <row r="190" s="2" customFormat="1">
      <c r="A190" s="38"/>
      <c r="B190" s="39"/>
      <c r="C190" s="40"/>
      <c r="D190" s="235" t="s">
        <v>147</v>
      </c>
      <c r="E190" s="40"/>
      <c r="F190" s="256" t="s">
        <v>366</v>
      </c>
      <c r="G190" s="40"/>
      <c r="H190" s="40"/>
      <c r="I190" s="257"/>
      <c r="J190" s="40"/>
      <c r="K190" s="40"/>
      <c r="L190" s="44"/>
      <c r="M190" s="258"/>
      <c r="N190" s="259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147</v>
      </c>
      <c r="AU190" s="16" t="s">
        <v>21</v>
      </c>
    </row>
    <row r="191" s="2" customFormat="1" ht="24.15" customHeight="1">
      <c r="A191" s="38"/>
      <c r="B191" s="39"/>
      <c r="C191" s="219" t="s">
        <v>367</v>
      </c>
      <c r="D191" s="219" t="s">
        <v>134</v>
      </c>
      <c r="E191" s="220" t="s">
        <v>368</v>
      </c>
      <c r="F191" s="221" t="s">
        <v>369</v>
      </c>
      <c r="G191" s="222" t="s">
        <v>154</v>
      </c>
      <c r="H191" s="223">
        <v>31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50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138</v>
      </c>
      <c r="AT191" s="231" t="s">
        <v>134</v>
      </c>
      <c r="AU191" s="231" t="s">
        <v>21</v>
      </c>
      <c r="AY191" s="16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93</v>
      </c>
      <c r="BK191" s="232">
        <f>ROUND(I191*H191,2)</f>
        <v>0</v>
      </c>
      <c r="BL191" s="16" t="s">
        <v>138</v>
      </c>
      <c r="BM191" s="231" t="s">
        <v>370</v>
      </c>
    </row>
    <row r="192" s="2" customFormat="1">
      <c r="A192" s="38"/>
      <c r="B192" s="39"/>
      <c r="C192" s="40"/>
      <c r="D192" s="235" t="s">
        <v>147</v>
      </c>
      <c r="E192" s="40"/>
      <c r="F192" s="256" t="s">
        <v>371</v>
      </c>
      <c r="G192" s="40"/>
      <c r="H192" s="40"/>
      <c r="I192" s="257"/>
      <c r="J192" s="40"/>
      <c r="K192" s="40"/>
      <c r="L192" s="44"/>
      <c r="M192" s="258"/>
      <c r="N192" s="259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147</v>
      </c>
      <c r="AU192" s="16" t="s">
        <v>21</v>
      </c>
    </row>
    <row r="193" s="2" customFormat="1" ht="24.15" customHeight="1">
      <c r="A193" s="38"/>
      <c r="B193" s="39"/>
      <c r="C193" s="219" t="s">
        <v>372</v>
      </c>
      <c r="D193" s="219" t="s">
        <v>134</v>
      </c>
      <c r="E193" s="220" t="s">
        <v>373</v>
      </c>
      <c r="F193" s="221" t="s">
        <v>374</v>
      </c>
      <c r="G193" s="222" t="s">
        <v>176</v>
      </c>
      <c r="H193" s="223">
        <v>4.4000000000000004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50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138</v>
      </c>
      <c r="AT193" s="231" t="s">
        <v>134</v>
      </c>
      <c r="AU193" s="231" t="s">
        <v>21</v>
      </c>
      <c r="AY193" s="16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93</v>
      </c>
      <c r="BK193" s="232">
        <f>ROUND(I193*H193,2)</f>
        <v>0</v>
      </c>
      <c r="BL193" s="16" t="s">
        <v>138</v>
      </c>
      <c r="BM193" s="231" t="s">
        <v>375</v>
      </c>
    </row>
    <row r="194" s="2" customFormat="1">
      <c r="A194" s="38"/>
      <c r="B194" s="39"/>
      <c r="C194" s="40"/>
      <c r="D194" s="235" t="s">
        <v>147</v>
      </c>
      <c r="E194" s="40"/>
      <c r="F194" s="256" t="s">
        <v>376</v>
      </c>
      <c r="G194" s="40"/>
      <c r="H194" s="40"/>
      <c r="I194" s="257"/>
      <c r="J194" s="40"/>
      <c r="K194" s="40"/>
      <c r="L194" s="44"/>
      <c r="M194" s="258"/>
      <c r="N194" s="259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147</v>
      </c>
      <c r="AU194" s="16" t="s">
        <v>21</v>
      </c>
    </row>
    <row r="195" s="13" customFormat="1">
      <c r="A195" s="13"/>
      <c r="B195" s="233"/>
      <c r="C195" s="234"/>
      <c r="D195" s="235" t="s">
        <v>140</v>
      </c>
      <c r="E195" s="236" t="s">
        <v>1</v>
      </c>
      <c r="F195" s="237" t="s">
        <v>377</v>
      </c>
      <c r="G195" s="234"/>
      <c r="H195" s="238">
        <v>4.4000000000000004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21</v>
      </c>
      <c r="AV195" s="13" t="s">
        <v>21</v>
      </c>
      <c r="AW195" s="13" t="s">
        <v>42</v>
      </c>
      <c r="AX195" s="13" t="s">
        <v>93</v>
      </c>
      <c r="AY195" s="244" t="s">
        <v>132</v>
      </c>
    </row>
    <row r="196" s="2" customFormat="1" ht="24.15" customHeight="1">
      <c r="A196" s="38"/>
      <c r="B196" s="39"/>
      <c r="C196" s="219" t="s">
        <v>378</v>
      </c>
      <c r="D196" s="219" t="s">
        <v>134</v>
      </c>
      <c r="E196" s="220" t="s">
        <v>379</v>
      </c>
      <c r="F196" s="221" t="s">
        <v>380</v>
      </c>
      <c r="G196" s="222" t="s">
        <v>176</v>
      </c>
      <c r="H196" s="223">
        <v>17.600000000000001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50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138</v>
      </c>
      <c r="AT196" s="231" t="s">
        <v>134</v>
      </c>
      <c r="AU196" s="231" t="s">
        <v>21</v>
      </c>
      <c r="AY196" s="16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93</v>
      </c>
      <c r="BK196" s="232">
        <f>ROUND(I196*H196,2)</f>
        <v>0</v>
      </c>
      <c r="BL196" s="16" t="s">
        <v>138</v>
      </c>
      <c r="BM196" s="231" t="s">
        <v>381</v>
      </c>
    </row>
    <row r="197" s="2" customFormat="1">
      <c r="A197" s="38"/>
      <c r="B197" s="39"/>
      <c r="C197" s="40"/>
      <c r="D197" s="235" t="s">
        <v>147</v>
      </c>
      <c r="E197" s="40"/>
      <c r="F197" s="256" t="s">
        <v>382</v>
      </c>
      <c r="G197" s="40"/>
      <c r="H197" s="40"/>
      <c r="I197" s="257"/>
      <c r="J197" s="40"/>
      <c r="K197" s="40"/>
      <c r="L197" s="44"/>
      <c r="M197" s="258"/>
      <c r="N197" s="259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6" t="s">
        <v>147</v>
      </c>
      <c r="AU197" s="16" t="s">
        <v>21</v>
      </c>
    </row>
    <row r="198" s="13" customFormat="1">
      <c r="A198" s="13"/>
      <c r="B198" s="233"/>
      <c r="C198" s="234"/>
      <c r="D198" s="235" t="s">
        <v>140</v>
      </c>
      <c r="E198" s="236" t="s">
        <v>1</v>
      </c>
      <c r="F198" s="237" t="s">
        <v>383</v>
      </c>
      <c r="G198" s="234"/>
      <c r="H198" s="238">
        <v>17.600000000000001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140</v>
      </c>
      <c r="AU198" s="244" t="s">
        <v>21</v>
      </c>
      <c r="AV198" s="13" t="s">
        <v>21</v>
      </c>
      <c r="AW198" s="13" t="s">
        <v>42</v>
      </c>
      <c r="AX198" s="13" t="s">
        <v>85</v>
      </c>
      <c r="AY198" s="244" t="s">
        <v>132</v>
      </c>
    </row>
    <row r="199" s="14" customFormat="1">
      <c r="A199" s="14"/>
      <c r="B199" s="245"/>
      <c r="C199" s="246"/>
      <c r="D199" s="235" t="s">
        <v>140</v>
      </c>
      <c r="E199" s="247" t="s">
        <v>1</v>
      </c>
      <c r="F199" s="248" t="s">
        <v>143</v>
      </c>
      <c r="G199" s="246"/>
      <c r="H199" s="249">
        <v>17.600000000000001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140</v>
      </c>
      <c r="AU199" s="255" t="s">
        <v>21</v>
      </c>
      <c r="AV199" s="14" t="s">
        <v>138</v>
      </c>
      <c r="AW199" s="14" t="s">
        <v>42</v>
      </c>
      <c r="AX199" s="14" t="s">
        <v>93</v>
      </c>
      <c r="AY199" s="255" t="s">
        <v>132</v>
      </c>
    </row>
    <row r="200" s="2" customFormat="1" ht="24.15" customHeight="1">
      <c r="A200" s="38"/>
      <c r="B200" s="39"/>
      <c r="C200" s="219" t="s">
        <v>384</v>
      </c>
      <c r="D200" s="219" t="s">
        <v>134</v>
      </c>
      <c r="E200" s="220" t="s">
        <v>385</v>
      </c>
      <c r="F200" s="221" t="s">
        <v>386</v>
      </c>
      <c r="G200" s="222" t="s">
        <v>154</v>
      </c>
      <c r="H200" s="223">
        <v>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50</v>
      </c>
      <c r="O200" s="91"/>
      <c r="P200" s="229">
        <f>O200*H200</f>
        <v>0</v>
      </c>
      <c r="Q200" s="229">
        <v>0.10094599999999999</v>
      </c>
      <c r="R200" s="229">
        <f>Q200*H200</f>
        <v>0.90851399999999993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138</v>
      </c>
      <c r="AT200" s="231" t="s">
        <v>134</v>
      </c>
      <c r="AU200" s="231" t="s">
        <v>21</v>
      </c>
      <c r="AY200" s="16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93</v>
      </c>
      <c r="BK200" s="232">
        <f>ROUND(I200*H200,2)</f>
        <v>0</v>
      </c>
      <c r="BL200" s="16" t="s">
        <v>138</v>
      </c>
      <c r="BM200" s="231" t="s">
        <v>387</v>
      </c>
    </row>
    <row r="201" s="2" customFormat="1">
      <c r="A201" s="38"/>
      <c r="B201" s="39"/>
      <c r="C201" s="40"/>
      <c r="D201" s="235" t="s">
        <v>147</v>
      </c>
      <c r="E201" s="40"/>
      <c r="F201" s="256" t="s">
        <v>315</v>
      </c>
      <c r="G201" s="40"/>
      <c r="H201" s="40"/>
      <c r="I201" s="257"/>
      <c r="J201" s="40"/>
      <c r="K201" s="40"/>
      <c r="L201" s="44"/>
      <c r="M201" s="258"/>
      <c r="N201" s="259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147</v>
      </c>
      <c r="AU201" s="16" t="s">
        <v>21</v>
      </c>
    </row>
    <row r="202" s="2" customFormat="1" ht="16.5" customHeight="1">
      <c r="A202" s="38"/>
      <c r="B202" s="39"/>
      <c r="C202" s="260" t="s">
        <v>388</v>
      </c>
      <c r="D202" s="260" t="s">
        <v>186</v>
      </c>
      <c r="E202" s="261" t="s">
        <v>389</v>
      </c>
      <c r="F202" s="262" t="s">
        <v>390</v>
      </c>
      <c r="G202" s="263" t="s">
        <v>154</v>
      </c>
      <c r="H202" s="264">
        <v>9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50</v>
      </c>
      <c r="O202" s="91"/>
      <c r="P202" s="229">
        <f>O202*H202</f>
        <v>0</v>
      </c>
      <c r="Q202" s="229">
        <v>0.028000000000000001</v>
      </c>
      <c r="R202" s="229">
        <f>Q202*H202</f>
        <v>0.252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179</v>
      </c>
      <c r="AT202" s="231" t="s">
        <v>186</v>
      </c>
      <c r="AU202" s="231" t="s">
        <v>21</v>
      </c>
      <c r="AY202" s="16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6" t="s">
        <v>93</v>
      </c>
      <c r="BK202" s="232">
        <f>ROUND(I202*H202,2)</f>
        <v>0</v>
      </c>
      <c r="BL202" s="16" t="s">
        <v>138</v>
      </c>
      <c r="BM202" s="231" t="s">
        <v>391</v>
      </c>
    </row>
    <row r="203" s="2" customFormat="1" ht="24.15" customHeight="1">
      <c r="A203" s="38"/>
      <c r="B203" s="39"/>
      <c r="C203" s="219" t="s">
        <v>392</v>
      </c>
      <c r="D203" s="219" t="s">
        <v>134</v>
      </c>
      <c r="E203" s="220" t="s">
        <v>393</v>
      </c>
      <c r="F203" s="221" t="s">
        <v>394</v>
      </c>
      <c r="G203" s="222" t="s">
        <v>154</v>
      </c>
      <c r="H203" s="223">
        <v>622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50</v>
      </c>
      <c r="O203" s="91"/>
      <c r="P203" s="229">
        <f>O203*H203</f>
        <v>0</v>
      </c>
      <c r="Q203" s="229">
        <v>5.1600000000000001E-05</v>
      </c>
      <c r="R203" s="229">
        <f>Q203*H203</f>
        <v>0.032095199999999997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138</v>
      </c>
      <c r="AT203" s="231" t="s">
        <v>134</v>
      </c>
      <c r="AU203" s="231" t="s">
        <v>21</v>
      </c>
      <c r="AY203" s="16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93</v>
      </c>
      <c r="BK203" s="232">
        <f>ROUND(I203*H203,2)</f>
        <v>0</v>
      </c>
      <c r="BL203" s="16" t="s">
        <v>138</v>
      </c>
      <c r="BM203" s="231" t="s">
        <v>395</v>
      </c>
    </row>
    <row r="204" s="12" customFormat="1" ht="22.8" customHeight="1">
      <c r="A204" s="12"/>
      <c r="B204" s="203"/>
      <c r="C204" s="204"/>
      <c r="D204" s="205" t="s">
        <v>84</v>
      </c>
      <c r="E204" s="217" t="s">
        <v>396</v>
      </c>
      <c r="F204" s="217" t="s">
        <v>397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SUM(P205:P214)</f>
        <v>0</v>
      </c>
      <c r="Q204" s="211"/>
      <c r="R204" s="212">
        <f>SUM(R205:R214)</f>
        <v>0.00396</v>
      </c>
      <c r="S204" s="211"/>
      <c r="T204" s="213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93</v>
      </c>
      <c r="AT204" s="215" t="s">
        <v>84</v>
      </c>
      <c r="AU204" s="215" t="s">
        <v>93</v>
      </c>
      <c r="AY204" s="214" t="s">
        <v>132</v>
      </c>
      <c r="BK204" s="216">
        <f>SUM(BK205:BK214)</f>
        <v>0</v>
      </c>
    </row>
    <row r="205" s="2" customFormat="1" ht="24.15" customHeight="1">
      <c r="A205" s="38"/>
      <c r="B205" s="39"/>
      <c r="C205" s="219" t="s">
        <v>398</v>
      </c>
      <c r="D205" s="219" t="s">
        <v>134</v>
      </c>
      <c r="E205" s="220" t="s">
        <v>399</v>
      </c>
      <c r="F205" s="221" t="s">
        <v>400</v>
      </c>
      <c r="G205" s="222" t="s">
        <v>154</v>
      </c>
      <c r="H205" s="223">
        <v>7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50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138</v>
      </c>
      <c r="AT205" s="231" t="s">
        <v>134</v>
      </c>
      <c r="AU205" s="231" t="s">
        <v>21</v>
      </c>
      <c r="AY205" s="16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93</v>
      </c>
      <c r="BK205" s="232">
        <f>ROUND(I205*H205,2)</f>
        <v>0</v>
      </c>
      <c r="BL205" s="16" t="s">
        <v>138</v>
      </c>
      <c r="BM205" s="231" t="s">
        <v>401</v>
      </c>
    </row>
    <row r="206" s="2" customFormat="1">
      <c r="A206" s="38"/>
      <c r="B206" s="39"/>
      <c r="C206" s="40"/>
      <c r="D206" s="235" t="s">
        <v>147</v>
      </c>
      <c r="E206" s="40"/>
      <c r="F206" s="256" t="s">
        <v>402</v>
      </c>
      <c r="G206" s="40"/>
      <c r="H206" s="40"/>
      <c r="I206" s="257"/>
      <c r="J206" s="40"/>
      <c r="K206" s="40"/>
      <c r="L206" s="44"/>
      <c r="M206" s="258"/>
      <c r="N206" s="259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6" t="s">
        <v>147</v>
      </c>
      <c r="AU206" s="16" t="s">
        <v>21</v>
      </c>
    </row>
    <row r="207" s="2" customFormat="1" ht="16.5" customHeight="1">
      <c r="A207" s="38"/>
      <c r="B207" s="39"/>
      <c r="C207" s="219" t="s">
        <v>403</v>
      </c>
      <c r="D207" s="219" t="s">
        <v>134</v>
      </c>
      <c r="E207" s="220" t="s">
        <v>404</v>
      </c>
      <c r="F207" s="221" t="s">
        <v>405</v>
      </c>
      <c r="G207" s="222" t="s">
        <v>137</v>
      </c>
      <c r="H207" s="223">
        <v>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50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138</v>
      </c>
      <c r="AT207" s="231" t="s">
        <v>134</v>
      </c>
      <c r="AU207" s="231" t="s">
        <v>21</v>
      </c>
      <c r="AY207" s="16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93</v>
      </c>
      <c r="BK207" s="232">
        <f>ROUND(I207*H207,2)</f>
        <v>0</v>
      </c>
      <c r="BL207" s="16" t="s">
        <v>138</v>
      </c>
      <c r="BM207" s="231" t="s">
        <v>406</v>
      </c>
    </row>
    <row r="208" s="2" customFormat="1" ht="16.5" customHeight="1">
      <c r="A208" s="38"/>
      <c r="B208" s="39"/>
      <c r="C208" s="219" t="s">
        <v>407</v>
      </c>
      <c r="D208" s="219" t="s">
        <v>134</v>
      </c>
      <c r="E208" s="220" t="s">
        <v>408</v>
      </c>
      <c r="F208" s="221" t="s">
        <v>409</v>
      </c>
      <c r="G208" s="222" t="s">
        <v>154</v>
      </c>
      <c r="H208" s="223">
        <v>7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50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138</v>
      </c>
      <c r="AT208" s="231" t="s">
        <v>134</v>
      </c>
      <c r="AU208" s="231" t="s">
        <v>21</v>
      </c>
      <c r="AY208" s="16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93</v>
      </c>
      <c r="BK208" s="232">
        <f>ROUND(I208*H208,2)</f>
        <v>0</v>
      </c>
      <c r="BL208" s="16" t="s">
        <v>138</v>
      </c>
      <c r="BM208" s="231" t="s">
        <v>410</v>
      </c>
    </row>
    <row r="209" s="2" customFormat="1">
      <c r="A209" s="38"/>
      <c r="B209" s="39"/>
      <c r="C209" s="40"/>
      <c r="D209" s="235" t="s">
        <v>147</v>
      </c>
      <c r="E209" s="40"/>
      <c r="F209" s="256" t="s">
        <v>411</v>
      </c>
      <c r="G209" s="40"/>
      <c r="H209" s="40"/>
      <c r="I209" s="257"/>
      <c r="J209" s="40"/>
      <c r="K209" s="40"/>
      <c r="L209" s="44"/>
      <c r="M209" s="258"/>
      <c r="N209" s="259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147</v>
      </c>
      <c r="AU209" s="16" t="s">
        <v>21</v>
      </c>
    </row>
    <row r="210" s="2" customFormat="1" ht="16.5" customHeight="1">
      <c r="A210" s="38"/>
      <c r="B210" s="39"/>
      <c r="C210" s="219" t="s">
        <v>412</v>
      </c>
      <c r="D210" s="219" t="s">
        <v>134</v>
      </c>
      <c r="E210" s="220" t="s">
        <v>413</v>
      </c>
      <c r="F210" s="221" t="s">
        <v>414</v>
      </c>
      <c r="G210" s="222" t="s">
        <v>154</v>
      </c>
      <c r="H210" s="223">
        <v>7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50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138</v>
      </c>
      <c r="AT210" s="231" t="s">
        <v>134</v>
      </c>
      <c r="AU210" s="231" t="s">
        <v>21</v>
      </c>
      <c r="AY210" s="16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93</v>
      </c>
      <c r="BK210" s="232">
        <f>ROUND(I210*H210,2)</f>
        <v>0</v>
      </c>
      <c r="BL210" s="16" t="s">
        <v>138</v>
      </c>
      <c r="BM210" s="231" t="s">
        <v>415</v>
      </c>
    </row>
    <row r="211" s="2" customFormat="1">
      <c r="A211" s="38"/>
      <c r="B211" s="39"/>
      <c r="C211" s="40"/>
      <c r="D211" s="235" t="s">
        <v>147</v>
      </c>
      <c r="E211" s="40"/>
      <c r="F211" s="256" t="s">
        <v>416</v>
      </c>
      <c r="G211" s="40"/>
      <c r="H211" s="40"/>
      <c r="I211" s="257"/>
      <c r="J211" s="40"/>
      <c r="K211" s="40"/>
      <c r="L211" s="44"/>
      <c r="M211" s="258"/>
      <c r="N211" s="259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147</v>
      </c>
      <c r="AU211" s="16" t="s">
        <v>21</v>
      </c>
    </row>
    <row r="212" s="2" customFormat="1" ht="24.15" customHeight="1">
      <c r="A212" s="38"/>
      <c r="B212" s="39"/>
      <c r="C212" s="219" t="s">
        <v>417</v>
      </c>
      <c r="D212" s="219" t="s">
        <v>134</v>
      </c>
      <c r="E212" s="220" t="s">
        <v>418</v>
      </c>
      <c r="F212" s="221" t="s">
        <v>419</v>
      </c>
      <c r="G212" s="222" t="s">
        <v>189</v>
      </c>
      <c r="H212" s="223">
        <v>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50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138</v>
      </c>
      <c r="AT212" s="231" t="s">
        <v>134</v>
      </c>
      <c r="AU212" s="231" t="s">
        <v>21</v>
      </c>
      <c r="AY212" s="16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93</v>
      </c>
      <c r="BK212" s="232">
        <f>ROUND(I212*H212,2)</f>
        <v>0</v>
      </c>
      <c r="BL212" s="16" t="s">
        <v>138</v>
      </c>
      <c r="BM212" s="231" t="s">
        <v>420</v>
      </c>
    </row>
    <row r="213" s="2" customFormat="1" ht="37.8" customHeight="1">
      <c r="A213" s="38"/>
      <c r="B213" s="39"/>
      <c r="C213" s="260" t="s">
        <v>29</v>
      </c>
      <c r="D213" s="260" t="s">
        <v>186</v>
      </c>
      <c r="E213" s="261" t="s">
        <v>421</v>
      </c>
      <c r="F213" s="262" t="s">
        <v>422</v>
      </c>
      <c r="G213" s="263" t="s">
        <v>423</v>
      </c>
      <c r="H213" s="264">
        <v>3.96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50</v>
      </c>
      <c r="O213" s="91"/>
      <c r="P213" s="229">
        <f>O213*H213</f>
        <v>0</v>
      </c>
      <c r="Q213" s="229">
        <v>0.001</v>
      </c>
      <c r="R213" s="229">
        <f>Q213*H213</f>
        <v>0.00396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179</v>
      </c>
      <c r="AT213" s="231" t="s">
        <v>186</v>
      </c>
      <c r="AU213" s="231" t="s">
        <v>21</v>
      </c>
      <c r="AY213" s="16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93</v>
      </c>
      <c r="BK213" s="232">
        <f>ROUND(I213*H213,2)</f>
        <v>0</v>
      </c>
      <c r="BL213" s="16" t="s">
        <v>138</v>
      </c>
      <c r="BM213" s="231" t="s">
        <v>424</v>
      </c>
    </row>
    <row r="214" s="13" customFormat="1">
      <c r="A214" s="13"/>
      <c r="B214" s="233"/>
      <c r="C214" s="234"/>
      <c r="D214" s="235" t="s">
        <v>140</v>
      </c>
      <c r="E214" s="236" t="s">
        <v>1</v>
      </c>
      <c r="F214" s="237" t="s">
        <v>425</v>
      </c>
      <c r="G214" s="234"/>
      <c r="H214" s="238">
        <v>3.96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140</v>
      </c>
      <c r="AU214" s="244" t="s">
        <v>21</v>
      </c>
      <c r="AV214" s="13" t="s">
        <v>21</v>
      </c>
      <c r="AW214" s="13" t="s">
        <v>42</v>
      </c>
      <c r="AX214" s="13" t="s">
        <v>93</v>
      </c>
      <c r="AY214" s="244" t="s">
        <v>132</v>
      </c>
    </row>
    <row r="215" s="12" customFormat="1" ht="22.8" customHeight="1">
      <c r="A215" s="12"/>
      <c r="B215" s="203"/>
      <c r="C215" s="204"/>
      <c r="D215" s="205" t="s">
        <v>84</v>
      </c>
      <c r="E215" s="217" t="s">
        <v>426</v>
      </c>
      <c r="F215" s="217" t="s">
        <v>427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P216</f>
        <v>0</v>
      </c>
      <c r="Q215" s="211"/>
      <c r="R215" s="212">
        <f>R216</f>
        <v>0</v>
      </c>
      <c r="S215" s="211"/>
      <c r="T215" s="213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93</v>
      </c>
      <c r="AT215" s="215" t="s">
        <v>84</v>
      </c>
      <c r="AU215" s="215" t="s">
        <v>93</v>
      </c>
      <c r="AY215" s="214" t="s">
        <v>132</v>
      </c>
      <c r="BK215" s="216">
        <f>BK216</f>
        <v>0</v>
      </c>
    </row>
    <row r="216" s="2" customFormat="1" ht="33" customHeight="1">
      <c r="A216" s="38"/>
      <c r="B216" s="39"/>
      <c r="C216" s="219" t="s">
        <v>428</v>
      </c>
      <c r="D216" s="219" t="s">
        <v>134</v>
      </c>
      <c r="E216" s="220" t="s">
        <v>429</v>
      </c>
      <c r="F216" s="221" t="s">
        <v>430</v>
      </c>
      <c r="G216" s="222" t="s">
        <v>176</v>
      </c>
      <c r="H216" s="223">
        <v>242.006</v>
      </c>
      <c r="I216" s="224"/>
      <c r="J216" s="225">
        <f>ROUND(I216*H216,2)</f>
        <v>0</v>
      </c>
      <c r="K216" s="226"/>
      <c r="L216" s="44"/>
      <c r="M216" s="274" t="s">
        <v>1</v>
      </c>
      <c r="N216" s="275" t="s">
        <v>50</v>
      </c>
      <c r="O216" s="276"/>
      <c r="P216" s="277">
        <f>O216*H216</f>
        <v>0</v>
      </c>
      <c r="Q216" s="277">
        <v>0</v>
      </c>
      <c r="R216" s="277">
        <f>Q216*H216</f>
        <v>0</v>
      </c>
      <c r="S216" s="277">
        <v>0</v>
      </c>
      <c r="T216" s="27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138</v>
      </c>
      <c r="AT216" s="231" t="s">
        <v>134</v>
      </c>
      <c r="AU216" s="231" t="s">
        <v>21</v>
      </c>
      <c r="AY216" s="16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93</v>
      </c>
      <c r="BK216" s="232">
        <f>ROUND(I216*H216,2)</f>
        <v>0</v>
      </c>
      <c r="BL216" s="16" t="s">
        <v>138</v>
      </c>
      <c r="BM216" s="231" t="s">
        <v>431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ieYpCDTmpyPoIbZOFmWTwAsWM1SFDedg7vSujTttciBemei0bsWzbxY2BVvrk8J+vbPXxj0jucx1wAO8EesTXw==" hashValue="O8FnpdYpQRy2o17AcN/T75gpYpoqN8gsU4VGMFpbGzVdaH/owkehkiwmXSHcKABdujrbPLByWKzZ3TryjPfYkw==" algorithmName="SHA-512" password="CC35"/>
  <autoFilter ref="C123:K21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úprava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ROUND((SUM(BE122:BE241)),  2)</f>
        <v>0</v>
      </c>
      <c r="G33" s="38"/>
      <c r="H33" s="38"/>
      <c r="I33" s="155">
        <v>0.20999999999999999</v>
      </c>
      <c r="J33" s="154">
        <f>ROUND(((SUM(BE122:BE241))*I33),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ROUND((SUM(BF122:BF241)),  2)</f>
        <v>0</v>
      </c>
      <c r="G34" s="38"/>
      <c r="H34" s="38"/>
      <c r="I34" s="155">
        <v>0.14999999999999999</v>
      </c>
      <c r="J34" s="154">
        <f>ROUND(((SUM(BF122:BF241))*I34),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ROUND((SUM(BG122:BG241)),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ROUND((SUM(BH122:BH241)),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ROUND((SUM(BI122:BI241)),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úprava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SO301 - SO 301 Deštové přípojky, šachty, vpusti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433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</v>
      </c>
      <c r="E100" s="188"/>
      <c r="F100" s="188"/>
      <c r="G100" s="188"/>
      <c r="H100" s="188"/>
      <c r="I100" s="188"/>
      <c r="J100" s="189">
        <f>J187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246</v>
      </c>
      <c r="E101" s="188"/>
      <c r="F101" s="188"/>
      <c r="G101" s="188"/>
      <c r="H101" s="188"/>
      <c r="I101" s="188"/>
      <c r="J101" s="189">
        <f>J233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434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Stavební úprava ulice Písečná, Cheb</v>
      </c>
      <c r="F112" s="31"/>
      <c r="G112" s="31"/>
      <c r="H112" s="31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SO301 - SO 301 Deštové přípojky, šachty, vpusti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F12</f>
        <v>Písečná ulice po kruhový objezd</v>
      </c>
      <c r="G116" s="40"/>
      <c r="H116" s="40"/>
      <c r="I116" s="31" t="s">
        <v>24</v>
      </c>
      <c r="J116" s="79" t="str">
        <f>IF(J12="","",J12)</f>
        <v>11. 3. 2022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30</v>
      </c>
      <c r="D118" s="40"/>
      <c r="E118" s="40"/>
      <c r="F118" s="26" t="str">
        <f>E15</f>
        <v>Město Cheb</v>
      </c>
      <c r="G118" s="40"/>
      <c r="H118" s="40"/>
      <c r="I118" s="31" t="s">
        <v>38</v>
      </c>
      <c r="J118" s="36" t="str">
        <f>E21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36</v>
      </c>
      <c r="D119" s="40"/>
      <c r="E119" s="40"/>
      <c r="F119" s="26" t="str">
        <f>IF(E18="","",E18)</f>
        <v>Vyplň údaj</v>
      </c>
      <c r="G119" s="40"/>
      <c r="H119" s="40"/>
      <c r="I119" s="31" t="s">
        <v>43</v>
      </c>
      <c r="J119" s="36" t="str">
        <f>E24</f>
        <v>DSVA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118</v>
      </c>
      <c r="D121" s="194" t="s">
        <v>70</v>
      </c>
      <c r="E121" s="194" t="s">
        <v>66</v>
      </c>
      <c r="F121" s="194" t="s">
        <v>67</v>
      </c>
      <c r="G121" s="194" t="s">
        <v>119</v>
      </c>
      <c r="H121" s="194" t="s">
        <v>120</v>
      </c>
      <c r="I121" s="194" t="s">
        <v>121</v>
      </c>
      <c r="J121" s="195" t="s">
        <v>109</v>
      </c>
      <c r="K121" s="196" t="s">
        <v>122</v>
      </c>
      <c r="L121" s="197"/>
      <c r="M121" s="100" t="s">
        <v>1</v>
      </c>
      <c r="N121" s="101" t="s">
        <v>49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127.69368895267817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84</v>
      </c>
      <c r="AU122" s="16" t="s">
        <v>111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84</v>
      </c>
      <c r="E123" s="206" t="s">
        <v>130</v>
      </c>
      <c r="F123" s="206" t="s">
        <v>131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P124+P178+P187+P233+P236</f>
        <v>0</v>
      </c>
      <c r="Q123" s="211"/>
      <c r="R123" s="212">
        <f>R124+R178+R187+R233+R236</f>
        <v>127.69368895267817</v>
      </c>
      <c r="S123" s="211"/>
      <c r="T123" s="213">
        <f>T124+T178+T187+T233+T236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93</v>
      </c>
      <c r="AT123" s="215" t="s">
        <v>84</v>
      </c>
      <c r="AU123" s="215" t="s">
        <v>85</v>
      </c>
      <c r="AY123" s="214" t="s">
        <v>132</v>
      </c>
      <c r="BK123" s="216">
        <f>BK124+BK178+BK187+BK233+BK236</f>
        <v>0</v>
      </c>
    </row>
    <row r="124" s="12" customFormat="1" ht="22.8" customHeight="1">
      <c r="A124" s="12"/>
      <c r="B124" s="203"/>
      <c r="C124" s="204"/>
      <c r="D124" s="205" t="s">
        <v>84</v>
      </c>
      <c r="E124" s="217" t="s">
        <v>93</v>
      </c>
      <c r="F124" s="217" t="s">
        <v>133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SUM(P125:P177)</f>
        <v>0</v>
      </c>
      <c r="Q124" s="211"/>
      <c r="R124" s="212">
        <f>SUM(R125:R177)</f>
        <v>107.56432379999998</v>
      </c>
      <c r="S124" s="211"/>
      <c r="T124" s="213">
        <f>SUM(T125:T177)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93</v>
      </c>
      <c r="AT124" s="215" t="s">
        <v>84</v>
      </c>
      <c r="AU124" s="215" t="s">
        <v>93</v>
      </c>
      <c r="AY124" s="214" t="s">
        <v>132</v>
      </c>
      <c r="BK124" s="216">
        <f>SUM(BK125:BK177)</f>
        <v>0</v>
      </c>
    </row>
    <row r="125" s="2" customFormat="1" ht="24.15" customHeight="1">
      <c r="A125" s="38"/>
      <c r="B125" s="39"/>
      <c r="C125" s="219" t="s">
        <v>93</v>
      </c>
      <c r="D125" s="219" t="s">
        <v>134</v>
      </c>
      <c r="E125" s="220" t="s">
        <v>435</v>
      </c>
      <c r="F125" s="221" t="s">
        <v>436</v>
      </c>
      <c r="G125" s="222" t="s">
        <v>154</v>
      </c>
      <c r="H125" s="223">
        <v>10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50</v>
      </c>
      <c r="O125" s="91"/>
      <c r="P125" s="229">
        <f>O125*H125</f>
        <v>0</v>
      </c>
      <c r="Q125" s="229">
        <v>0.0106826</v>
      </c>
      <c r="R125" s="229">
        <f>Q125*H125</f>
        <v>0.106826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138</v>
      </c>
      <c r="AT125" s="231" t="s">
        <v>134</v>
      </c>
      <c r="AU125" s="231" t="s">
        <v>21</v>
      </c>
      <c r="AY125" s="16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93</v>
      </c>
      <c r="BK125" s="232">
        <f>ROUND(I125*H125,2)</f>
        <v>0</v>
      </c>
      <c r="BL125" s="16" t="s">
        <v>138</v>
      </c>
      <c r="BM125" s="231" t="s">
        <v>437</v>
      </c>
    </row>
    <row r="126" s="2" customFormat="1" ht="24.15" customHeight="1">
      <c r="A126" s="38"/>
      <c r="B126" s="39"/>
      <c r="C126" s="219" t="s">
        <v>21</v>
      </c>
      <c r="D126" s="219" t="s">
        <v>134</v>
      </c>
      <c r="E126" s="220" t="s">
        <v>438</v>
      </c>
      <c r="F126" s="221" t="s">
        <v>439</v>
      </c>
      <c r="G126" s="222" t="s">
        <v>154</v>
      </c>
      <c r="H126" s="223">
        <v>10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50</v>
      </c>
      <c r="O126" s="91"/>
      <c r="P126" s="229">
        <f>O126*H126</f>
        <v>0</v>
      </c>
      <c r="Q126" s="229">
        <v>0.1077485</v>
      </c>
      <c r="R126" s="229">
        <f>Q126*H126</f>
        <v>1.077485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138</v>
      </c>
      <c r="AT126" s="231" t="s">
        <v>134</v>
      </c>
      <c r="AU126" s="231" t="s">
        <v>21</v>
      </c>
      <c r="AY126" s="16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93</v>
      </c>
      <c r="BK126" s="232">
        <f>ROUND(I126*H126,2)</f>
        <v>0</v>
      </c>
      <c r="BL126" s="16" t="s">
        <v>138</v>
      </c>
      <c r="BM126" s="231" t="s">
        <v>440</v>
      </c>
    </row>
    <row r="127" s="2" customFormat="1" ht="24.15" customHeight="1">
      <c r="A127" s="38"/>
      <c r="B127" s="39"/>
      <c r="C127" s="219" t="s">
        <v>151</v>
      </c>
      <c r="D127" s="219" t="s">
        <v>134</v>
      </c>
      <c r="E127" s="220" t="s">
        <v>441</v>
      </c>
      <c r="F127" s="221" t="s">
        <v>442</v>
      </c>
      <c r="G127" s="222" t="s">
        <v>159</v>
      </c>
      <c r="H127" s="223">
        <v>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50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138</v>
      </c>
      <c r="AT127" s="231" t="s">
        <v>134</v>
      </c>
      <c r="AU127" s="231" t="s">
        <v>21</v>
      </c>
      <c r="AY127" s="16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93</v>
      </c>
      <c r="BK127" s="232">
        <f>ROUND(I127*H127,2)</f>
        <v>0</v>
      </c>
      <c r="BL127" s="16" t="s">
        <v>138</v>
      </c>
      <c r="BM127" s="231" t="s">
        <v>443</v>
      </c>
    </row>
    <row r="128" s="2" customFormat="1" ht="33" customHeight="1">
      <c r="A128" s="38"/>
      <c r="B128" s="39"/>
      <c r="C128" s="219" t="s">
        <v>138</v>
      </c>
      <c r="D128" s="219" t="s">
        <v>134</v>
      </c>
      <c r="E128" s="220" t="s">
        <v>444</v>
      </c>
      <c r="F128" s="221" t="s">
        <v>445</v>
      </c>
      <c r="G128" s="222" t="s">
        <v>159</v>
      </c>
      <c r="H128" s="223">
        <v>120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138</v>
      </c>
      <c r="AT128" s="231" t="s">
        <v>134</v>
      </c>
      <c r="AU128" s="231" t="s">
        <v>21</v>
      </c>
      <c r="AY128" s="16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138</v>
      </c>
      <c r="BM128" s="231" t="s">
        <v>446</v>
      </c>
    </row>
    <row r="129" s="2" customFormat="1">
      <c r="A129" s="38"/>
      <c r="B129" s="39"/>
      <c r="C129" s="40"/>
      <c r="D129" s="235" t="s">
        <v>147</v>
      </c>
      <c r="E129" s="40"/>
      <c r="F129" s="256" t="s">
        <v>447</v>
      </c>
      <c r="G129" s="40"/>
      <c r="H129" s="40"/>
      <c r="I129" s="257"/>
      <c r="J129" s="40"/>
      <c r="K129" s="40"/>
      <c r="L129" s="44"/>
      <c r="M129" s="258"/>
      <c r="N129" s="259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147</v>
      </c>
      <c r="AU129" s="16" t="s">
        <v>21</v>
      </c>
    </row>
    <row r="130" s="13" customFormat="1">
      <c r="A130" s="13"/>
      <c r="B130" s="233"/>
      <c r="C130" s="234"/>
      <c r="D130" s="235" t="s">
        <v>140</v>
      </c>
      <c r="E130" s="236" t="s">
        <v>1</v>
      </c>
      <c r="F130" s="237" t="s">
        <v>448</v>
      </c>
      <c r="G130" s="234"/>
      <c r="H130" s="238">
        <v>120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140</v>
      </c>
      <c r="AU130" s="244" t="s">
        <v>21</v>
      </c>
      <c r="AV130" s="13" t="s">
        <v>21</v>
      </c>
      <c r="AW130" s="13" t="s">
        <v>42</v>
      </c>
      <c r="AX130" s="13" t="s">
        <v>85</v>
      </c>
      <c r="AY130" s="244" t="s">
        <v>132</v>
      </c>
    </row>
    <row r="131" s="14" customFormat="1">
      <c r="A131" s="14"/>
      <c r="B131" s="245"/>
      <c r="C131" s="246"/>
      <c r="D131" s="235" t="s">
        <v>140</v>
      </c>
      <c r="E131" s="247" t="s">
        <v>1</v>
      </c>
      <c r="F131" s="248" t="s">
        <v>143</v>
      </c>
      <c r="G131" s="246"/>
      <c r="H131" s="249">
        <v>120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140</v>
      </c>
      <c r="AU131" s="255" t="s">
        <v>21</v>
      </c>
      <c r="AV131" s="14" t="s">
        <v>138</v>
      </c>
      <c r="AW131" s="14" t="s">
        <v>42</v>
      </c>
      <c r="AX131" s="14" t="s">
        <v>93</v>
      </c>
      <c r="AY131" s="255" t="s">
        <v>132</v>
      </c>
    </row>
    <row r="132" s="2" customFormat="1" ht="24.15" customHeight="1">
      <c r="A132" s="38"/>
      <c r="B132" s="39"/>
      <c r="C132" s="219" t="s">
        <v>164</v>
      </c>
      <c r="D132" s="219" t="s">
        <v>134</v>
      </c>
      <c r="E132" s="220" t="s">
        <v>449</v>
      </c>
      <c r="F132" s="221" t="s">
        <v>450</v>
      </c>
      <c r="G132" s="222" t="s">
        <v>159</v>
      </c>
      <c r="H132" s="223">
        <v>27.225000000000001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138</v>
      </c>
      <c r="AT132" s="231" t="s">
        <v>134</v>
      </c>
      <c r="AU132" s="231" t="s">
        <v>21</v>
      </c>
      <c r="AY132" s="16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138</v>
      </c>
      <c r="BM132" s="231" t="s">
        <v>451</v>
      </c>
    </row>
    <row r="133" s="2" customFormat="1">
      <c r="A133" s="38"/>
      <c r="B133" s="39"/>
      <c r="C133" s="40"/>
      <c r="D133" s="235" t="s">
        <v>147</v>
      </c>
      <c r="E133" s="40"/>
      <c r="F133" s="256" t="s">
        <v>447</v>
      </c>
      <c r="G133" s="40"/>
      <c r="H133" s="40"/>
      <c r="I133" s="257"/>
      <c r="J133" s="40"/>
      <c r="K133" s="40"/>
      <c r="L133" s="44"/>
      <c r="M133" s="258"/>
      <c r="N133" s="259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147</v>
      </c>
      <c r="AU133" s="16" t="s">
        <v>21</v>
      </c>
    </row>
    <row r="134" s="13" customFormat="1">
      <c r="A134" s="13"/>
      <c r="B134" s="233"/>
      <c r="C134" s="234"/>
      <c r="D134" s="235" t="s">
        <v>140</v>
      </c>
      <c r="E134" s="236" t="s">
        <v>1</v>
      </c>
      <c r="F134" s="237" t="s">
        <v>452</v>
      </c>
      <c r="G134" s="234"/>
      <c r="H134" s="238">
        <v>12.960000000000001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140</v>
      </c>
      <c r="AU134" s="244" t="s">
        <v>21</v>
      </c>
      <c r="AV134" s="13" t="s">
        <v>21</v>
      </c>
      <c r="AW134" s="13" t="s">
        <v>42</v>
      </c>
      <c r="AX134" s="13" t="s">
        <v>85</v>
      </c>
      <c r="AY134" s="244" t="s">
        <v>132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453</v>
      </c>
      <c r="G135" s="234"/>
      <c r="H135" s="238">
        <v>5.625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21</v>
      </c>
      <c r="AV135" s="13" t="s">
        <v>21</v>
      </c>
      <c r="AW135" s="13" t="s">
        <v>42</v>
      </c>
      <c r="AX135" s="13" t="s">
        <v>85</v>
      </c>
      <c r="AY135" s="244" t="s">
        <v>132</v>
      </c>
    </row>
    <row r="136" s="13" customFormat="1">
      <c r="A136" s="13"/>
      <c r="B136" s="233"/>
      <c r="C136" s="234"/>
      <c r="D136" s="235" t="s">
        <v>140</v>
      </c>
      <c r="E136" s="236" t="s">
        <v>1</v>
      </c>
      <c r="F136" s="237" t="s">
        <v>454</v>
      </c>
      <c r="G136" s="234"/>
      <c r="H136" s="238">
        <v>8.6400000000000006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140</v>
      </c>
      <c r="AU136" s="244" t="s">
        <v>21</v>
      </c>
      <c r="AV136" s="13" t="s">
        <v>21</v>
      </c>
      <c r="AW136" s="13" t="s">
        <v>42</v>
      </c>
      <c r="AX136" s="13" t="s">
        <v>85</v>
      </c>
      <c r="AY136" s="244" t="s">
        <v>132</v>
      </c>
    </row>
    <row r="137" s="14" customFormat="1">
      <c r="A137" s="14"/>
      <c r="B137" s="245"/>
      <c r="C137" s="246"/>
      <c r="D137" s="235" t="s">
        <v>140</v>
      </c>
      <c r="E137" s="247" t="s">
        <v>1</v>
      </c>
      <c r="F137" s="248" t="s">
        <v>143</v>
      </c>
      <c r="G137" s="246"/>
      <c r="H137" s="249">
        <v>27.225000000000001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140</v>
      </c>
      <c r="AU137" s="255" t="s">
        <v>21</v>
      </c>
      <c r="AV137" s="14" t="s">
        <v>138</v>
      </c>
      <c r="AW137" s="14" t="s">
        <v>42</v>
      </c>
      <c r="AX137" s="14" t="s">
        <v>93</v>
      </c>
      <c r="AY137" s="255" t="s">
        <v>132</v>
      </c>
    </row>
    <row r="138" s="2" customFormat="1" ht="37.8" customHeight="1">
      <c r="A138" s="38"/>
      <c r="B138" s="39"/>
      <c r="C138" s="219" t="s">
        <v>169</v>
      </c>
      <c r="D138" s="219" t="s">
        <v>134</v>
      </c>
      <c r="E138" s="220" t="s">
        <v>165</v>
      </c>
      <c r="F138" s="221" t="s">
        <v>166</v>
      </c>
      <c r="G138" s="222" t="s">
        <v>159</v>
      </c>
      <c r="H138" s="223">
        <v>147.22499999999999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50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138</v>
      </c>
      <c r="AT138" s="231" t="s">
        <v>134</v>
      </c>
      <c r="AU138" s="231" t="s">
        <v>21</v>
      </c>
      <c r="AY138" s="16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93</v>
      </c>
      <c r="BK138" s="232">
        <f>ROUND(I138*H138,2)</f>
        <v>0</v>
      </c>
      <c r="BL138" s="16" t="s">
        <v>138</v>
      </c>
      <c r="BM138" s="231" t="s">
        <v>455</v>
      </c>
    </row>
    <row r="139" s="2" customFormat="1">
      <c r="A139" s="38"/>
      <c r="B139" s="39"/>
      <c r="C139" s="40"/>
      <c r="D139" s="235" t="s">
        <v>147</v>
      </c>
      <c r="E139" s="40"/>
      <c r="F139" s="256" t="s">
        <v>232</v>
      </c>
      <c r="G139" s="40"/>
      <c r="H139" s="40"/>
      <c r="I139" s="257"/>
      <c r="J139" s="40"/>
      <c r="K139" s="40"/>
      <c r="L139" s="44"/>
      <c r="M139" s="258"/>
      <c r="N139" s="259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147</v>
      </c>
      <c r="AU139" s="16" t="s">
        <v>21</v>
      </c>
    </row>
    <row r="140" s="13" customFormat="1">
      <c r="A140" s="13"/>
      <c r="B140" s="233"/>
      <c r="C140" s="234"/>
      <c r="D140" s="235" t="s">
        <v>140</v>
      </c>
      <c r="E140" s="236" t="s">
        <v>1</v>
      </c>
      <c r="F140" s="237" t="s">
        <v>456</v>
      </c>
      <c r="G140" s="234"/>
      <c r="H140" s="238">
        <v>147.22499999999999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21</v>
      </c>
      <c r="AV140" s="13" t="s">
        <v>21</v>
      </c>
      <c r="AW140" s="13" t="s">
        <v>42</v>
      </c>
      <c r="AX140" s="13" t="s">
        <v>93</v>
      </c>
      <c r="AY140" s="244" t="s">
        <v>132</v>
      </c>
    </row>
    <row r="141" s="2" customFormat="1" ht="16.5" customHeight="1">
      <c r="A141" s="38"/>
      <c r="B141" s="39"/>
      <c r="C141" s="219" t="s">
        <v>173</v>
      </c>
      <c r="D141" s="219" t="s">
        <v>134</v>
      </c>
      <c r="E141" s="220" t="s">
        <v>170</v>
      </c>
      <c r="F141" s="221" t="s">
        <v>171</v>
      </c>
      <c r="G141" s="222" t="s">
        <v>159</v>
      </c>
      <c r="H141" s="223">
        <v>147.22499999999999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138</v>
      </c>
      <c r="AT141" s="231" t="s">
        <v>134</v>
      </c>
      <c r="AU141" s="231" t="s">
        <v>21</v>
      </c>
      <c r="AY141" s="16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138</v>
      </c>
      <c r="BM141" s="231" t="s">
        <v>457</v>
      </c>
    </row>
    <row r="142" s="2" customFormat="1" ht="44.25" customHeight="1">
      <c r="A142" s="38"/>
      <c r="B142" s="39"/>
      <c r="C142" s="219" t="s">
        <v>179</v>
      </c>
      <c r="D142" s="219" t="s">
        <v>134</v>
      </c>
      <c r="E142" s="220" t="s">
        <v>174</v>
      </c>
      <c r="F142" s="221" t="s">
        <v>175</v>
      </c>
      <c r="G142" s="222" t="s">
        <v>176</v>
      </c>
      <c r="H142" s="223">
        <v>279.72800000000001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50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138</v>
      </c>
      <c r="AT142" s="231" t="s">
        <v>134</v>
      </c>
      <c r="AU142" s="231" t="s">
        <v>21</v>
      </c>
      <c r="AY142" s="16" t="s">
        <v>132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93</v>
      </c>
      <c r="BK142" s="232">
        <f>ROUND(I142*H142,2)</f>
        <v>0</v>
      </c>
      <c r="BL142" s="16" t="s">
        <v>138</v>
      </c>
      <c r="BM142" s="231" t="s">
        <v>458</v>
      </c>
    </row>
    <row r="143" s="13" customFormat="1">
      <c r="A143" s="13"/>
      <c r="B143" s="233"/>
      <c r="C143" s="234"/>
      <c r="D143" s="235" t="s">
        <v>140</v>
      </c>
      <c r="E143" s="236" t="s">
        <v>1</v>
      </c>
      <c r="F143" s="237" t="s">
        <v>459</v>
      </c>
      <c r="G143" s="234"/>
      <c r="H143" s="238">
        <v>279.72800000000001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140</v>
      </c>
      <c r="AU143" s="244" t="s">
        <v>21</v>
      </c>
      <c r="AV143" s="13" t="s">
        <v>21</v>
      </c>
      <c r="AW143" s="13" t="s">
        <v>42</v>
      </c>
      <c r="AX143" s="13" t="s">
        <v>85</v>
      </c>
      <c r="AY143" s="244" t="s">
        <v>132</v>
      </c>
    </row>
    <row r="144" s="14" customFormat="1">
      <c r="A144" s="14"/>
      <c r="B144" s="245"/>
      <c r="C144" s="246"/>
      <c r="D144" s="235" t="s">
        <v>140</v>
      </c>
      <c r="E144" s="247" t="s">
        <v>1</v>
      </c>
      <c r="F144" s="248" t="s">
        <v>143</v>
      </c>
      <c r="G144" s="246"/>
      <c r="H144" s="249">
        <v>279.72800000000001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140</v>
      </c>
      <c r="AU144" s="255" t="s">
        <v>21</v>
      </c>
      <c r="AV144" s="14" t="s">
        <v>138</v>
      </c>
      <c r="AW144" s="14" t="s">
        <v>42</v>
      </c>
      <c r="AX144" s="14" t="s">
        <v>93</v>
      </c>
      <c r="AY144" s="255" t="s">
        <v>132</v>
      </c>
    </row>
    <row r="145" s="2" customFormat="1" ht="24.15" customHeight="1">
      <c r="A145" s="38"/>
      <c r="B145" s="39"/>
      <c r="C145" s="219" t="s">
        <v>185</v>
      </c>
      <c r="D145" s="219" t="s">
        <v>134</v>
      </c>
      <c r="E145" s="220" t="s">
        <v>460</v>
      </c>
      <c r="F145" s="221" t="s">
        <v>461</v>
      </c>
      <c r="G145" s="222" t="s">
        <v>137</v>
      </c>
      <c r="H145" s="223">
        <v>40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50</v>
      </c>
      <c r="O145" s="91"/>
      <c r="P145" s="229">
        <f>O145*H145</f>
        <v>0</v>
      </c>
      <c r="Q145" s="229">
        <v>0.00085132000000000003</v>
      </c>
      <c r="R145" s="229">
        <f>Q145*H145</f>
        <v>0.034052800000000001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138</v>
      </c>
      <c r="AT145" s="231" t="s">
        <v>134</v>
      </c>
      <c r="AU145" s="231" t="s">
        <v>21</v>
      </c>
      <c r="AY145" s="16" t="s">
        <v>132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93</v>
      </c>
      <c r="BK145" s="232">
        <f>ROUND(I145*H145,2)</f>
        <v>0</v>
      </c>
      <c r="BL145" s="16" t="s">
        <v>138</v>
      </c>
      <c r="BM145" s="231" t="s">
        <v>462</v>
      </c>
    </row>
    <row r="146" s="2" customFormat="1">
      <c r="A146" s="38"/>
      <c r="B146" s="39"/>
      <c r="C146" s="40"/>
      <c r="D146" s="235" t="s">
        <v>147</v>
      </c>
      <c r="E146" s="40"/>
      <c r="F146" s="256" t="s">
        <v>463</v>
      </c>
      <c r="G146" s="40"/>
      <c r="H146" s="40"/>
      <c r="I146" s="257"/>
      <c r="J146" s="40"/>
      <c r="K146" s="40"/>
      <c r="L146" s="44"/>
      <c r="M146" s="258"/>
      <c r="N146" s="259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147</v>
      </c>
      <c r="AU146" s="16" t="s">
        <v>21</v>
      </c>
    </row>
    <row r="147" s="13" customFormat="1">
      <c r="A147" s="13"/>
      <c r="B147" s="233"/>
      <c r="C147" s="234"/>
      <c r="D147" s="235" t="s">
        <v>140</v>
      </c>
      <c r="E147" s="236" t="s">
        <v>1</v>
      </c>
      <c r="F147" s="237" t="s">
        <v>464</v>
      </c>
      <c r="G147" s="234"/>
      <c r="H147" s="238">
        <v>40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140</v>
      </c>
      <c r="AU147" s="244" t="s">
        <v>21</v>
      </c>
      <c r="AV147" s="13" t="s">
        <v>21</v>
      </c>
      <c r="AW147" s="13" t="s">
        <v>42</v>
      </c>
      <c r="AX147" s="13" t="s">
        <v>85</v>
      </c>
      <c r="AY147" s="244" t="s">
        <v>132</v>
      </c>
    </row>
    <row r="148" s="14" customFormat="1">
      <c r="A148" s="14"/>
      <c r="B148" s="245"/>
      <c r="C148" s="246"/>
      <c r="D148" s="235" t="s">
        <v>140</v>
      </c>
      <c r="E148" s="247" t="s">
        <v>1</v>
      </c>
      <c r="F148" s="248" t="s">
        <v>143</v>
      </c>
      <c r="G148" s="246"/>
      <c r="H148" s="249">
        <v>40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140</v>
      </c>
      <c r="AU148" s="255" t="s">
        <v>21</v>
      </c>
      <c r="AV148" s="14" t="s">
        <v>138</v>
      </c>
      <c r="AW148" s="14" t="s">
        <v>42</v>
      </c>
      <c r="AX148" s="14" t="s">
        <v>93</v>
      </c>
      <c r="AY148" s="255" t="s">
        <v>132</v>
      </c>
    </row>
    <row r="149" s="2" customFormat="1" ht="24.15" customHeight="1">
      <c r="A149" s="38"/>
      <c r="B149" s="39"/>
      <c r="C149" s="219" t="s">
        <v>194</v>
      </c>
      <c r="D149" s="219" t="s">
        <v>134</v>
      </c>
      <c r="E149" s="220" t="s">
        <v>465</v>
      </c>
      <c r="F149" s="221" t="s">
        <v>466</v>
      </c>
      <c r="G149" s="222" t="s">
        <v>137</v>
      </c>
      <c r="H149" s="223">
        <v>40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50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138</v>
      </c>
      <c r="AT149" s="231" t="s">
        <v>134</v>
      </c>
      <c r="AU149" s="231" t="s">
        <v>21</v>
      </c>
      <c r="AY149" s="16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138</v>
      </c>
      <c r="BM149" s="231" t="s">
        <v>467</v>
      </c>
    </row>
    <row r="150" s="2" customFormat="1" ht="16.5" customHeight="1">
      <c r="A150" s="38"/>
      <c r="B150" s="39"/>
      <c r="C150" s="219" t="s">
        <v>198</v>
      </c>
      <c r="D150" s="219" t="s">
        <v>134</v>
      </c>
      <c r="E150" s="220" t="s">
        <v>468</v>
      </c>
      <c r="F150" s="221" t="s">
        <v>469</v>
      </c>
      <c r="G150" s="222" t="s">
        <v>470</v>
      </c>
      <c r="H150" s="223">
        <v>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50</v>
      </c>
      <c r="O150" s="91"/>
      <c r="P150" s="229">
        <f>O150*H150</f>
        <v>0</v>
      </c>
      <c r="Q150" s="229">
        <v>0.00032000000000000003</v>
      </c>
      <c r="R150" s="229">
        <f>Q150*H150</f>
        <v>0.00096000000000000013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138</v>
      </c>
      <c r="AT150" s="231" t="s">
        <v>134</v>
      </c>
      <c r="AU150" s="231" t="s">
        <v>21</v>
      </c>
      <c r="AY150" s="16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93</v>
      </c>
      <c r="BK150" s="232">
        <f>ROUND(I150*H150,2)</f>
        <v>0</v>
      </c>
      <c r="BL150" s="16" t="s">
        <v>138</v>
      </c>
      <c r="BM150" s="231" t="s">
        <v>471</v>
      </c>
    </row>
    <row r="151" s="2" customFormat="1" ht="24.15" customHeight="1">
      <c r="A151" s="38"/>
      <c r="B151" s="39"/>
      <c r="C151" s="219" t="s">
        <v>203</v>
      </c>
      <c r="D151" s="219" t="s">
        <v>134</v>
      </c>
      <c r="E151" s="220" t="s">
        <v>472</v>
      </c>
      <c r="F151" s="221" t="s">
        <v>473</v>
      </c>
      <c r="G151" s="222" t="s">
        <v>159</v>
      </c>
      <c r="H151" s="223">
        <v>31.971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50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138</v>
      </c>
      <c r="AT151" s="231" t="s">
        <v>134</v>
      </c>
      <c r="AU151" s="231" t="s">
        <v>21</v>
      </c>
      <c r="AY151" s="16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93</v>
      </c>
      <c r="BK151" s="232">
        <f>ROUND(I151*H151,2)</f>
        <v>0</v>
      </c>
      <c r="BL151" s="16" t="s">
        <v>138</v>
      </c>
      <c r="BM151" s="231" t="s">
        <v>474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475</v>
      </c>
      <c r="G152" s="234"/>
      <c r="H152" s="238">
        <v>27.199999999999999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21</v>
      </c>
      <c r="AV152" s="13" t="s">
        <v>21</v>
      </c>
      <c r="AW152" s="13" t="s">
        <v>42</v>
      </c>
      <c r="AX152" s="13" t="s">
        <v>85</v>
      </c>
      <c r="AY152" s="244" t="s">
        <v>132</v>
      </c>
    </row>
    <row r="153" s="13" customFormat="1">
      <c r="A153" s="13"/>
      <c r="B153" s="233"/>
      <c r="C153" s="234"/>
      <c r="D153" s="235" t="s">
        <v>140</v>
      </c>
      <c r="E153" s="236" t="s">
        <v>1</v>
      </c>
      <c r="F153" s="237" t="s">
        <v>476</v>
      </c>
      <c r="G153" s="234"/>
      <c r="H153" s="238">
        <v>4.2530000000000001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140</v>
      </c>
      <c r="AU153" s="244" t="s">
        <v>21</v>
      </c>
      <c r="AV153" s="13" t="s">
        <v>21</v>
      </c>
      <c r="AW153" s="13" t="s">
        <v>42</v>
      </c>
      <c r="AX153" s="13" t="s">
        <v>85</v>
      </c>
      <c r="AY153" s="244" t="s">
        <v>132</v>
      </c>
    </row>
    <row r="154" s="13" customFormat="1">
      <c r="A154" s="13"/>
      <c r="B154" s="233"/>
      <c r="C154" s="234"/>
      <c r="D154" s="235" t="s">
        <v>140</v>
      </c>
      <c r="E154" s="236" t="s">
        <v>1</v>
      </c>
      <c r="F154" s="237" t="s">
        <v>477</v>
      </c>
      <c r="G154" s="234"/>
      <c r="H154" s="238">
        <v>0.51800000000000002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140</v>
      </c>
      <c r="AU154" s="244" t="s">
        <v>21</v>
      </c>
      <c r="AV154" s="13" t="s">
        <v>21</v>
      </c>
      <c r="AW154" s="13" t="s">
        <v>42</v>
      </c>
      <c r="AX154" s="13" t="s">
        <v>85</v>
      </c>
      <c r="AY154" s="244" t="s">
        <v>132</v>
      </c>
    </row>
    <row r="155" s="14" customFormat="1">
      <c r="A155" s="14"/>
      <c r="B155" s="245"/>
      <c r="C155" s="246"/>
      <c r="D155" s="235" t="s">
        <v>140</v>
      </c>
      <c r="E155" s="247" t="s">
        <v>1</v>
      </c>
      <c r="F155" s="248" t="s">
        <v>143</v>
      </c>
      <c r="G155" s="246"/>
      <c r="H155" s="249">
        <v>31.971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140</v>
      </c>
      <c r="AU155" s="255" t="s">
        <v>21</v>
      </c>
      <c r="AV155" s="14" t="s">
        <v>138</v>
      </c>
      <c r="AW155" s="14" t="s">
        <v>42</v>
      </c>
      <c r="AX155" s="14" t="s">
        <v>93</v>
      </c>
      <c r="AY155" s="255" t="s">
        <v>132</v>
      </c>
    </row>
    <row r="156" s="2" customFormat="1" ht="16.5" customHeight="1">
      <c r="A156" s="38"/>
      <c r="B156" s="39"/>
      <c r="C156" s="260" t="s">
        <v>207</v>
      </c>
      <c r="D156" s="260" t="s">
        <v>186</v>
      </c>
      <c r="E156" s="261" t="s">
        <v>478</v>
      </c>
      <c r="F156" s="262" t="s">
        <v>479</v>
      </c>
      <c r="G156" s="263" t="s">
        <v>176</v>
      </c>
      <c r="H156" s="264">
        <v>60.744999999999997</v>
      </c>
      <c r="I156" s="265"/>
      <c r="J156" s="266">
        <f>ROUND(I156*H156,2)</f>
        <v>0</v>
      </c>
      <c r="K156" s="267"/>
      <c r="L156" s="268"/>
      <c r="M156" s="269" t="s">
        <v>1</v>
      </c>
      <c r="N156" s="270" t="s">
        <v>50</v>
      </c>
      <c r="O156" s="91"/>
      <c r="P156" s="229">
        <f>O156*H156</f>
        <v>0</v>
      </c>
      <c r="Q156" s="229">
        <v>1</v>
      </c>
      <c r="R156" s="229">
        <f>Q156*H156</f>
        <v>60.744999999999997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179</v>
      </c>
      <c r="AT156" s="231" t="s">
        <v>186</v>
      </c>
      <c r="AU156" s="231" t="s">
        <v>21</v>
      </c>
      <c r="AY156" s="16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93</v>
      </c>
      <c r="BK156" s="232">
        <f>ROUND(I156*H156,2)</f>
        <v>0</v>
      </c>
      <c r="BL156" s="16" t="s">
        <v>138</v>
      </c>
      <c r="BM156" s="231" t="s">
        <v>480</v>
      </c>
    </row>
    <row r="157" s="2" customFormat="1">
      <c r="A157" s="38"/>
      <c r="B157" s="39"/>
      <c r="C157" s="40"/>
      <c r="D157" s="235" t="s">
        <v>147</v>
      </c>
      <c r="E157" s="40"/>
      <c r="F157" s="256" t="s">
        <v>481</v>
      </c>
      <c r="G157" s="40"/>
      <c r="H157" s="40"/>
      <c r="I157" s="257"/>
      <c r="J157" s="40"/>
      <c r="K157" s="40"/>
      <c r="L157" s="44"/>
      <c r="M157" s="258"/>
      <c r="N157" s="25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147</v>
      </c>
      <c r="AU157" s="16" t="s">
        <v>21</v>
      </c>
    </row>
    <row r="158" s="13" customFormat="1">
      <c r="A158" s="13"/>
      <c r="B158" s="233"/>
      <c r="C158" s="234"/>
      <c r="D158" s="235" t="s">
        <v>140</v>
      </c>
      <c r="E158" s="236" t="s">
        <v>1</v>
      </c>
      <c r="F158" s="237" t="s">
        <v>482</v>
      </c>
      <c r="G158" s="234"/>
      <c r="H158" s="238">
        <v>60.744999999999997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21</v>
      </c>
      <c r="AV158" s="13" t="s">
        <v>21</v>
      </c>
      <c r="AW158" s="13" t="s">
        <v>42</v>
      </c>
      <c r="AX158" s="13" t="s">
        <v>85</v>
      </c>
      <c r="AY158" s="244" t="s">
        <v>132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143</v>
      </c>
      <c r="G159" s="246"/>
      <c r="H159" s="249">
        <v>60.744999999999997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140</v>
      </c>
      <c r="AU159" s="255" t="s">
        <v>21</v>
      </c>
      <c r="AV159" s="14" t="s">
        <v>138</v>
      </c>
      <c r="AW159" s="14" t="s">
        <v>42</v>
      </c>
      <c r="AX159" s="14" t="s">
        <v>93</v>
      </c>
      <c r="AY159" s="255" t="s">
        <v>132</v>
      </c>
    </row>
    <row r="160" s="2" customFormat="1" ht="24.15" customHeight="1">
      <c r="A160" s="38"/>
      <c r="B160" s="39"/>
      <c r="C160" s="219" t="s">
        <v>211</v>
      </c>
      <c r="D160" s="219" t="s">
        <v>134</v>
      </c>
      <c r="E160" s="220" t="s">
        <v>483</v>
      </c>
      <c r="F160" s="221" t="s">
        <v>484</v>
      </c>
      <c r="G160" s="222" t="s">
        <v>159</v>
      </c>
      <c r="H160" s="223">
        <v>16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50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138</v>
      </c>
      <c r="AT160" s="231" t="s">
        <v>134</v>
      </c>
      <c r="AU160" s="231" t="s">
        <v>21</v>
      </c>
      <c r="AY160" s="16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93</v>
      </c>
      <c r="BK160" s="232">
        <f>ROUND(I160*H160,2)</f>
        <v>0</v>
      </c>
      <c r="BL160" s="16" t="s">
        <v>138</v>
      </c>
      <c r="BM160" s="231" t="s">
        <v>485</v>
      </c>
    </row>
    <row r="161" s="13" customFormat="1">
      <c r="A161" s="13"/>
      <c r="B161" s="233"/>
      <c r="C161" s="234"/>
      <c r="D161" s="235" t="s">
        <v>140</v>
      </c>
      <c r="E161" s="236" t="s">
        <v>1</v>
      </c>
      <c r="F161" s="237" t="s">
        <v>486</v>
      </c>
      <c r="G161" s="234"/>
      <c r="H161" s="238">
        <v>16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21</v>
      </c>
      <c r="AV161" s="13" t="s">
        <v>21</v>
      </c>
      <c r="AW161" s="13" t="s">
        <v>42</v>
      </c>
      <c r="AX161" s="13" t="s">
        <v>85</v>
      </c>
      <c r="AY161" s="244" t="s">
        <v>132</v>
      </c>
    </row>
    <row r="162" s="14" customFormat="1">
      <c r="A162" s="14"/>
      <c r="B162" s="245"/>
      <c r="C162" s="246"/>
      <c r="D162" s="235" t="s">
        <v>140</v>
      </c>
      <c r="E162" s="247" t="s">
        <v>1</v>
      </c>
      <c r="F162" s="248" t="s">
        <v>143</v>
      </c>
      <c r="G162" s="246"/>
      <c r="H162" s="249">
        <v>16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140</v>
      </c>
      <c r="AU162" s="255" t="s">
        <v>21</v>
      </c>
      <c r="AV162" s="14" t="s">
        <v>138</v>
      </c>
      <c r="AW162" s="14" t="s">
        <v>42</v>
      </c>
      <c r="AX162" s="14" t="s">
        <v>93</v>
      </c>
      <c r="AY162" s="255" t="s">
        <v>132</v>
      </c>
    </row>
    <row r="163" s="2" customFormat="1" ht="16.5" customHeight="1">
      <c r="A163" s="38"/>
      <c r="B163" s="39"/>
      <c r="C163" s="260" t="s">
        <v>8</v>
      </c>
      <c r="D163" s="260" t="s">
        <v>186</v>
      </c>
      <c r="E163" s="261" t="s">
        <v>487</v>
      </c>
      <c r="F163" s="262" t="s">
        <v>488</v>
      </c>
      <c r="G163" s="263" t="s">
        <v>176</v>
      </c>
      <c r="H163" s="264">
        <v>30.399999999999999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50</v>
      </c>
      <c r="O163" s="91"/>
      <c r="P163" s="229">
        <f>O163*H163</f>
        <v>0</v>
      </c>
      <c r="Q163" s="229">
        <v>1</v>
      </c>
      <c r="R163" s="229">
        <f>Q163*H163</f>
        <v>30.399999999999999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179</v>
      </c>
      <c r="AT163" s="231" t="s">
        <v>186</v>
      </c>
      <c r="AU163" s="231" t="s">
        <v>21</v>
      </c>
      <c r="AY163" s="16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93</v>
      </c>
      <c r="BK163" s="232">
        <f>ROUND(I163*H163,2)</f>
        <v>0</v>
      </c>
      <c r="BL163" s="16" t="s">
        <v>138</v>
      </c>
      <c r="BM163" s="231" t="s">
        <v>489</v>
      </c>
    </row>
    <row r="164" s="2" customFormat="1">
      <c r="A164" s="38"/>
      <c r="B164" s="39"/>
      <c r="C164" s="40"/>
      <c r="D164" s="235" t="s">
        <v>147</v>
      </c>
      <c r="E164" s="40"/>
      <c r="F164" s="256" t="s">
        <v>490</v>
      </c>
      <c r="G164" s="40"/>
      <c r="H164" s="40"/>
      <c r="I164" s="257"/>
      <c r="J164" s="40"/>
      <c r="K164" s="40"/>
      <c r="L164" s="44"/>
      <c r="M164" s="258"/>
      <c r="N164" s="259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147</v>
      </c>
      <c r="AU164" s="16" t="s">
        <v>21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491</v>
      </c>
      <c r="G165" s="234"/>
      <c r="H165" s="238">
        <v>30.399999999999999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21</v>
      </c>
      <c r="AV165" s="13" t="s">
        <v>21</v>
      </c>
      <c r="AW165" s="13" t="s">
        <v>42</v>
      </c>
      <c r="AX165" s="13" t="s">
        <v>85</v>
      </c>
      <c r="AY165" s="244" t="s">
        <v>132</v>
      </c>
    </row>
    <row r="166" s="14" customFormat="1">
      <c r="A166" s="14"/>
      <c r="B166" s="245"/>
      <c r="C166" s="246"/>
      <c r="D166" s="235" t="s">
        <v>140</v>
      </c>
      <c r="E166" s="247" t="s">
        <v>1</v>
      </c>
      <c r="F166" s="248" t="s">
        <v>143</v>
      </c>
      <c r="G166" s="246"/>
      <c r="H166" s="249">
        <v>30.399999999999999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140</v>
      </c>
      <c r="AU166" s="255" t="s">
        <v>21</v>
      </c>
      <c r="AV166" s="14" t="s">
        <v>138</v>
      </c>
      <c r="AW166" s="14" t="s">
        <v>42</v>
      </c>
      <c r="AX166" s="14" t="s">
        <v>93</v>
      </c>
      <c r="AY166" s="255" t="s">
        <v>132</v>
      </c>
    </row>
    <row r="167" s="2" customFormat="1" ht="24.15" customHeight="1">
      <c r="A167" s="38"/>
      <c r="B167" s="39"/>
      <c r="C167" s="219" t="s">
        <v>223</v>
      </c>
      <c r="D167" s="219" t="s">
        <v>134</v>
      </c>
      <c r="E167" s="220" t="s">
        <v>492</v>
      </c>
      <c r="F167" s="221" t="s">
        <v>493</v>
      </c>
      <c r="G167" s="222" t="s">
        <v>159</v>
      </c>
      <c r="H167" s="223">
        <v>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50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138</v>
      </c>
      <c r="AT167" s="231" t="s">
        <v>134</v>
      </c>
      <c r="AU167" s="231" t="s">
        <v>21</v>
      </c>
      <c r="AY167" s="16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93</v>
      </c>
      <c r="BK167" s="232">
        <f>ROUND(I167*H167,2)</f>
        <v>0</v>
      </c>
      <c r="BL167" s="16" t="s">
        <v>138</v>
      </c>
      <c r="BM167" s="231" t="s">
        <v>494</v>
      </c>
    </row>
    <row r="168" s="13" customFormat="1">
      <c r="A168" s="13"/>
      <c r="B168" s="233"/>
      <c r="C168" s="234"/>
      <c r="D168" s="235" t="s">
        <v>140</v>
      </c>
      <c r="E168" s="236" t="s">
        <v>1</v>
      </c>
      <c r="F168" s="237" t="s">
        <v>495</v>
      </c>
      <c r="G168" s="234"/>
      <c r="H168" s="238">
        <v>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140</v>
      </c>
      <c r="AU168" s="244" t="s">
        <v>21</v>
      </c>
      <c r="AV168" s="13" t="s">
        <v>21</v>
      </c>
      <c r="AW168" s="13" t="s">
        <v>42</v>
      </c>
      <c r="AX168" s="13" t="s">
        <v>85</v>
      </c>
      <c r="AY168" s="244" t="s">
        <v>132</v>
      </c>
    </row>
    <row r="169" s="14" customFormat="1">
      <c r="A169" s="14"/>
      <c r="B169" s="245"/>
      <c r="C169" s="246"/>
      <c r="D169" s="235" t="s">
        <v>140</v>
      </c>
      <c r="E169" s="247" t="s">
        <v>1</v>
      </c>
      <c r="F169" s="248" t="s">
        <v>143</v>
      </c>
      <c r="G169" s="246"/>
      <c r="H169" s="249">
        <v>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140</v>
      </c>
      <c r="AU169" s="255" t="s">
        <v>21</v>
      </c>
      <c r="AV169" s="14" t="s">
        <v>138</v>
      </c>
      <c r="AW169" s="14" t="s">
        <v>42</v>
      </c>
      <c r="AX169" s="14" t="s">
        <v>93</v>
      </c>
      <c r="AY169" s="255" t="s">
        <v>132</v>
      </c>
    </row>
    <row r="170" s="2" customFormat="1" ht="16.5" customHeight="1">
      <c r="A170" s="38"/>
      <c r="B170" s="39"/>
      <c r="C170" s="260" t="s">
        <v>228</v>
      </c>
      <c r="D170" s="260" t="s">
        <v>186</v>
      </c>
      <c r="E170" s="261" t="s">
        <v>496</v>
      </c>
      <c r="F170" s="262" t="s">
        <v>497</v>
      </c>
      <c r="G170" s="263" t="s">
        <v>176</v>
      </c>
      <c r="H170" s="264">
        <v>15.199999999999999</v>
      </c>
      <c r="I170" s="265"/>
      <c r="J170" s="266">
        <f>ROUND(I170*H170,2)</f>
        <v>0</v>
      </c>
      <c r="K170" s="267"/>
      <c r="L170" s="268"/>
      <c r="M170" s="269" t="s">
        <v>1</v>
      </c>
      <c r="N170" s="270" t="s">
        <v>50</v>
      </c>
      <c r="O170" s="91"/>
      <c r="P170" s="229">
        <f>O170*H170</f>
        <v>0</v>
      </c>
      <c r="Q170" s="229">
        <v>1</v>
      </c>
      <c r="R170" s="229">
        <f>Q170*H170</f>
        <v>15.199999999999999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179</v>
      </c>
      <c r="AT170" s="231" t="s">
        <v>186</v>
      </c>
      <c r="AU170" s="231" t="s">
        <v>21</v>
      </c>
      <c r="AY170" s="16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93</v>
      </c>
      <c r="BK170" s="232">
        <f>ROUND(I170*H170,2)</f>
        <v>0</v>
      </c>
      <c r="BL170" s="16" t="s">
        <v>138</v>
      </c>
      <c r="BM170" s="231" t="s">
        <v>498</v>
      </c>
    </row>
    <row r="171" s="2" customFormat="1">
      <c r="A171" s="38"/>
      <c r="B171" s="39"/>
      <c r="C171" s="40"/>
      <c r="D171" s="235" t="s">
        <v>147</v>
      </c>
      <c r="E171" s="40"/>
      <c r="F171" s="256" t="s">
        <v>490</v>
      </c>
      <c r="G171" s="40"/>
      <c r="H171" s="40"/>
      <c r="I171" s="257"/>
      <c r="J171" s="40"/>
      <c r="K171" s="40"/>
      <c r="L171" s="44"/>
      <c r="M171" s="258"/>
      <c r="N171" s="259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147</v>
      </c>
      <c r="AU171" s="16" t="s">
        <v>21</v>
      </c>
    </row>
    <row r="172" s="13" customFormat="1">
      <c r="A172" s="13"/>
      <c r="B172" s="233"/>
      <c r="C172" s="234"/>
      <c r="D172" s="235" t="s">
        <v>140</v>
      </c>
      <c r="E172" s="236" t="s">
        <v>1</v>
      </c>
      <c r="F172" s="237" t="s">
        <v>499</v>
      </c>
      <c r="G172" s="234"/>
      <c r="H172" s="238">
        <v>15.199999999999999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140</v>
      </c>
      <c r="AU172" s="244" t="s">
        <v>21</v>
      </c>
      <c r="AV172" s="13" t="s">
        <v>21</v>
      </c>
      <c r="AW172" s="13" t="s">
        <v>42</v>
      </c>
      <c r="AX172" s="13" t="s">
        <v>85</v>
      </c>
      <c r="AY172" s="244" t="s">
        <v>132</v>
      </c>
    </row>
    <row r="173" s="14" customFormat="1">
      <c r="A173" s="14"/>
      <c r="B173" s="245"/>
      <c r="C173" s="246"/>
      <c r="D173" s="235" t="s">
        <v>140</v>
      </c>
      <c r="E173" s="247" t="s">
        <v>1</v>
      </c>
      <c r="F173" s="248" t="s">
        <v>143</v>
      </c>
      <c r="G173" s="246"/>
      <c r="H173" s="249">
        <v>15.199999999999999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140</v>
      </c>
      <c r="AU173" s="255" t="s">
        <v>21</v>
      </c>
      <c r="AV173" s="14" t="s">
        <v>138</v>
      </c>
      <c r="AW173" s="14" t="s">
        <v>42</v>
      </c>
      <c r="AX173" s="14" t="s">
        <v>93</v>
      </c>
      <c r="AY173" s="255" t="s">
        <v>132</v>
      </c>
    </row>
    <row r="174" s="2" customFormat="1" ht="24.15" customHeight="1">
      <c r="A174" s="38"/>
      <c r="B174" s="39"/>
      <c r="C174" s="219" t="s">
        <v>234</v>
      </c>
      <c r="D174" s="219" t="s">
        <v>134</v>
      </c>
      <c r="E174" s="220" t="s">
        <v>271</v>
      </c>
      <c r="F174" s="221" t="s">
        <v>500</v>
      </c>
      <c r="G174" s="222" t="s">
        <v>137</v>
      </c>
      <c r="H174" s="223">
        <v>116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50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138</v>
      </c>
      <c r="AT174" s="231" t="s">
        <v>134</v>
      </c>
      <c r="AU174" s="231" t="s">
        <v>21</v>
      </c>
      <c r="AY174" s="16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93</v>
      </c>
      <c r="BK174" s="232">
        <f>ROUND(I174*H174,2)</f>
        <v>0</v>
      </c>
      <c r="BL174" s="16" t="s">
        <v>138</v>
      </c>
      <c r="BM174" s="231" t="s">
        <v>501</v>
      </c>
    </row>
    <row r="175" s="2" customFormat="1">
      <c r="A175" s="38"/>
      <c r="B175" s="39"/>
      <c r="C175" s="40"/>
      <c r="D175" s="235" t="s">
        <v>147</v>
      </c>
      <c r="E175" s="40"/>
      <c r="F175" s="256" t="s">
        <v>502</v>
      </c>
      <c r="G175" s="40"/>
      <c r="H175" s="40"/>
      <c r="I175" s="257"/>
      <c r="J175" s="40"/>
      <c r="K175" s="40"/>
      <c r="L175" s="44"/>
      <c r="M175" s="258"/>
      <c r="N175" s="259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6" t="s">
        <v>147</v>
      </c>
      <c r="AU175" s="16" t="s">
        <v>21</v>
      </c>
    </row>
    <row r="176" s="13" customFormat="1">
      <c r="A176" s="13"/>
      <c r="B176" s="233"/>
      <c r="C176" s="234"/>
      <c r="D176" s="235" t="s">
        <v>140</v>
      </c>
      <c r="E176" s="236" t="s">
        <v>1</v>
      </c>
      <c r="F176" s="237" t="s">
        <v>503</v>
      </c>
      <c r="G176" s="234"/>
      <c r="H176" s="238">
        <v>116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140</v>
      </c>
      <c r="AU176" s="244" t="s">
        <v>21</v>
      </c>
      <c r="AV176" s="13" t="s">
        <v>21</v>
      </c>
      <c r="AW176" s="13" t="s">
        <v>42</v>
      </c>
      <c r="AX176" s="13" t="s">
        <v>85</v>
      </c>
      <c r="AY176" s="244" t="s">
        <v>132</v>
      </c>
    </row>
    <row r="177" s="14" customFormat="1">
      <c r="A177" s="14"/>
      <c r="B177" s="245"/>
      <c r="C177" s="246"/>
      <c r="D177" s="235" t="s">
        <v>140</v>
      </c>
      <c r="E177" s="247" t="s">
        <v>1</v>
      </c>
      <c r="F177" s="248" t="s">
        <v>143</v>
      </c>
      <c r="G177" s="246"/>
      <c r="H177" s="249">
        <v>116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140</v>
      </c>
      <c r="AU177" s="255" t="s">
        <v>21</v>
      </c>
      <c r="AV177" s="14" t="s">
        <v>138</v>
      </c>
      <c r="AW177" s="14" t="s">
        <v>42</v>
      </c>
      <c r="AX177" s="14" t="s">
        <v>93</v>
      </c>
      <c r="AY177" s="255" t="s">
        <v>132</v>
      </c>
    </row>
    <row r="178" s="12" customFormat="1" ht="22.8" customHeight="1">
      <c r="A178" s="12"/>
      <c r="B178" s="203"/>
      <c r="C178" s="204"/>
      <c r="D178" s="205" t="s">
        <v>84</v>
      </c>
      <c r="E178" s="217" t="s">
        <v>138</v>
      </c>
      <c r="F178" s="217" t="s">
        <v>504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SUM(P179:P186)</f>
        <v>0</v>
      </c>
      <c r="Q178" s="211"/>
      <c r="R178" s="212">
        <f>SUM(R179:R186)</f>
        <v>0.031755052678200002</v>
      </c>
      <c r="S178" s="211"/>
      <c r="T178" s="213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93</v>
      </c>
      <c r="AT178" s="215" t="s">
        <v>84</v>
      </c>
      <c r="AU178" s="215" t="s">
        <v>93</v>
      </c>
      <c r="AY178" s="214" t="s">
        <v>132</v>
      </c>
      <c r="BK178" s="216">
        <f>SUM(BK179:BK186)</f>
        <v>0</v>
      </c>
    </row>
    <row r="179" s="2" customFormat="1" ht="24.15" customHeight="1">
      <c r="A179" s="38"/>
      <c r="B179" s="39"/>
      <c r="C179" s="219" t="s">
        <v>306</v>
      </c>
      <c r="D179" s="219" t="s">
        <v>134</v>
      </c>
      <c r="E179" s="220" t="s">
        <v>505</v>
      </c>
      <c r="F179" s="221" t="s">
        <v>506</v>
      </c>
      <c r="G179" s="222" t="s">
        <v>159</v>
      </c>
      <c r="H179" s="223">
        <v>0.39800000000000002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50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138</v>
      </c>
      <c r="AT179" s="231" t="s">
        <v>134</v>
      </c>
      <c r="AU179" s="231" t="s">
        <v>21</v>
      </c>
      <c r="AY179" s="16" t="s">
        <v>132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93</v>
      </c>
      <c r="BK179" s="232">
        <f>ROUND(I179*H179,2)</f>
        <v>0</v>
      </c>
      <c r="BL179" s="16" t="s">
        <v>138</v>
      </c>
      <c r="BM179" s="231" t="s">
        <v>507</v>
      </c>
    </row>
    <row r="180" s="13" customFormat="1">
      <c r="A180" s="13"/>
      <c r="B180" s="233"/>
      <c r="C180" s="234"/>
      <c r="D180" s="235" t="s">
        <v>140</v>
      </c>
      <c r="E180" s="236" t="s">
        <v>1</v>
      </c>
      <c r="F180" s="237" t="s">
        <v>508</v>
      </c>
      <c r="G180" s="234"/>
      <c r="H180" s="238">
        <v>0.39800000000000002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140</v>
      </c>
      <c r="AU180" s="244" t="s">
        <v>21</v>
      </c>
      <c r="AV180" s="13" t="s">
        <v>21</v>
      </c>
      <c r="AW180" s="13" t="s">
        <v>42</v>
      </c>
      <c r="AX180" s="13" t="s">
        <v>85</v>
      </c>
      <c r="AY180" s="244" t="s">
        <v>132</v>
      </c>
    </row>
    <row r="181" s="14" customFormat="1">
      <c r="A181" s="14"/>
      <c r="B181" s="245"/>
      <c r="C181" s="246"/>
      <c r="D181" s="235" t="s">
        <v>140</v>
      </c>
      <c r="E181" s="247" t="s">
        <v>1</v>
      </c>
      <c r="F181" s="248" t="s">
        <v>143</v>
      </c>
      <c r="G181" s="246"/>
      <c r="H181" s="249">
        <v>0.39800000000000002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140</v>
      </c>
      <c r="AU181" s="255" t="s">
        <v>21</v>
      </c>
      <c r="AV181" s="14" t="s">
        <v>138</v>
      </c>
      <c r="AW181" s="14" t="s">
        <v>42</v>
      </c>
      <c r="AX181" s="14" t="s">
        <v>93</v>
      </c>
      <c r="AY181" s="255" t="s">
        <v>132</v>
      </c>
    </row>
    <row r="182" s="2" customFormat="1" ht="24.15" customHeight="1">
      <c r="A182" s="38"/>
      <c r="B182" s="39"/>
      <c r="C182" s="219" t="s">
        <v>311</v>
      </c>
      <c r="D182" s="219" t="s">
        <v>134</v>
      </c>
      <c r="E182" s="220" t="s">
        <v>509</v>
      </c>
      <c r="F182" s="221" t="s">
        <v>510</v>
      </c>
      <c r="G182" s="222" t="s">
        <v>159</v>
      </c>
      <c r="H182" s="223">
        <v>0.39800000000000002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50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138</v>
      </c>
      <c r="AT182" s="231" t="s">
        <v>134</v>
      </c>
      <c r="AU182" s="231" t="s">
        <v>21</v>
      </c>
      <c r="AY182" s="16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93</v>
      </c>
      <c r="BK182" s="232">
        <f>ROUND(I182*H182,2)</f>
        <v>0</v>
      </c>
      <c r="BL182" s="16" t="s">
        <v>138</v>
      </c>
      <c r="BM182" s="231" t="s">
        <v>511</v>
      </c>
    </row>
    <row r="183" s="2" customFormat="1" ht="24.15" customHeight="1">
      <c r="A183" s="38"/>
      <c r="B183" s="39"/>
      <c r="C183" s="219" t="s">
        <v>7</v>
      </c>
      <c r="D183" s="219" t="s">
        <v>134</v>
      </c>
      <c r="E183" s="220" t="s">
        <v>512</v>
      </c>
      <c r="F183" s="221" t="s">
        <v>513</v>
      </c>
      <c r="G183" s="222" t="s">
        <v>137</v>
      </c>
      <c r="H183" s="223">
        <v>1.3300000000000001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50</v>
      </c>
      <c r="O183" s="91"/>
      <c r="P183" s="229">
        <f>O183*H183</f>
        <v>0</v>
      </c>
      <c r="Q183" s="229">
        <v>0.0063200000000000001</v>
      </c>
      <c r="R183" s="229">
        <f>Q183*H183</f>
        <v>0.0084056000000000009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138</v>
      </c>
      <c r="AT183" s="231" t="s">
        <v>134</v>
      </c>
      <c r="AU183" s="231" t="s">
        <v>21</v>
      </c>
      <c r="AY183" s="16" t="s">
        <v>132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93</v>
      </c>
      <c r="BK183" s="232">
        <f>ROUND(I183*H183,2)</f>
        <v>0</v>
      </c>
      <c r="BL183" s="16" t="s">
        <v>138</v>
      </c>
      <c r="BM183" s="231" t="s">
        <v>514</v>
      </c>
    </row>
    <row r="184" s="2" customFormat="1" ht="24.15" customHeight="1">
      <c r="A184" s="38"/>
      <c r="B184" s="39"/>
      <c r="C184" s="219" t="s">
        <v>321</v>
      </c>
      <c r="D184" s="219" t="s">
        <v>134</v>
      </c>
      <c r="E184" s="220" t="s">
        <v>515</v>
      </c>
      <c r="F184" s="221" t="s">
        <v>516</v>
      </c>
      <c r="G184" s="222" t="s">
        <v>137</v>
      </c>
      <c r="H184" s="223">
        <v>1.3300000000000001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50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138</v>
      </c>
      <c r="AT184" s="231" t="s">
        <v>134</v>
      </c>
      <c r="AU184" s="231" t="s">
        <v>21</v>
      </c>
      <c r="AY184" s="16" t="s">
        <v>132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93</v>
      </c>
      <c r="BK184" s="232">
        <f>ROUND(I184*H184,2)</f>
        <v>0</v>
      </c>
      <c r="BL184" s="16" t="s">
        <v>138</v>
      </c>
      <c r="BM184" s="231" t="s">
        <v>517</v>
      </c>
    </row>
    <row r="185" s="2" customFormat="1" ht="33" customHeight="1">
      <c r="A185" s="38"/>
      <c r="B185" s="39"/>
      <c r="C185" s="219" t="s">
        <v>326</v>
      </c>
      <c r="D185" s="219" t="s">
        <v>134</v>
      </c>
      <c r="E185" s="220" t="s">
        <v>518</v>
      </c>
      <c r="F185" s="221" t="s">
        <v>519</v>
      </c>
      <c r="G185" s="222" t="s">
        <v>176</v>
      </c>
      <c r="H185" s="223">
        <v>0.016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50</v>
      </c>
      <c r="O185" s="91"/>
      <c r="P185" s="229">
        <f>O185*H185</f>
        <v>0</v>
      </c>
      <c r="Q185" s="229">
        <v>1.0608010000000001</v>
      </c>
      <c r="R185" s="229">
        <f>Q185*H185</f>
        <v>0.016972816000000002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138</v>
      </c>
      <c r="AT185" s="231" t="s">
        <v>134</v>
      </c>
      <c r="AU185" s="231" t="s">
        <v>21</v>
      </c>
      <c r="AY185" s="16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93</v>
      </c>
      <c r="BK185" s="232">
        <f>ROUND(I185*H185,2)</f>
        <v>0</v>
      </c>
      <c r="BL185" s="16" t="s">
        <v>138</v>
      </c>
      <c r="BM185" s="231" t="s">
        <v>520</v>
      </c>
    </row>
    <row r="186" s="2" customFormat="1" ht="24.15" customHeight="1">
      <c r="A186" s="38"/>
      <c r="B186" s="39"/>
      <c r="C186" s="219" t="s">
        <v>331</v>
      </c>
      <c r="D186" s="219" t="s">
        <v>134</v>
      </c>
      <c r="E186" s="220" t="s">
        <v>521</v>
      </c>
      <c r="F186" s="221" t="s">
        <v>522</v>
      </c>
      <c r="G186" s="222" t="s">
        <v>176</v>
      </c>
      <c r="H186" s="223">
        <v>0.0060000000000000001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50</v>
      </c>
      <c r="O186" s="91"/>
      <c r="P186" s="229">
        <f>O186*H186</f>
        <v>0</v>
      </c>
      <c r="Q186" s="229">
        <v>1.0627727797</v>
      </c>
      <c r="R186" s="229">
        <f>Q186*H186</f>
        <v>0.0063766366781999994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138</v>
      </c>
      <c r="AT186" s="231" t="s">
        <v>134</v>
      </c>
      <c r="AU186" s="231" t="s">
        <v>21</v>
      </c>
      <c r="AY186" s="16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93</v>
      </c>
      <c r="BK186" s="232">
        <f>ROUND(I186*H186,2)</f>
        <v>0</v>
      </c>
      <c r="BL186" s="16" t="s">
        <v>138</v>
      </c>
      <c r="BM186" s="231" t="s">
        <v>523</v>
      </c>
    </row>
    <row r="187" s="12" customFormat="1" ht="22.8" customHeight="1">
      <c r="A187" s="12"/>
      <c r="B187" s="203"/>
      <c r="C187" s="204"/>
      <c r="D187" s="205" t="s">
        <v>84</v>
      </c>
      <c r="E187" s="217" t="s">
        <v>179</v>
      </c>
      <c r="F187" s="217" t="s">
        <v>180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SUM(P188:P232)</f>
        <v>0</v>
      </c>
      <c r="Q187" s="211"/>
      <c r="R187" s="212">
        <f>SUM(R188:R232)</f>
        <v>20.097299899999999</v>
      </c>
      <c r="S187" s="211"/>
      <c r="T187" s="213">
        <f>SUM(T188:T232)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93</v>
      </c>
      <c r="AT187" s="215" t="s">
        <v>84</v>
      </c>
      <c r="AU187" s="215" t="s">
        <v>93</v>
      </c>
      <c r="AY187" s="214" t="s">
        <v>132</v>
      </c>
      <c r="BK187" s="216">
        <f>SUM(BK188:BK232)</f>
        <v>0</v>
      </c>
    </row>
    <row r="188" s="2" customFormat="1" ht="24.15" customHeight="1">
      <c r="A188" s="38"/>
      <c r="B188" s="39"/>
      <c r="C188" s="260" t="s">
        <v>337</v>
      </c>
      <c r="D188" s="260" t="s">
        <v>186</v>
      </c>
      <c r="E188" s="261" t="s">
        <v>524</v>
      </c>
      <c r="F188" s="262" t="s">
        <v>525</v>
      </c>
      <c r="G188" s="263" t="s">
        <v>154</v>
      </c>
      <c r="H188" s="264">
        <v>80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50</v>
      </c>
      <c r="O188" s="91"/>
      <c r="P188" s="229">
        <f>O188*H188</f>
        <v>0</v>
      </c>
      <c r="Q188" s="229">
        <v>0.00097000000000000005</v>
      </c>
      <c r="R188" s="229">
        <f>Q188*H188</f>
        <v>0.077600000000000002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179</v>
      </c>
      <c r="AT188" s="231" t="s">
        <v>186</v>
      </c>
      <c r="AU188" s="231" t="s">
        <v>21</v>
      </c>
      <c r="AY188" s="16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93</v>
      </c>
      <c r="BK188" s="232">
        <f>ROUND(I188*H188,2)</f>
        <v>0</v>
      </c>
      <c r="BL188" s="16" t="s">
        <v>138</v>
      </c>
      <c r="BM188" s="231" t="s">
        <v>526</v>
      </c>
    </row>
    <row r="189" s="2" customFormat="1">
      <c r="A189" s="38"/>
      <c r="B189" s="39"/>
      <c r="C189" s="40"/>
      <c r="D189" s="235" t="s">
        <v>147</v>
      </c>
      <c r="E189" s="40"/>
      <c r="F189" s="256" t="s">
        <v>527</v>
      </c>
      <c r="G189" s="40"/>
      <c r="H189" s="40"/>
      <c r="I189" s="257"/>
      <c r="J189" s="40"/>
      <c r="K189" s="40"/>
      <c r="L189" s="44"/>
      <c r="M189" s="258"/>
      <c r="N189" s="259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147</v>
      </c>
      <c r="AU189" s="16" t="s">
        <v>21</v>
      </c>
    </row>
    <row r="190" s="2" customFormat="1" ht="21.75" customHeight="1">
      <c r="A190" s="38"/>
      <c r="B190" s="39"/>
      <c r="C190" s="260" t="s">
        <v>343</v>
      </c>
      <c r="D190" s="260" t="s">
        <v>186</v>
      </c>
      <c r="E190" s="261" t="s">
        <v>528</v>
      </c>
      <c r="F190" s="262" t="s">
        <v>529</v>
      </c>
      <c r="G190" s="263" t="s">
        <v>189</v>
      </c>
      <c r="H190" s="264">
        <v>5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50</v>
      </c>
      <c r="O190" s="91"/>
      <c r="P190" s="229">
        <f>O190*H190</f>
        <v>0</v>
      </c>
      <c r="Q190" s="229">
        <v>0.0028</v>
      </c>
      <c r="R190" s="229">
        <f>Q190*H190</f>
        <v>0.014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179</v>
      </c>
      <c r="AT190" s="231" t="s">
        <v>186</v>
      </c>
      <c r="AU190" s="231" t="s">
        <v>21</v>
      </c>
      <c r="AY190" s="16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93</v>
      </c>
      <c r="BK190" s="232">
        <f>ROUND(I190*H190,2)</f>
        <v>0</v>
      </c>
      <c r="BL190" s="16" t="s">
        <v>138</v>
      </c>
      <c r="BM190" s="231" t="s">
        <v>530</v>
      </c>
    </row>
    <row r="191" s="2" customFormat="1">
      <c r="A191" s="38"/>
      <c r="B191" s="39"/>
      <c r="C191" s="40"/>
      <c r="D191" s="235" t="s">
        <v>147</v>
      </c>
      <c r="E191" s="40"/>
      <c r="F191" s="256" t="s">
        <v>531</v>
      </c>
      <c r="G191" s="40"/>
      <c r="H191" s="40"/>
      <c r="I191" s="257"/>
      <c r="J191" s="40"/>
      <c r="K191" s="40"/>
      <c r="L191" s="44"/>
      <c r="M191" s="258"/>
      <c r="N191" s="259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6" t="s">
        <v>147</v>
      </c>
      <c r="AU191" s="16" t="s">
        <v>21</v>
      </c>
    </row>
    <row r="192" s="2" customFormat="1" ht="16.5" customHeight="1">
      <c r="A192" s="38"/>
      <c r="B192" s="39"/>
      <c r="C192" s="260" t="s">
        <v>348</v>
      </c>
      <c r="D192" s="260" t="s">
        <v>186</v>
      </c>
      <c r="E192" s="261" t="s">
        <v>532</v>
      </c>
      <c r="F192" s="262" t="s">
        <v>533</v>
      </c>
      <c r="G192" s="263" t="s">
        <v>189</v>
      </c>
      <c r="H192" s="264">
        <v>21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50</v>
      </c>
      <c r="O192" s="91"/>
      <c r="P192" s="229">
        <f>O192*H192</f>
        <v>0</v>
      </c>
      <c r="Q192" s="229">
        <v>0.00080000000000000004</v>
      </c>
      <c r="R192" s="229">
        <f>Q192*H192</f>
        <v>0.016800000000000002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179</v>
      </c>
      <c r="AT192" s="231" t="s">
        <v>186</v>
      </c>
      <c r="AU192" s="231" t="s">
        <v>21</v>
      </c>
      <c r="AY192" s="16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93</v>
      </c>
      <c r="BK192" s="232">
        <f>ROUND(I192*H192,2)</f>
        <v>0</v>
      </c>
      <c r="BL192" s="16" t="s">
        <v>138</v>
      </c>
      <c r="BM192" s="231" t="s">
        <v>534</v>
      </c>
    </row>
    <row r="193" s="2" customFormat="1">
      <c r="A193" s="38"/>
      <c r="B193" s="39"/>
      <c r="C193" s="40"/>
      <c r="D193" s="235" t="s">
        <v>147</v>
      </c>
      <c r="E193" s="40"/>
      <c r="F193" s="256" t="s">
        <v>535</v>
      </c>
      <c r="G193" s="40"/>
      <c r="H193" s="40"/>
      <c r="I193" s="257"/>
      <c r="J193" s="40"/>
      <c r="K193" s="40"/>
      <c r="L193" s="44"/>
      <c r="M193" s="258"/>
      <c r="N193" s="259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6" t="s">
        <v>147</v>
      </c>
      <c r="AU193" s="16" t="s">
        <v>21</v>
      </c>
    </row>
    <row r="194" s="2" customFormat="1" ht="16.5" customHeight="1">
      <c r="A194" s="38"/>
      <c r="B194" s="39"/>
      <c r="C194" s="260" t="s">
        <v>353</v>
      </c>
      <c r="D194" s="260" t="s">
        <v>186</v>
      </c>
      <c r="E194" s="261" t="s">
        <v>536</v>
      </c>
      <c r="F194" s="262" t="s">
        <v>537</v>
      </c>
      <c r="G194" s="263" t="s">
        <v>189</v>
      </c>
      <c r="H194" s="264">
        <v>21</v>
      </c>
      <c r="I194" s="265"/>
      <c r="J194" s="266">
        <f>ROUND(I194*H194,2)</f>
        <v>0</v>
      </c>
      <c r="K194" s="267"/>
      <c r="L194" s="268"/>
      <c r="M194" s="269" t="s">
        <v>1</v>
      </c>
      <c r="N194" s="270" t="s">
        <v>50</v>
      </c>
      <c r="O194" s="91"/>
      <c r="P194" s="229">
        <f>O194*H194</f>
        <v>0</v>
      </c>
      <c r="Q194" s="229">
        <v>0.0018</v>
      </c>
      <c r="R194" s="229">
        <f>Q194*H194</f>
        <v>0.0378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179</v>
      </c>
      <c r="AT194" s="231" t="s">
        <v>186</v>
      </c>
      <c r="AU194" s="231" t="s">
        <v>21</v>
      </c>
      <c r="AY194" s="16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93</v>
      </c>
      <c r="BK194" s="232">
        <f>ROUND(I194*H194,2)</f>
        <v>0</v>
      </c>
      <c r="BL194" s="16" t="s">
        <v>138</v>
      </c>
      <c r="BM194" s="231" t="s">
        <v>538</v>
      </c>
    </row>
    <row r="195" s="2" customFormat="1">
      <c r="A195" s="38"/>
      <c r="B195" s="39"/>
      <c r="C195" s="40"/>
      <c r="D195" s="235" t="s">
        <v>147</v>
      </c>
      <c r="E195" s="40"/>
      <c r="F195" s="256" t="s">
        <v>539</v>
      </c>
      <c r="G195" s="40"/>
      <c r="H195" s="40"/>
      <c r="I195" s="257"/>
      <c r="J195" s="40"/>
      <c r="K195" s="40"/>
      <c r="L195" s="44"/>
      <c r="M195" s="258"/>
      <c r="N195" s="259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6" t="s">
        <v>147</v>
      </c>
      <c r="AU195" s="16" t="s">
        <v>21</v>
      </c>
    </row>
    <row r="196" s="2" customFormat="1" ht="24.15" customHeight="1">
      <c r="A196" s="38"/>
      <c r="B196" s="39"/>
      <c r="C196" s="219" t="s">
        <v>357</v>
      </c>
      <c r="D196" s="219" t="s">
        <v>134</v>
      </c>
      <c r="E196" s="220" t="s">
        <v>540</v>
      </c>
      <c r="F196" s="221" t="s">
        <v>541</v>
      </c>
      <c r="G196" s="222" t="s">
        <v>189</v>
      </c>
      <c r="H196" s="223">
        <v>21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50</v>
      </c>
      <c r="O196" s="91"/>
      <c r="P196" s="229">
        <f>O196*H196</f>
        <v>0</v>
      </c>
      <c r="Q196" s="229">
        <v>1.9E-06</v>
      </c>
      <c r="R196" s="229">
        <f>Q196*H196</f>
        <v>3.9900000000000001E-05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138</v>
      </c>
      <c r="AT196" s="231" t="s">
        <v>134</v>
      </c>
      <c r="AU196" s="231" t="s">
        <v>21</v>
      </c>
      <c r="AY196" s="16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93</v>
      </c>
      <c r="BK196" s="232">
        <f>ROUND(I196*H196,2)</f>
        <v>0</v>
      </c>
      <c r="BL196" s="16" t="s">
        <v>138</v>
      </c>
      <c r="BM196" s="231" t="s">
        <v>542</v>
      </c>
    </row>
    <row r="197" s="2" customFormat="1" ht="16.5" customHeight="1">
      <c r="A197" s="38"/>
      <c r="B197" s="39"/>
      <c r="C197" s="260" t="s">
        <v>362</v>
      </c>
      <c r="D197" s="260" t="s">
        <v>186</v>
      </c>
      <c r="E197" s="261" t="s">
        <v>543</v>
      </c>
      <c r="F197" s="262" t="s">
        <v>544</v>
      </c>
      <c r="G197" s="263" t="s">
        <v>189</v>
      </c>
      <c r="H197" s="264">
        <v>21</v>
      </c>
      <c r="I197" s="265"/>
      <c r="J197" s="266">
        <f>ROUND(I197*H197,2)</f>
        <v>0</v>
      </c>
      <c r="K197" s="267"/>
      <c r="L197" s="268"/>
      <c r="M197" s="269" t="s">
        <v>1</v>
      </c>
      <c r="N197" s="270" t="s">
        <v>50</v>
      </c>
      <c r="O197" s="91"/>
      <c r="P197" s="229">
        <f>O197*H197</f>
        <v>0</v>
      </c>
      <c r="Q197" s="229">
        <v>0.0011999999999999999</v>
      </c>
      <c r="R197" s="229">
        <f>Q197*H197</f>
        <v>0.025199999999999997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179</v>
      </c>
      <c r="AT197" s="231" t="s">
        <v>186</v>
      </c>
      <c r="AU197" s="231" t="s">
        <v>21</v>
      </c>
      <c r="AY197" s="16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93</v>
      </c>
      <c r="BK197" s="232">
        <f>ROUND(I197*H197,2)</f>
        <v>0</v>
      </c>
      <c r="BL197" s="16" t="s">
        <v>138</v>
      </c>
      <c r="BM197" s="231" t="s">
        <v>545</v>
      </c>
    </row>
    <row r="198" s="2" customFormat="1" ht="16.5" customHeight="1">
      <c r="A198" s="38"/>
      <c r="B198" s="39"/>
      <c r="C198" s="219" t="s">
        <v>367</v>
      </c>
      <c r="D198" s="219" t="s">
        <v>134</v>
      </c>
      <c r="E198" s="220" t="s">
        <v>546</v>
      </c>
      <c r="F198" s="221" t="s">
        <v>547</v>
      </c>
      <c r="G198" s="222" t="s">
        <v>154</v>
      </c>
      <c r="H198" s="223">
        <v>80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50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138</v>
      </c>
      <c r="AT198" s="231" t="s">
        <v>134</v>
      </c>
      <c r="AU198" s="231" t="s">
        <v>21</v>
      </c>
      <c r="AY198" s="16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93</v>
      </c>
      <c r="BK198" s="232">
        <f>ROUND(I198*H198,2)</f>
        <v>0</v>
      </c>
      <c r="BL198" s="16" t="s">
        <v>138</v>
      </c>
      <c r="BM198" s="231" t="s">
        <v>548</v>
      </c>
    </row>
    <row r="199" s="2" customFormat="1">
      <c r="A199" s="38"/>
      <c r="B199" s="39"/>
      <c r="C199" s="40"/>
      <c r="D199" s="235" t="s">
        <v>147</v>
      </c>
      <c r="E199" s="40"/>
      <c r="F199" s="256" t="s">
        <v>549</v>
      </c>
      <c r="G199" s="40"/>
      <c r="H199" s="40"/>
      <c r="I199" s="257"/>
      <c r="J199" s="40"/>
      <c r="K199" s="40"/>
      <c r="L199" s="44"/>
      <c r="M199" s="258"/>
      <c r="N199" s="259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6" t="s">
        <v>147</v>
      </c>
      <c r="AU199" s="16" t="s">
        <v>21</v>
      </c>
    </row>
    <row r="200" s="2" customFormat="1" ht="16.5" customHeight="1">
      <c r="A200" s="38"/>
      <c r="B200" s="39"/>
      <c r="C200" s="219" t="s">
        <v>372</v>
      </c>
      <c r="D200" s="219" t="s">
        <v>134</v>
      </c>
      <c r="E200" s="220" t="s">
        <v>550</v>
      </c>
      <c r="F200" s="221" t="s">
        <v>551</v>
      </c>
      <c r="G200" s="222" t="s">
        <v>189</v>
      </c>
      <c r="H200" s="223">
        <v>30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50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138</v>
      </c>
      <c r="AT200" s="231" t="s">
        <v>134</v>
      </c>
      <c r="AU200" s="231" t="s">
        <v>21</v>
      </c>
      <c r="AY200" s="16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93</v>
      </c>
      <c r="BK200" s="232">
        <f>ROUND(I200*H200,2)</f>
        <v>0</v>
      </c>
      <c r="BL200" s="16" t="s">
        <v>138</v>
      </c>
      <c r="BM200" s="231" t="s">
        <v>552</v>
      </c>
    </row>
    <row r="201" s="2" customFormat="1">
      <c r="A201" s="38"/>
      <c r="B201" s="39"/>
      <c r="C201" s="40"/>
      <c r="D201" s="235" t="s">
        <v>147</v>
      </c>
      <c r="E201" s="40"/>
      <c r="F201" s="256" t="s">
        <v>553</v>
      </c>
      <c r="G201" s="40"/>
      <c r="H201" s="40"/>
      <c r="I201" s="257"/>
      <c r="J201" s="40"/>
      <c r="K201" s="40"/>
      <c r="L201" s="44"/>
      <c r="M201" s="258"/>
      <c r="N201" s="259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147</v>
      </c>
      <c r="AU201" s="16" t="s">
        <v>21</v>
      </c>
    </row>
    <row r="202" s="13" customFormat="1">
      <c r="A202" s="13"/>
      <c r="B202" s="233"/>
      <c r="C202" s="234"/>
      <c r="D202" s="235" t="s">
        <v>140</v>
      </c>
      <c r="E202" s="236" t="s">
        <v>1</v>
      </c>
      <c r="F202" s="237" t="s">
        <v>362</v>
      </c>
      <c r="G202" s="234"/>
      <c r="H202" s="238">
        <v>30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140</v>
      </c>
      <c r="AU202" s="244" t="s">
        <v>21</v>
      </c>
      <c r="AV202" s="13" t="s">
        <v>21</v>
      </c>
      <c r="AW202" s="13" t="s">
        <v>42</v>
      </c>
      <c r="AX202" s="13" t="s">
        <v>85</v>
      </c>
      <c r="AY202" s="244" t="s">
        <v>132</v>
      </c>
    </row>
    <row r="203" s="14" customFormat="1">
      <c r="A203" s="14"/>
      <c r="B203" s="245"/>
      <c r="C203" s="246"/>
      <c r="D203" s="235" t="s">
        <v>140</v>
      </c>
      <c r="E203" s="247" t="s">
        <v>1</v>
      </c>
      <c r="F203" s="248" t="s">
        <v>143</v>
      </c>
      <c r="G203" s="246"/>
      <c r="H203" s="249">
        <v>30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140</v>
      </c>
      <c r="AU203" s="255" t="s">
        <v>21</v>
      </c>
      <c r="AV203" s="14" t="s">
        <v>138</v>
      </c>
      <c r="AW203" s="14" t="s">
        <v>42</v>
      </c>
      <c r="AX203" s="14" t="s">
        <v>93</v>
      </c>
      <c r="AY203" s="255" t="s">
        <v>132</v>
      </c>
    </row>
    <row r="204" s="2" customFormat="1" ht="24.15" customHeight="1">
      <c r="A204" s="38"/>
      <c r="B204" s="39"/>
      <c r="C204" s="219" t="s">
        <v>378</v>
      </c>
      <c r="D204" s="219" t="s">
        <v>134</v>
      </c>
      <c r="E204" s="220" t="s">
        <v>554</v>
      </c>
      <c r="F204" s="221" t="s">
        <v>555</v>
      </c>
      <c r="G204" s="222" t="s">
        <v>189</v>
      </c>
      <c r="H204" s="223">
        <v>4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50</v>
      </c>
      <c r="O204" s="91"/>
      <c r="P204" s="229">
        <f>O204*H204</f>
        <v>0</v>
      </c>
      <c r="Q204" s="229">
        <v>0.217338</v>
      </c>
      <c r="R204" s="229">
        <f>Q204*H204</f>
        <v>0.86935200000000001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138</v>
      </c>
      <c r="AT204" s="231" t="s">
        <v>134</v>
      </c>
      <c r="AU204" s="231" t="s">
        <v>21</v>
      </c>
      <c r="AY204" s="16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93</v>
      </c>
      <c r="BK204" s="232">
        <f>ROUND(I204*H204,2)</f>
        <v>0</v>
      </c>
      <c r="BL204" s="16" t="s">
        <v>138</v>
      </c>
      <c r="BM204" s="231" t="s">
        <v>556</v>
      </c>
    </row>
    <row r="205" s="2" customFormat="1">
      <c r="A205" s="38"/>
      <c r="B205" s="39"/>
      <c r="C205" s="40"/>
      <c r="D205" s="235" t="s">
        <v>147</v>
      </c>
      <c r="E205" s="40"/>
      <c r="F205" s="256" t="s">
        <v>557</v>
      </c>
      <c r="G205" s="40"/>
      <c r="H205" s="40"/>
      <c r="I205" s="257"/>
      <c r="J205" s="40"/>
      <c r="K205" s="40"/>
      <c r="L205" s="44"/>
      <c r="M205" s="258"/>
      <c r="N205" s="259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147</v>
      </c>
      <c r="AU205" s="16" t="s">
        <v>21</v>
      </c>
    </row>
    <row r="206" s="2" customFormat="1" ht="16.5" customHeight="1">
      <c r="A206" s="38"/>
      <c r="B206" s="39"/>
      <c r="C206" s="219" t="s">
        <v>384</v>
      </c>
      <c r="D206" s="219" t="s">
        <v>134</v>
      </c>
      <c r="E206" s="220" t="s">
        <v>558</v>
      </c>
      <c r="F206" s="221" t="s">
        <v>559</v>
      </c>
      <c r="G206" s="222" t="s">
        <v>189</v>
      </c>
      <c r="H206" s="223">
        <v>4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50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138</v>
      </c>
      <c r="AT206" s="231" t="s">
        <v>134</v>
      </c>
      <c r="AU206" s="231" t="s">
        <v>21</v>
      </c>
      <c r="AY206" s="16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6" t="s">
        <v>93</v>
      </c>
      <c r="BK206" s="232">
        <f>ROUND(I206*H206,2)</f>
        <v>0</v>
      </c>
      <c r="BL206" s="16" t="s">
        <v>138</v>
      </c>
      <c r="BM206" s="231" t="s">
        <v>560</v>
      </c>
    </row>
    <row r="207" s="2" customFormat="1">
      <c r="A207" s="38"/>
      <c r="B207" s="39"/>
      <c r="C207" s="40"/>
      <c r="D207" s="235" t="s">
        <v>147</v>
      </c>
      <c r="E207" s="40"/>
      <c r="F207" s="256" t="s">
        <v>531</v>
      </c>
      <c r="G207" s="40"/>
      <c r="H207" s="40"/>
      <c r="I207" s="257"/>
      <c r="J207" s="40"/>
      <c r="K207" s="40"/>
      <c r="L207" s="44"/>
      <c r="M207" s="258"/>
      <c r="N207" s="259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6" t="s">
        <v>147</v>
      </c>
      <c r="AU207" s="16" t="s">
        <v>21</v>
      </c>
    </row>
    <row r="208" s="2" customFormat="1" ht="33" customHeight="1">
      <c r="A208" s="38"/>
      <c r="B208" s="39"/>
      <c r="C208" s="219" t="s">
        <v>388</v>
      </c>
      <c r="D208" s="219" t="s">
        <v>134</v>
      </c>
      <c r="E208" s="220" t="s">
        <v>561</v>
      </c>
      <c r="F208" s="221" t="s">
        <v>562</v>
      </c>
      <c r="G208" s="222" t="s">
        <v>189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50</v>
      </c>
      <c r="O208" s="91"/>
      <c r="P208" s="229">
        <f>O208*H208</f>
        <v>0</v>
      </c>
      <c r="Q208" s="229">
        <v>0.22422</v>
      </c>
      <c r="R208" s="229">
        <f>Q208*H208</f>
        <v>0.44844000000000001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138</v>
      </c>
      <c r="AT208" s="231" t="s">
        <v>134</v>
      </c>
      <c r="AU208" s="231" t="s">
        <v>21</v>
      </c>
      <c r="AY208" s="16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93</v>
      </c>
      <c r="BK208" s="232">
        <f>ROUND(I208*H208,2)</f>
        <v>0</v>
      </c>
      <c r="BL208" s="16" t="s">
        <v>138</v>
      </c>
      <c r="BM208" s="231" t="s">
        <v>563</v>
      </c>
    </row>
    <row r="209" s="2" customFormat="1">
      <c r="A209" s="38"/>
      <c r="B209" s="39"/>
      <c r="C209" s="40"/>
      <c r="D209" s="235" t="s">
        <v>147</v>
      </c>
      <c r="E209" s="40"/>
      <c r="F209" s="256" t="s">
        <v>564</v>
      </c>
      <c r="G209" s="40"/>
      <c r="H209" s="40"/>
      <c r="I209" s="257"/>
      <c r="J209" s="40"/>
      <c r="K209" s="40"/>
      <c r="L209" s="44"/>
      <c r="M209" s="258"/>
      <c r="N209" s="259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147</v>
      </c>
      <c r="AU209" s="16" t="s">
        <v>21</v>
      </c>
    </row>
    <row r="210" s="2" customFormat="1" ht="21.75" customHeight="1">
      <c r="A210" s="38"/>
      <c r="B210" s="39"/>
      <c r="C210" s="219" t="s">
        <v>392</v>
      </c>
      <c r="D210" s="219" t="s">
        <v>134</v>
      </c>
      <c r="E210" s="220" t="s">
        <v>565</v>
      </c>
      <c r="F210" s="221" t="s">
        <v>566</v>
      </c>
      <c r="G210" s="222" t="s">
        <v>189</v>
      </c>
      <c r="H210" s="223">
        <v>6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50</v>
      </c>
      <c r="O210" s="91"/>
      <c r="P210" s="229">
        <f>O210*H210</f>
        <v>0</v>
      </c>
      <c r="Q210" s="229">
        <v>0.00155</v>
      </c>
      <c r="R210" s="229">
        <f>Q210*H210</f>
        <v>0.0092999999999999992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138</v>
      </c>
      <c r="AT210" s="231" t="s">
        <v>134</v>
      </c>
      <c r="AU210" s="231" t="s">
        <v>21</v>
      </c>
      <c r="AY210" s="16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93</v>
      </c>
      <c r="BK210" s="232">
        <f>ROUND(I210*H210,2)</f>
        <v>0</v>
      </c>
      <c r="BL210" s="16" t="s">
        <v>138</v>
      </c>
      <c r="BM210" s="231" t="s">
        <v>567</v>
      </c>
    </row>
    <row r="211" s="2" customFormat="1">
      <c r="A211" s="38"/>
      <c r="B211" s="39"/>
      <c r="C211" s="40"/>
      <c r="D211" s="235" t="s">
        <v>147</v>
      </c>
      <c r="E211" s="40"/>
      <c r="F211" s="256" t="s">
        <v>568</v>
      </c>
      <c r="G211" s="40"/>
      <c r="H211" s="40"/>
      <c r="I211" s="257"/>
      <c r="J211" s="40"/>
      <c r="K211" s="40"/>
      <c r="L211" s="44"/>
      <c r="M211" s="258"/>
      <c r="N211" s="259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147</v>
      </c>
      <c r="AU211" s="16" t="s">
        <v>21</v>
      </c>
    </row>
    <row r="212" s="13" customFormat="1">
      <c r="A212" s="13"/>
      <c r="B212" s="233"/>
      <c r="C212" s="234"/>
      <c r="D212" s="235" t="s">
        <v>140</v>
      </c>
      <c r="E212" s="236" t="s">
        <v>1</v>
      </c>
      <c r="F212" s="237" t="s">
        <v>569</v>
      </c>
      <c r="G212" s="234"/>
      <c r="H212" s="238">
        <v>4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140</v>
      </c>
      <c r="AU212" s="244" t="s">
        <v>21</v>
      </c>
      <c r="AV212" s="13" t="s">
        <v>21</v>
      </c>
      <c r="AW212" s="13" t="s">
        <v>42</v>
      </c>
      <c r="AX212" s="13" t="s">
        <v>85</v>
      </c>
      <c r="AY212" s="244" t="s">
        <v>132</v>
      </c>
    </row>
    <row r="213" s="13" customFormat="1">
      <c r="A213" s="13"/>
      <c r="B213" s="233"/>
      <c r="C213" s="234"/>
      <c r="D213" s="235" t="s">
        <v>140</v>
      </c>
      <c r="E213" s="236" t="s">
        <v>1</v>
      </c>
      <c r="F213" s="237" t="s">
        <v>570</v>
      </c>
      <c r="G213" s="234"/>
      <c r="H213" s="238">
        <v>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140</v>
      </c>
      <c r="AU213" s="244" t="s">
        <v>21</v>
      </c>
      <c r="AV213" s="13" t="s">
        <v>21</v>
      </c>
      <c r="AW213" s="13" t="s">
        <v>42</v>
      </c>
      <c r="AX213" s="13" t="s">
        <v>85</v>
      </c>
      <c r="AY213" s="244" t="s">
        <v>132</v>
      </c>
    </row>
    <row r="214" s="14" customFormat="1">
      <c r="A214" s="14"/>
      <c r="B214" s="245"/>
      <c r="C214" s="246"/>
      <c r="D214" s="235" t="s">
        <v>140</v>
      </c>
      <c r="E214" s="247" t="s">
        <v>1</v>
      </c>
      <c r="F214" s="248" t="s">
        <v>143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140</v>
      </c>
      <c r="AU214" s="255" t="s">
        <v>21</v>
      </c>
      <c r="AV214" s="14" t="s">
        <v>138</v>
      </c>
      <c r="AW214" s="14" t="s">
        <v>42</v>
      </c>
      <c r="AX214" s="14" t="s">
        <v>93</v>
      </c>
      <c r="AY214" s="255" t="s">
        <v>132</v>
      </c>
    </row>
    <row r="215" s="2" customFormat="1" ht="24.15" customHeight="1">
      <c r="A215" s="38"/>
      <c r="B215" s="39"/>
      <c r="C215" s="219" t="s">
        <v>398</v>
      </c>
      <c r="D215" s="219" t="s">
        <v>134</v>
      </c>
      <c r="E215" s="220" t="s">
        <v>571</v>
      </c>
      <c r="F215" s="221" t="s">
        <v>572</v>
      </c>
      <c r="G215" s="222" t="s">
        <v>189</v>
      </c>
      <c r="H215" s="223">
        <v>21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50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138</v>
      </c>
      <c r="AT215" s="231" t="s">
        <v>134</v>
      </c>
      <c r="AU215" s="231" t="s">
        <v>21</v>
      </c>
      <c r="AY215" s="16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6" t="s">
        <v>93</v>
      </c>
      <c r="BK215" s="232">
        <f>ROUND(I215*H215,2)</f>
        <v>0</v>
      </c>
      <c r="BL215" s="16" t="s">
        <v>138</v>
      </c>
      <c r="BM215" s="231" t="s">
        <v>573</v>
      </c>
    </row>
    <row r="216" s="2" customFormat="1">
      <c r="A216" s="38"/>
      <c r="B216" s="39"/>
      <c r="C216" s="40"/>
      <c r="D216" s="235" t="s">
        <v>147</v>
      </c>
      <c r="E216" s="40"/>
      <c r="F216" s="256" t="s">
        <v>574</v>
      </c>
      <c r="G216" s="40"/>
      <c r="H216" s="40"/>
      <c r="I216" s="257"/>
      <c r="J216" s="40"/>
      <c r="K216" s="40"/>
      <c r="L216" s="44"/>
      <c r="M216" s="258"/>
      <c r="N216" s="259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6" t="s">
        <v>147</v>
      </c>
      <c r="AU216" s="16" t="s">
        <v>21</v>
      </c>
    </row>
    <row r="217" s="2" customFormat="1" ht="24.15" customHeight="1">
      <c r="A217" s="38"/>
      <c r="B217" s="39"/>
      <c r="C217" s="219" t="s">
        <v>403</v>
      </c>
      <c r="D217" s="219" t="s">
        <v>134</v>
      </c>
      <c r="E217" s="220" t="s">
        <v>575</v>
      </c>
      <c r="F217" s="221" t="s">
        <v>576</v>
      </c>
      <c r="G217" s="222" t="s">
        <v>189</v>
      </c>
      <c r="H217" s="223">
        <v>21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50</v>
      </c>
      <c r="O217" s="91"/>
      <c r="P217" s="229">
        <f>O217*H217</f>
        <v>0</v>
      </c>
      <c r="Q217" s="229">
        <v>0.217338</v>
      </c>
      <c r="R217" s="229">
        <f>Q217*H217</f>
        <v>4.5640980000000004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138</v>
      </c>
      <c r="AT217" s="231" t="s">
        <v>134</v>
      </c>
      <c r="AU217" s="231" t="s">
        <v>21</v>
      </c>
      <c r="AY217" s="16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93</v>
      </c>
      <c r="BK217" s="232">
        <f>ROUND(I217*H217,2)</f>
        <v>0</v>
      </c>
      <c r="BL217" s="16" t="s">
        <v>138</v>
      </c>
      <c r="BM217" s="231" t="s">
        <v>577</v>
      </c>
    </row>
    <row r="218" s="2" customFormat="1">
      <c r="A218" s="38"/>
      <c r="B218" s="39"/>
      <c r="C218" s="40"/>
      <c r="D218" s="235" t="s">
        <v>147</v>
      </c>
      <c r="E218" s="40"/>
      <c r="F218" s="256" t="s">
        <v>578</v>
      </c>
      <c r="G218" s="40"/>
      <c r="H218" s="40"/>
      <c r="I218" s="257"/>
      <c r="J218" s="40"/>
      <c r="K218" s="40"/>
      <c r="L218" s="44"/>
      <c r="M218" s="258"/>
      <c r="N218" s="259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6" t="s">
        <v>147</v>
      </c>
      <c r="AU218" s="16" t="s">
        <v>21</v>
      </c>
    </row>
    <row r="219" s="2" customFormat="1" ht="24.15" customHeight="1">
      <c r="A219" s="38"/>
      <c r="B219" s="39"/>
      <c r="C219" s="260" t="s">
        <v>407</v>
      </c>
      <c r="D219" s="260" t="s">
        <v>186</v>
      </c>
      <c r="E219" s="261" t="s">
        <v>579</v>
      </c>
      <c r="F219" s="262" t="s">
        <v>580</v>
      </c>
      <c r="G219" s="263" t="s">
        <v>189</v>
      </c>
      <c r="H219" s="264">
        <v>21</v>
      </c>
      <c r="I219" s="265"/>
      <c r="J219" s="266">
        <f>ROUND(I219*H219,2)</f>
        <v>0</v>
      </c>
      <c r="K219" s="267"/>
      <c r="L219" s="268"/>
      <c r="M219" s="269" t="s">
        <v>1</v>
      </c>
      <c r="N219" s="270" t="s">
        <v>50</v>
      </c>
      <c r="O219" s="91"/>
      <c r="P219" s="229">
        <f>O219*H219</f>
        <v>0</v>
      </c>
      <c r="Q219" s="229">
        <v>0.108</v>
      </c>
      <c r="R219" s="229">
        <f>Q219*H219</f>
        <v>2.2679999999999998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179</v>
      </c>
      <c r="AT219" s="231" t="s">
        <v>186</v>
      </c>
      <c r="AU219" s="231" t="s">
        <v>21</v>
      </c>
      <c r="AY219" s="16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6" t="s">
        <v>93</v>
      </c>
      <c r="BK219" s="232">
        <f>ROUND(I219*H219,2)</f>
        <v>0</v>
      </c>
      <c r="BL219" s="16" t="s">
        <v>138</v>
      </c>
      <c r="BM219" s="231" t="s">
        <v>581</v>
      </c>
    </row>
    <row r="220" s="2" customFormat="1" ht="24.15" customHeight="1">
      <c r="A220" s="38"/>
      <c r="B220" s="39"/>
      <c r="C220" s="260" t="s">
        <v>412</v>
      </c>
      <c r="D220" s="260" t="s">
        <v>186</v>
      </c>
      <c r="E220" s="261" t="s">
        <v>582</v>
      </c>
      <c r="F220" s="262" t="s">
        <v>583</v>
      </c>
      <c r="G220" s="263" t="s">
        <v>189</v>
      </c>
      <c r="H220" s="264">
        <v>21</v>
      </c>
      <c r="I220" s="265"/>
      <c r="J220" s="266">
        <f>ROUND(I220*H220,2)</f>
        <v>0</v>
      </c>
      <c r="K220" s="267"/>
      <c r="L220" s="268"/>
      <c r="M220" s="269" t="s">
        <v>1</v>
      </c>
      <c r="N220" s="270" t="s">
        <v>50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179</v>
      </c>
      <c r="AT220" s="231" t="s">
        <v>186</v>
      </c>
      <c r="AU220" s="231" t="s">
        <v>21</v>
      </c>
      <c r="AY220" s="16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93</v>
      </c>
      <c r="BK220" s="232">
        <f>ROUND(I220*H220,2)</f>
        <v>0</v>
      </c>
      <c r="BL220" s="16" t="s">
        <v>138</v>
      </c>
      <c r="BM220" s="231" t="s">
        <v>584</v>
      </c>
    </row>
    <row r="221" s="2" customFormat="1" ht="24.15" customHeight="1">
      <c r="A221" s="38"/>
      <c r="B221" s="39"/>
      <c r="C221" s="260" t="s">
        <v>417</v>
      </c>
      <c r="D221" s="260" t="s">
        <v>186</v>
      </c>
      <c r="E221" s="261" t="s">
        <v>585</v>
      </c>
      <c r="F221" s="262" t="s">
        <v>586</v>
      </c>
      <c r="G221" s="263" t="s">
        <v>189</v>
      </c>
      <c r="H221" s="264">
        <v>21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50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179</v>
      </c>
      <c r="AT221" s="231" t="s">
        <v>186</v>
      </c>
      <c r="AU221" s="231" t="s">
        <v>21</v>
      </c>
      <c r="AY221" s="16" t="s">
        <v>132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93</v>
      </c>
      <c r="BK221" s="232">
        <f>ROUND(I221*H221,2)</f>
        <v>0</v>
      </c>
      <c r="BL221" s="16" t="s">
        <v>138</v>
      </c>
      <c r="BM221" s="231" t="s">
        <v>587</v>
      </c>
    </row>
    <row r="222" s="2" customFormat="1" ht="24.15" customHeight="1">
      <c r="A222" s="38"/>
      <c r="B222" s="39"/>
      <c r="C222" s="260" t="s">
        <v>29</v>
      </c>
      <c r="D222" s="260" t="s">
        <v>186</v>
      </c>
      <c r="E222" s="261" t="s">
        <v>588</v>
      </c>
      <c r="F222" s="262" t="s">
        <v>589</v>
      </c>
      <c r="G222" s="263" t="s">
        <v>189</v>
      </c>
      <c r="H222" s="264">
        <v>21</v>
      </c>
      <c r="I222" s="265"/>
      <c r="J222" s="266">
        <f>ROUND(I222*H222,2)</f>
        <v>0</v>
      </c>
      <c r="K222" s="267"/>
      <c r="L222" s="268"/>
      <c r="M222" s="269" t="s">
        <v>1</v>
      </c>
      <c r="N222" s="270" t="s">
        <v>50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179</v>
      </c>
      <c r="AT222" s="231" t="s">
        <v>186</v>
      </c>
      <c r="AU222" s="231" t="s">
        <v>21</v>
      </c>
      <c r="AY222" s="16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6" t="s">
        <v>93</v>
      </c>
      <c r="BK222" s="232">
        <f>ROUND(I222*H222,2)</f>
        <v>0</v>
      </c>
      <c r="BL222" s="16" t="s">
        <v>138</v>
      </c>
      <c r="BM222" s="231" t="s">
        <v>590</v>
      </c>
    </row>
    <row r="223" s="2" customFormat="1" ht="21.75" customHeight="1">
      <c r="A223" s="38"/>
      <c r="B223" s="39"/>
      <c r="C223" s="260" t="s">
        <v>428</v>
      </c>
      <c r="D223" s="260" t="s">
        <v>186</v>
      </c>
      <c r="E223" s="261" t="s">
        <v>591</v>
      </c>
      <c r="F223" s="262" t="s">
        <v>592</v>
      </c>
      <c r="G223" s="263" t="s">
        <v>189</v>
      </c>
      <c r="H223" s="264">
        <v>21</v>
      </c>
      <c r="I223" s="265"/>
      <c r="J223" s="266">
        <f>ROUND(I223*H223,2)</f>
        <v>0</v>
      </c>
      <c r="K223" s="267"/>
      <c r="L223" s="268"/>
      <c r="M223" s="269" t="s">
        <v>1</v>
      </c>
      <c r="N223" s="270" t="s">
        <v>50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179</v>
      </c>
      <c r="AT223" s="231" t="s">
        <v>186</v>
      </c>
      <c r="AU223" s="231" t="s">
        <v>21</v>
      </c>
      <c r="AY223" s="16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93</v>
      </c>
      <c r="BK223" s="232">
        <f>ROUND(I223*H223,2)</f>
        <v>0</v>
      </c>
      <c r="BL223" s="16" t="s">
        <v>138</v>
      </c>
      <c r="BM223" s="231" t="s">
        <v>593</v>
      </c>
    </row>
    <row r="224" s="2" customFormat="1" ht="24.15" customHeight="1">
      <c r="A224" s="38"/>
      <c r="B224" s="39"/>
      <c r="C224" s="260" t="s">
        <v>594</v>
      </c>
      <c r="D224" s="260" t="s">
        <v>186</v>
      </c>
      <c r="E224" s="261" t="s">
        <v>595</v>
      </c>
      <c r="F224" s="262" t="s">
        <v>596</v>
      </c>
      <c r="G224" s="263" t="s">
        <v>189</v>
      </c>
      <c r="H224" s="264">
        <v>21</v>
      </c>
      <c r="I224" s="265"/>
      <c r="J224" s="266">
        <f>ROUND(I224*H224,2)</f>
        <v>0</v>
      </c>
      <c r="K224" s="267"/>
      <c r="L224" s="268"/>
      <c r="M224" s="269" t="s">
        <v>1</v>
      </c>
      <c r="N224" s="270" t="s">
        <v>50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179</v>
      </c>
      <c r="AT224" s="231" t="s">
        <v>186</v>
      </c>
      <c r="AU224" s="231" t="s">
        <v>21</v>
      </c>
      <c r="AY224" s="16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93</v>
      </c>
      <c r="BK224" s="232">
        <f>ROUND(I224*H224,2)</f>
        <v>0</v>
      </c>
      <c r="BL224" s="16" t="s">
        <v>138</v>
      </c>
      <c r="BM224" s="231" t="s">
        <v>597</v>
      </c>
    </row>
    <row r="225" s="2" customFormat="1" ht="24.15" customHeight="1">
      <c r="A225" s="38"/>
      <c r="B225" s="39"/>
      <c r="C225" s="260" t="s">
        <v>598</v>
      </c>
      <c r="D225" s="260" t="s">
        <v>186</v>
      </c>
      <c r="E225" s="261" t="s">
        <v>599</v>
      </c>
      <c r="F225" s="262" t="s">
        <v>600</v>
      </c>
      <c r="G225" s="263" t="s">
        <v>189</v>
      </c>
      <c r="H225" s="264">
        <v>21</v>
      </c>
      <c r="I225" s="265"/>
      <c r="J225" s="266">
        <f>ROUND(I225*H225,2)</f>
        <v>0</v>
      </c>
      <c r="K225" s="267"/>
      <c r="L225" s="268"/>
      <c r="M225" s="269" t="s">
        <v>1</v>
      </c>
      <c r="N225" s="270" t="s">
        <v>50</v>
      </c>
      <c r="O225" s="91"/>
      <c r="P225" s="229">
        <f>O225*H225</f>
        <v>0</v>
      </c>
      <c r="Q225" s="229">
        <v>0.0040000000000000001</v>
      </c>
      <c r="R225" s="229">
        <f>Q225*H225</f>
        <v>0.084000000000000005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179</v>
      </c>
      <c r="AT225" s="231" t="s">
        <v>186</v>
      </c>
      <c r="AU225" s="231" t="s">
        <v>21</v>
      </c>
      <c r="AY225" s="16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6" t="s">
        <v>93</v>
      </c>
      <c r="BK225" s="232">
        <f>ROUND(I225*H225,2)</f>
        <v>0</v>
      </c>
      <c r="BL225" s="16" t="s">
        <v>138</v>
      </c>
      <c r="BM225" s="231" t="s">
        <v>601</v>
      </c>
    </row>
    <row r="226" s="2" customFormat="1" ht="16.5" customHeight="1">
      <c r="A226" s="38"/>
      <c r="B226" s="39"/>
      <c r="C226" s="219" t="s">
        <v>602</v>
      </c>
      <c r="D226" s="219" t="s">
        <v>134</v>
      </c>
      <c r="E226" s="220" t="s">
        <v>603</v>
      </c>
      <c r="F226" s="221" t="s">
        <v>604</v>
      </c>
      <c r="G226" s="222" t="s">
        <v>189</v>
      </c>
      <c r="H226" s="223">
        <v>10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50</v>
      </c>
      <c r="O226" s="91"/>
      <c r="P226" s="229">
        <f>O226*H226</f>
        <v>0</v>
      </c>
      <c r="Q226" s="229">
        <v>0.42080000000000001</v>
      </c>
      <c r="R226" s="229">
        <f>Q226*H226</f>
        <v>4.2080000000000002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138</v>
      </c>
      <c r="AT226" s="231" t="s">
        <v>134</v>
      </c>
      <c r="AU226" s="231" t="s">
        <v>21</v>
      </c>
      <c r="AY226" s="16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6" t="s">
        <v>93</v>
      </c>
      <c r="BK226" s="232">
        <f>ROUND(I226*H226,2)</f>
        <v>0</v>
      </c>
      <c r="BL226" s="16" t="s">
        <v>138</v>
      </c>
      <c r="BM226" s="231" t="s">
        <v>605</v>
      </c>
    </row>
    <row r="227" s="2" customFormat="1">
      <c r="A227" s="38"/>
      <c r="B227" s="39"/>
      <c r="C227" s="40"/>
      <c r="D227" s="235" t="s">
        <v>147</v>
      </c>
      <c r="E227" s="40"/>
      <c r="F227" s="256" t="s">
        <v>606</v>
      </c>
      <c r="G227" s="40"/>
      <c r="H227" s="40"/>
      <c r="I227" s="257"/>
      <c r="J227" s="40"/>
      <c r="K227" s="40"/>
      <c r="L227" s="44"/>
      <c r="M227" s="258"/>
      <c r="N227" s="259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6" t="s">
        <v>147</v>
      </c>
      <c r="AU227" s="16" t="s">
        <v>21</v>
      </c>
    </row>
    <row r="228" s="2" customFormat="1" ht="33" customHeight="1">
      <c r="A228" s="38"/>
      <c r="B228" s="39"/>
      <c r="C228" s="219" t="s">
        <v>607</v>
      </c>
      <c r="D228" s="219" t="s">
        <v>134</v>
      </c>
      <c r="E228" s="220" t="s">
        <v>608</v>
      </c>
      <c r="F228" s="221" t="s">
        <v>609</v>
      </c>
      <c r="G228" s="222" t="s">
        <v>189</v>
      </c>
      <c r="H228" s="223">
        <v>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50</v>
      </c>
      <c r="O228" s="91"/>
      <c r="P228" s="229">
        <f>O228*H228</f>
        <v>0</v>
      </c>
      <c r="Q228" s="229">
        <v>0.31108000000000002</v>
      </c>
      <c r="R228" s="229">
        <f>Q228*H228</f>
        <v>2.7997200000000002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138</v>
      </c>
      <c r="AT228" s="231" t="s">
        <v>134</v>
      </c>
      <c r="AU228" s="231" t="s">
        <v>21</v>
      </c>
      <c r="AY228" s="16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93</v>
      </c>
      <c r="BK228" s="232">
        <f>ROUND(I228*H228,2)</f>
        <v>0</v>
      </c>
      <c r="BL228" s="16" t="s">
        <v>138</v>
      </c>
      <c r="BM228" s="231" t="s">
        <v>610</v>
      </c>
    </row>
    <row r="229" s="2" customFormat="1" ht="24.15" customHeight="1">
      <c r="A229" s="38"/>
      <c r="B229" s="39"/>
      <c r="C229" s="219" t="s">
        <v>611</v>
      </c>
      <c r="D229" s="219" t="s">
        <v>134</v>
      </c>
      <c r="E229" s="220" t="s">
        <v>612</v>
      </c>
      <c r="F229" s="221" t="s">
        <v>613</v>
      </c>
      <c r="G229" s="222" t="s">
        <v>189</v>
      </c>
      <c r="H229" s="223">
        <v>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50</v>
      </c>
      <c r="O229" s="91"/>
      <c r="P229" s="229">
        <f>O229*H229</f>
        <v>0</v>
      </c>
      <c r="Q229" s="229">
        <v>4.6749499999999999</v>
      </c>
      <c r="R229" s="229">
        <f>Q229*H229</f>
        <v>4.6749499999999999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138</v>
      </c>
      <c r="AT229" s="231" t="s">
        <v>134</v>
      </c>
      <c r="AU229" s="231" t="s">
        <v>21</v>
      </c>
      <c r="AY229" s="16" t="s">
        <v>132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6" t="s">
        <v>93</v>
      </c>
      <c r="BK229" s="232">
        <f>ROUND(I229*H229,2)</f>
        <v>0</v>
      </c>
      <c r="BL229" s="16" t="s">
        <v>138</v>
      </c>
      <c r="BM229" s="231" t="s">
        <v>614</v>
      </c>
    </row>
    <row r="230" s="2" customFormat="1">
      <c r="A230" s="38"/>
      <c r="B230" s="39"/>
      <c r="C230" s="40"/>
      <c r="D230" s="235" t="s">
        <v>147</v>
      </c>
      <c r="E230" s="40"/>
      <c r="F230" s="256" t="s">
        <v>615</v>
      </c>
      <c r="G230" s="40"/>
      <c r="H230" s="40"/>
      <c r="I230" s="257"/>
      <c r="J230" s="40"/>
      <c r="K230" s="40"/>
      <c r="L230" s="44"/>
      <c r="M230" s="258"/>
      <c r="N230" s="259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6" t="s">
        <v>147</v>
      </c>
      <c r="AU230" s="16" t="s">
        <v>21</v>
      </c>
    </row>
    <row r="231" s="2" customFormat="1" ht="16.5" customHeight="1">
      <c r="A231" s="38"/>
      <c r="B231" s="39"/>
      <c r="C231" s="219" t="s">
        <v>616</v>
      </c>
      <c r="D231" s="219" t="s">
        <v>134</v>
      </c>
      <c r="E231" s="220" t="s">
        <v>617</v>
      </c>
      <c r="F231" s="221" t="s">
        <v>618</v>
      </c>
      <c r="G231" s="222" t="s">
        <v>470</v>
      </c>
      <c r="H231" s="223">
        <v>15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50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138</v>
      </c>
      <c r="AT231" s="231" t="s">
        <v>134</v>
      </c>
      <c r="AU231" s="231" t="s">
        <v>21</v>
      </c>
      <c r="AY231" s="16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6" t="s">
        <v>93</v>
      </c>
      <c r="BK231" s="232">
        <f>ROUND(I231*H231,2)</f>
        <v>0</v>
      </c>
      <c r="BL231" s="16" t="s">
        <v>138</v>
      </c>
      <c r="BM231" s="231" t="s">
        <v>619</v>
      </c>
    </row>
    <row r="232" s="2" customFormat="1">
      <c r="A232" s="38"/>
      <c r="B232" s="39"/>
      <c r="C232" s="40"/>
      <c r="D232" s="235" t="s">
        <v>147</v>
      </c>
      <c r="E232" s="40"/>
      <c r="F232" s="256" t="s">
        <v>620</v>
      </c>
      <c r="G232" s="40"/>
      <c r="H232" s="40"/>
      <c r="I232" s="257"/>
      <c r="J232" s="40"/>
      <c r="K232" s="40"/>
      <c r="L232" s="44"/>
      <c r="M232" s="258"/>
      <c r="N232" s="259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6" t="s">
        <v>147</v>
      </c>
      <c r="AU232" s="16" t="s">
        <v>21</v>
      </c>
    </row>
    <row r="233" s="12" customFormat="1" ht="22.8" customHeight="1">
      <c r="A233" s="12"/>
      <c r="B233" s="203"/>
      <c r="C233" s="204"/>
      <c r="D233" s="205" t="s">
        <v>84</v>
      </c>
      <c r="E233" s="217" t="s">
        <v>426</v>
      </c>
      <c r="F233" s="217" t="s">
        <v>427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SUM(P234:P235)</f>
        <v>0</v>
      </c>
      <c r="Q233" s="211"/>
      <c r="R233" s="212">
        <f>SUM(R234:R235)</f>
        <v>0</v>
      </c>
      <c r="S233" s="211"/>
      <c r="T233" s="213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93</v>
      </c>
      <c r="AT233" s="215" t="s">
        <v>84</v>
      </c>
      <c r="AU233" s="215" t="s">
        <v>93</v>
      </c>
      <c r="AY233" s="214" t="s">
        <v>132</v>
      </c>
      <c r="BK233" s="216">
        <f>SUM(BK234:BK235)</f>
        <v>0</v>
      </c>
    </row>
    <row r="234" s="2" customFormat="1" ht="24.15" customHeight="1">
      <c r="A234" s="38"/>
      <c r="B234" s="39"/>
      <c r="C234" s="219" t="s">
        <v>621</v>
      </c>
      <c r="D234" s="219" t="s">
        <v>134</v>
      </c>
      <c r="E234" s="220" t="s">
        <v>622</v>
      </c>
      <c r="F234" s="221" t="s">
        <v>623</v>
      </c>
      <c r="G234" s="222" t="s">
        <v>176</v>
      </c>
      <c r="H234" s="223">
        <v>10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50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138</v>
      </c>
      <c r="AT234" s="231" t="s">
        <v>134</v>
      </c>
      <c r="AU234" s="231" t="s">
        <v>21</v>
      </c>
      <c r="AY234" s="16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6" t="s">
        <v>93</v>
      </c>
      <c r="BK234" s="232">
        <f>ROUND(I234*H234,2)</f>
        <v>0</v>
      </c>
      <c r="BL234" s="16" t="s">
        <v>138</v>
      </c>
      <c r="BM234" s="231" t="s">
        <v>624</v>
      </c>
    </row>
    <row r="235" s="2" customFormat="1" ht="24.15" customHeight="1">
      <c r="A235" s="38"/>
      <c r="B235" s="39"/>
      <c r="C235" s="219" t="s">
        <v>625</v>
      </c>
      <c r="D235" s="219" t="s">
        <v>134</v>
      </c>
      <c r="E235" s="220" t="s">
        <v>626</v>
      </c>
      <c r="F235" s="221" t="s">
        <v>627</v>
      </c>
      <c r="G235" s="222" t="s">
        <v>176</v>
      </c>
      <c r="H235" s="223">
        <v>8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50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138</v>
      </c>
      <c r="AT235" s="231" t="s">
        <v>134</v>
      </c>
      <c r="AU235" s="231" t="s">
        <v>21</v>
      </c>
      <c r="AY235" s="16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6" t="s">
        <v>93</v>
      </c>
      <c r="BK235" s="232">
        <f>ROUND(I235*H235,2)</f>
        <v>0</v>
      </c>
      <c r="BL235" s="16" t="s">
        <v>138</v>
      </c>
      <c r="BM235" s="231" t="s">
        <v>628</v>
      </c>
    </row>
    <row r="236" s="12" customFormat="1" ht="22.8" customHeight="1">
      <c r="A236" s="12"/>
      <c r="B236" s="203"/>
      <c r="C236" s="204"/>
      <c r="D236" s="205" t="s">
        <v>84</v>
      </c>
      <c r="E236" s="217" t="s">
        <v>629</v>
      </c>
      <c r="F236" s="217" t="s">
        <v>630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SUM(P237:P241)</f>
        <v>0</v>
      </c>
      <c r="Q236" s="211"/>
      <c r="R236" s="212">
        <f>SUM(R237:R241)</f>
        <v>0.0003102</v>
      </c>
      <c r="S236" s="211"/>
      <c r="T236" s="213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138</v>
      </c>
      <c r="AT236" s="215" t="s">
        <v>84</v>
      </c>
      <c r="AU236" s="215" t="s">
        <v>93</v>
      </c>
      <c r="AY236" s="214" t="s">
        <v>132</v>
      </c>
      <c r="BK236" s="216">
        <f>SUM(BK237:BK241)</f>
        <v>0</v>
      </c>
    </row>
    <row r="237" s="2" customFormat="1" ht="21.75" customHeight="1">
      <c r="A237" s="38"/>
      <c r="B237" s="39"/>
      <c r="C237" s="219" t="s">
        <v>631</v>
      </c>
      <c r="D237" s="219" t="s">
        <v>134</v>
      </c>
      <c r="E237" s="220" t="s">
        <v>632</v>
      </c>
      <c r="F237" s="221" t="s">
        <v>633</v>
      </c>
      <c r="G237" s="222" t="s">
        <v>154</v>
      </c>
      <c r="H237" s="223">
        <v>80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50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138</v>
      </c>
      <c r="AT237" s="231" t="s">
        <v>134</v>
      </c>
      <c r="AU237" s="231" t="s">
        <v>21</v>
      </c>
      <c r="AY237" s="16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6" t="s">
        <v>93</v>
      </c>
      <c r="BK237" s="232">
        <f>ROUND(I237*H237,2)</f>
        <v>0</v>
      </c>
      <c r="BL237" s="16" t="s">
        <v>138</v>
      </c>
      <c r="BM237" s="231" t="s">
        <v>634</v>
      </c>
    </row>
    <row r="238" s="2" customFormat="1">
      <c r="A238" s="38"/>
      <c r="B238" s="39"/>
      <c r="C238" s="40"/>
      <c r="D238" s="235" t="s">
        <v>147</v>
      </c>
      <c r="E238" s="40"/>
      <c r="F238" s="256" t="s">
        <v>635</v>
      </c>
      <c r="G238" s="40"/>
      <c r="H238" s="40"/>
      <c r="I238" s="257"/>
      <c r="J238" s="40"/>
      <c r="K238" s="40"/>
      <c r="L238" s="44"/>
      <c r="M238" s="258"/>
      <c r="N238" s="259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6" t="s">
        <v>147</v>
      </c>
      <c r="AU238" s="16" t="s">
        <v>21</v>
      </c>
    </row>
    <row r="239" s="2" customFormat="1" ht="24.15" customHeight="1">
      <c r="A239" s="38"/>
      <c r="B239" s="39"/>
      <c r="C239" s="219" t="s">
        <v>636</v>
      </c>
      <c r="D239" s="219" t="s">
        <v>134</v>
      </c>
      <c r="E239" s="220" t="s">
        <v>637</v>
      </c>
      <c r="F239" s="221" t="s">
        <v>638</v>
      </c>
      <c r="G239" s="222" t="s">
        <v>639</v>
      </c>
      <c r="H239" s="223">
        <v>1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50</v>
      </c>
      <c r="O239" s="91"/>
      <c r="P239" s="229">
        <f>O239*H239</f>
        <v>0</v>
      </c>
      <c r="Q239" s="229">
        <v>0.0003102</v>
      </c>
      <c r="R239" s="229">
        <f>Q239*H239</f>
        <v>0.0003102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138</v>
      </c>
      <c r="AT239" s="231" t="s">
        <v>134</v>
      </c>
      <c r="AU239" s="231" t="s">
        <v>21</v>
      </c>
      <c r="AY239" s="16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6" t="s">
        <v>93</v>
      </c>
      <c r="BK239" s="232">
        <f>ROUND(I239*H239,2)</f>
        <v>0</v>
      </c>
      <c r="BL239" s="16" t="s">
        <v>138</v>
      </c>
      <c r="BM239" s="231" t="s">
        <v>640</v>
      </c>
    </row>
    <row r="240" s="2" customFormat="1" ht="16.5" customHeight="1">
      <c r="A240" s="38"/>
      <c r="B240" s="39"/>
      <c r="C240" s="219" t="s">
        <v>641</v>
      </c>
      <c r="D240" s="219" t="s">
        <v>134</v>
      </c>
      <c r="E240" s="220" t="s">
        <v>642</v>
      </c>
      <c r="F240" s="221" t="s">
        <v>643</v>
      </c>
      <c r="G240" s="222" t="s">
        <v>154</v>
      </c>
      <c r="H240" s="223">
        <v>80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50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138</v>
      </c>
      <c r="AT240" s="231" t="s">
        <v>134</v>
      </c>
      <c r="AU240" s="231" t="s">
        <v>21</v>
      </c>
      <c r="AY240" s="16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6" t="s">
        <v>93</v>
      </c>
      <c r="BK240" s="232">
        <f>ROUND(I240*H240,2)</f>
        <v>0</v>
      </c>
      <c r="BL240" s="16" t="s">
        <v>138</v>
      </c>
      <c r="BM240" s="231" t="s">
        <v>644</v>
      </c>
    </row>
    <row r="241" s="2" customFormat="1">
      <c r="A241" s="38"/>
      <c r="B241" s="39"/>
      <c r="C241" s="40"/>
      <c r="D241" s="235" t="s">
        <v>147</v>
      </c>
      <c r="E241" s="40"/>
      <c r="F241" s="256" t="s">
        <v>645</v>
      </c>
      <c r="G241" s="40"/>
      <c r="H241" s="40"/>
      <c r="I241" s="257"/>
      <c r="J241" s="40"/>
      <c r="K241" s="40"/>
      <c r="L241" s="44"/>
      <c r="M241" s="279"/>
      <c r="N241" s="280"/>
      <c r="O241" s="276"/>
      <c r="P241" s="276"/>
      <c r="Q241" s="276"/>
      <c r="R241" s="276"/>
      <c r="S241" s="276"/>
      <c r="T241" s="281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6" t="s">
        <v>147</v>
      </c>
      <c r="AU241" s="16" t="s">
        <v>21</v>
      </c>
    </row>
    <row r="242" s="2" customFormat="1" ht="6.96" customHeight="1">
      <c r="A242" s="38"/>
      <c r="B242" s="66"/>
      <c r="C242" s="67"/>
      <c r="D242" s="67"/>
      <c r="E242" s="67"/>
      <c r="F242" s="67"/>
      <c r="G242" s="67"/>
      <c r="H242" s="67"/>
      <c r="I242" s="67"/>
      <c r="J242" s="67"/>
      <c r="K242" s="67"/>
      <c r="L242" s="44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sheetProtection sheet="1" autoFilter="0" formatColumns="0" formatRows="0" objects="1" scenarios="1" spinCount="100000" saltValue="3qjIbZYjhHLW1z1WPj9wjs2NJsKzmGfMM9IMTRSz67IXLTxiRpF3yqyhyRhJV4tmbfdQwPV8mjS4sqyOH1m76Q==" hashValue="BIMQ/r6pBSMgsaCXHiFbWHOnLyhZvyPoLNkXy9o8mpZKFiwfTelv5NMktxF6QBlI1BpVYZhOzCsVNr8dqAcm8w==" algorithmName="SHA-512" password="CC35"/>
  <autoFilter ref="C121:K2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úprava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ROUND((SUM(BE121:BE154)),  2)</f>
        <v>0</v>
      </c>
      <c r="G33" s="38"/>
      <c r="H33" s="38"/>
      <c r="I33" s="155">
        <v>0.20999999999999999</v>
      </c>
      <c r="J33" s="154">
        <f>ROUND(((SUM(BE121:BE154))*I33),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ROUND((SUM(BF121:BF154)),  2)</f>
        <v>0</v>
      </c>
      <c r="G34" s="38"/>
      <c r="H34" s="38"/>
      <c r="I34" s="155">
        <v>0.14999999999999999</v>
      </c>
      <c r="J34" s="154">
        <f>ROUND(((SUM(BF121:BF154))*I34),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ROUND((SUM(BG121:BG154)),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ROUND((SUM(BH121:BH154)),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ROUND((SUM(BI121:BI154)),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úprava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VRN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647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648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649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650</v>
      </c>
      <c r="E100" s="188"/>
      <c r="F100" s="188"/>
      <c r="G100" s="188"/>
      <c r="H100" s="188"/>
      <c r="I100" s="188"/>
      <c r="J100" s="189">
        <f>J145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651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117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Stavební úprava ulice Písečná, Cheb</v>
      </c>
      <c r="F111" s="31"/>
      <c r="G111" s="31"/>
      <c r="H111" s="31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VRN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Písečná ulice po kruhový objezd</v>
      </c>
      <c r="G115" s="40"/>
      <c r="H115" s="40"/>
      <c r="I115" s="31" t="s">
        <v>24</v>
      </c>
      <c r="J115" s="79" t="str">
        <f>IF(J12="","",J12)</f>
        <v>11. 3. 2022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30</v>
      </c>
      <c r="D117" s="40"/>
      <c r="E117" s="40"/>
      <c r="F117" s="26" t="str">
        <f>E15</f>
        <v>Město Cheb</v>
      </c>
      <c r="G117" s="40"/>
      <c r="H117" s="40"/>
      <c r="I117" s="31" t="s">
        <v>38</v>
      </c>
      <c r="J117" s="36" t="str">
        <f>E21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IF(E18="","",E18)</f>
        <v>Vyplň údaj</v>
      </c>
      <c r="G118" s="40"/>
      <c r="H118" s="40"/>
      <c r="I118" s="31" t="s">
        <v>43</v>
      </c>
      <c r="J118" s="36" t="str">
        <f>E24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118</v>
      </c>
      <c r="D120" s="194" t="s">
        <v>70</v>
      </c>
      <c r="E120" s="194" t="s">
        <v>66</v>
      </c>
      <c r="F120" s="194" t="s">
        <v>67</v>
      </c>
      <c r="G120" s="194" t="s">
        <v>119</v>
      </c>
      <c r="H120" s="194" t="s">
        <v>120</v>
      </c>
      <c r="I120" s="194" t="s">
        <v>121</v>
      </c>
      <c r="J120" s="195" t="s">
        <v>109</v>
      </c>
      <c r="K120" s="196" t="s">
        <v>122</v>
      </c>
      <c r="L120" s="197"/>
      <c r="M120" s="100" t="s">
        <v>1</v>
      </c>
      <c r="N120" s="101" t="s">
        <v>49</v>
      </c>
      <c r="O120" s="101" t="s">
        <v>123</v>
      </c>
      <c r="P120" s="101" t="s">
        <v>124</v>
      </c>
      <c r="Q120" s="101" t="s">
        <v>125</v>
      </c>
      <c r="R120" s="101" t="s">
        <v>126</v>
      </c>
      <c r="S120" s="101" t="s">
        <v>127</v>
      </c>
      <c r="T120" s="102" t="s">
        <v>128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129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84</v>
      </c>
      <c r="AU121" s="16" t="s">
        <v>111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84</v>
      </c>
      <c r="E122" s="206" t="s">
        <v>101</v>
      </c>
      <c r="F122" s="206" t="s">
        <v>652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P123+P138+P145+P148</f>
        <v>0</v>
      </c>
      <c r="Q122" s="211"/>
      <c r="R122" s="212">
        <f>R123+R138+R145+R148</f>
        <v>0</v>
      </c>
      <c r="S122" s="211"/>
      <c r="T122" s="213">
        <f>T123+T138+T145+T148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164</v>
      </c>
      <c r="AT122" s="215" t="s">
        <v>84</v>
      </c>
      <c r="AU122" s="215" t="s">
        <v>85</v>
      </c>
      <c r="AY122" s="214" t="s">
        <v>132</v>
      </c>
      <c r="BK122" s="216">
        <f>BK123+BK138+BK145+BK148</f>
        <v>0</v>
      </c>
    </row>
    <row r="123" s="12" customFormat="1" ht="22.8" customHeight="1">
      <c r="A123" s="12"/>
      <c r="B123" s="203"/>
      <c r="C123" s="204"/>
      <c r="D123" s="205" t="s">
        <v>84</v>
      </c>
      <c r="E123" s="217" t="s">
        <v>653</v>
      </c>
      <c r="F123" s="217" t="s">
        <v>654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SUM(P124:P137)</f>
        <v>0</v>
      </c>
      <c r="Q123" s="211"/>
      <c r="R123" s="212">
        <f>SUM(R124:R137)</f>
        <v>0</v>
      </c>
      <c r="S123" s="211"/>
      <c r="T123" s="213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164</v>
      </c>
      <c r="AT123" s="215" t="s">
        <v>84</v>
      </c>
      <c r="AU123" s="215" t="s">
        <v>93</v>
      </c>
      <c r="AY123" s="214" t="s">
        <v>132</v>
      </c>
      <c r="BK123" s="216">
        <f>SUM(BK124:BK137)</f>
        <v>0</v>
      </c>
    </row>
    <row r="124" s="2" customFormat="1" ht="16.5" customHeight="1">
      <c r="A124" s="38"/>
      <c r="B124" s="39"/>
      <c r="C124" s="219" t="s">
        <v>93</v>
      </c>
      <c r="D124" s="219" t="s">
        <v>134</v>
      </c>
      <c r="E124" s="220" t="s">
        <v>655</v>
      </c>
      <c r="F124" s="221" t="s">
        <v>656</v>
      </c>
      <c r="G124" s="222" t="s">
        <v>657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50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658</v>
      </c>
      <c r="AT124" s="231" t="s">
        <v>134</v>
      </c>
      <c r="AU124" s="231" t="s">
        <v>21</v>
      </c>
      <c r="AY124" s="16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93</v>
      </c>
      <c r="BK124" s="232">
        <f>ROUND(I124*H124,2)</f>
        <v>0</v>
      </c>
      <c r="BL124" s="16" t="s">
        <v>658</v>
      </c>
      <c r="BM124" s="231" t="s">
        <v>659</v>
      </c>
    </row>
    <row r="125" s="2" customFormat="1">
      <c r="A125" s="38"/>
      <c r="B125" s="39"/>
      <c r="C125" s="40"/>
      <c r="D125" s="235" t="s">
        <v>147</v>
      </c>
      <c r="E125" s="40"/>
      <c r="F125" s="256" t="s">
        <v>660</v>
      </c>
      <c r="G125" s="40"/>
      <c r="H125" s="40"/>
      <c r="I125" s="257"/>
      <c r="J125" s="40"/>
      <c r="K125" s="40"/>
      <c r="L125" s="44"/>
      <c r="M125" s="258"/>
      <c r="N125" s="259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147</v>
      </c>
      <c r="AU125" s="16" t="s">
        <v>21</v>
      </c>
    </row>
    <row r="126" s="2" customFormat="1" ht="16.5" customHeight="1">
      <c r="A126" s="38"/>
      <c r="B126" s="39"/>
      <c r="C126" s="219" t="s">
        <v>21</v>
      </c>
      <c r="D126" s="219" t="s">
        <v>134</v>
      </c>
      <c r="E126" s="220" t="s">
        <v>661</v>
      </c>
      <c r="F126" s="221" t="s">
        <v>662</v>
      </c>
      <c r="G126" s="222" t="s">
        <v>657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50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658</v>
      </c>
      <c r="AT126" s="231" t="s">
        <v>134</v>
      </c>
      <c r="AU126" s="231" t="s">
        <v>21</v>
      </c>
      <c r="AY126" s="16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93</v>
      </c>
      <c r="BK126" s="232">
        <f>ROUND(I126*H126,2)</f>
        <v>0</v>
      </c>
      <c r="BL126" s="16" t="s">
        <v>658</v>
      </c>
      <c r="BM126" s="231" t="s">
        <v>663</v>
      </c>
    </row>
    <row r="127" s="2" customFormat="1">
      <c r="A127" s="38"/>
      <c r="B127" s="39"/>
      <c r="C127" s="40"/>
      <c r="D127" s="235" t="s">
        <v>147</v>
      </c>
      <c r="E127" s="40"/>
      <c r="F127" s="256" t="s">
        <v>664</v>
      </c>
      <c r="G127" s="40"/>
      <c r="H127" s="40"/>
      <c r="I127" s="257"/>
      <c r="J127" s="40"/>
      <c r="K127" s="40"/>
      <c r="L127" s="44"/>
      <c r="M127" s="258"/>
      <c r="N127" s="259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147</v>
      </c>
      <c r="AU127" s="16" t="s">
        <v>21</v>
      </c>
    </row>
    <row r="128" s="2" customFormat="1" ht="16.5" customHeight="1">
      <c r="A128" s="38"/>
      <c r="B128" s="39"/>
      <c r="C128" s="219" t="s">
        <v>151</v>
      </c>
      <c r="D128" s="219" t="s">
        <v>134</v>
      </c>
      <c r="E128" s="220" t="s">
        <v>665</v>
      </c>
      <c r="F128" s="221" t="s">
        <v>666</v>
      </c>
      <c r="G128" s="222" t="s">
        <v>657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658</v>
      </c>
      <c r="AT128" s="231" t="s">
        <v>134</v>
      </c>
      <c r="AU128" s="231" t="s">
        <v>21</v>
      </c>
      <c r="AY128" s="16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658</v>
      </c>
      <c r="BM128" s="231" t="s">
        <v>667</v>
      </c>
    </row>
    <row r="129" s="2" customFormat="1">
      <c r="A129" s="38"/>
      <c r="B129" s="39"/>
      <c r="C129" s="40"/>
      <c r="D129" s="235" t="s">
        <v>147</v>
      </c>
      <c r="E129" s="40"/>
      <c r="F129" s="256" t="s">
        <v>668</v>
      </c>
      <c r="G129" s="40"/>
      <c r="H129" s="40"/>
      <c r="I129" s="257"/>
      <c r="J129" s="40"/>
      <c r="K129" s="40"/>
      <c r="L129" s="44"/>
      <c r="M129" s="258"/>
      <c r="N129" s="259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147</v>
      </c>
      <c r="AU129" s="16" t="s">
        <v>21</v>
      </c>
    </row>
    <row r="130" s="2" customFormat="1" ht="16.5" customHeight="1">
      <c r="A130" s="38"/>
      <c r="B130" s="39"/>
      <c r="C130" s="219" t="s">
        <v>138</v>
      </c>
      <c r="D130" s="219" t="s">
        <v>134</v>
      </c>
      <c r="E130" s="220" t="s">
        <v>669</v>
      </c>
      <c r="F130" s="221" t="s">
        <v>670</v>
      </c>
      <c r="G130" s="222" t="s">
        <v>657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50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658</v>
      </c>
      <c r="AT130" s="231" t="s">
        <v>134</v>
      </c>
      <c r="AU130" s="231" t="s">
        <v>21</v>
      </c>
      <c r="AY130" s="16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93</v>
      </c>
      <c r="BK130" s="232">
        <f>ROUND(I130*H130,2)</f>
        <v>0</v>
      </c>
      <c r="BL130" s="16" t="s">
        <v>658</v>
      </c>
      <c r="BM130" s="231" t="s">
        <v>671</v>
      </c>
    </row>
    <row r="131" s="2" customFormat="1">
      <c r="A131" s="38"/>
      <c r="B131" s="39"/>
      <c r="C131" s="40"/>
      <c r="D131" s="235" t="s">
        <v>147</v>
      </c>
      <c r="E131" s="40"/>
      <c r="F131" s="256" t="s">
        <v>672</v>
      </c>
      <c r="G131" s="40"/>
      <c r="H131" s="40"/>
      <c r="I131" s="257"/>
      <c r="J131" s="40"/>
      <c r="K131" s="40"/>
      <c r="L131" s="44"/>
      <c r="M131" s="258"/>
      <c r="N131" s="259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147</v>
      </c>
      <c r="AU131" s="16" t="s">
        <v>21</v>
      </c>
    </row>
    <row r="132" s="2" customFormat="1" ht="16.5" customHeight="1">
      <c r="A132" s="38"/>
      <c r="B132" s="39"/>
      <c r="C132" s="219" t="s">
        <v>164</v>
      </c>
      <c r="D132" s="219" t="s">
        <v>134</v>
      </c>
      <c r="E132" s="220" t="s">
        <v>673</v>
      </c>
      <c r="F132" s="221" t="s">
        <v>674</v>
      </c>
      <c r="G132" s="222" t="s">
        <v>657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658</v>
      </c>
      <c r="AT132" s="231" t="s">
        <v>134</v>
      </c>
      <c r="AU132" s="231" t="s">
        <v>21</v>
      </c>
      <c r="AY132" s="16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658</v>
      </c>
      <c r="BM132" s="231" t="s">
        <v>675</v>
      </c>
    </row>
    <row r="133" s="2" customFormat="1">
      <c r="A133" s="38"/>
      <c r="B133" s="39"/>
      <c r="C133" s="40"/>
      <c r="D133" s="235" t="s">
        <v>147</v>
      </c>
      <c r="E133" s="40"/>
      <c r="F133" s="256" t="s">
        <v>676</v>
      </c>
      <c r="G133" s="40"/>
      <c r="H133" s="40"/>
      <c r="I133" s="257"/>
      <c r="J133" s="40"/>
      <c r="K133" s="40"/>
      <c r="L133" s="44"/>
      <c r="M133" s="258"/>
      <c r="N133" s="259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147</v>
      </c>
      <c r="AU133" s="16" t="s">
        <v>21</v>
      </c>
    </row>
    <row r="134" s="2" customFormat="1" ht="21.75" customHeight="1">
      <c r="A134" s="38"/>
      <c r="B134" s="39"/>
      <c r="C134" s="219" t="s">
        <v>169</v>
      </c>
      <c r="D134" s="219" t="s">
        <v>134</v>
      </c>
      <c r="E134" s="220" t="s">
        <v>677</v>
      </c>
      <c r="F134" s="221" t="s">
        <v>678</v>
      </c>
      <c r="G134" s="222" t="s">
        <v>657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50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658</v>
      </c>
      <c r="AT134" s="231" t="s">
        <v>134</v>
      </c>
      <c r="AU134" s="231" t="s">
        <v>21</v>
      </c>
      <c r="AY134" s="16" t="s">
        <v>132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93</v>
      </c>
      <c r="BK134" s="232">
        <f>ROUND(I134*H134,2)</f>
        <v>0</v>
      </c>
      <c r="BL134" s="16" t="s">
        <v>658</v>
      </c>
      <c r="BM134" s="231" t="s">
        <v>679</v>
      </c>
    </row>
    <row r="135" s="2" customFormat="1">
      <c r="A135" s="38"/>
      <c r="B135" s="39"/>
      <c r="C135" s="40"/>
      <c r="D135" s="235" t="s">
        <v>147</v>
      </c>
      <c r="E135" s="40"/>
      <c r="F135" s="256" t="s">
        <v>680</v>
      </c>
      <c r="G135" s="40"/>
      <c r="H135" s="40"/>
      <c r="I135" s="257"/>
      <c r="J135" s="40"/>
      <c r="K135" s="40"/>
      <c r="L135" s="44"/>
      <c r="M135" s="258"/>
      <c r="N135" s="259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147</v>
      </c>
      <c r="AU135" s="16" t="s">
        <v>21</v>
      </c>
    </row>
    <row r="136" s="2" customFormat="1" ht="16.5" customHeight="1">
      <c r="A136" s="38"/>
      <c r="B136" s="39"/>
      <c r="C136" s="219" t="s">
        <v>173</v>
      </c>
      <c r="D136" s="219" t="s">
        <v>134</v>
      </c>
      <c r="E136" s="220" t="s">
        <v>681</v>
      </c>
      <c r="F136" s="221" t="s">
        <v>682</v>
      </c>
      <c r="G136" s="222" t="s">
        <v>657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50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658</v>
      </c>
      <c r="AT136" s="231" t="s">
        <v>134</v>
      </c>
      <c r="AU136" s="231" t="s">
        <v>21</v>
      </c>
      <c r="AY136" s="16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93</v>
      </c>
      <c r="BK136" s="232">
        <f>ROUND(I136*H136,2)</f>
        <v>0</v>
      </c>
      <c r="BL136" s="16" t="s">
        <v>658</v>
      </c>
      <c r="BM136" s="231" t="s">
        <v>683</v>
      </c>
    </row>
    <row r="137" s="2" customFormat="1">
      <c r="A137" s="38"/>
      <c r="B137" s="39"/>
      <c r="C137" s="40"/>
      <c r="D137" s="235" t="s">
        <v>147</v>
      </c>
      <c r="E137" s="40"/>
      <c r="F137" s="256" t="s">
        <v>684</v>
      </c>
      <c r="G137" s="40"/>
      <c r="H137" s="40"/>
      <c r="I137" s="257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147</v>
      </c>
      <c r="AU137" s="16" t="s">
        <v>21</v>
      </c>
    </row>
    <row r="138" s="12" customFormat="1" ht="22.8" customHeight="1">
      <c r="A138" s="12"/>
      <c r="B138" s="203"/>
      <c r="C138" s="204"/>
      <c r="D138" s="205" t="s">
        <v>84</v>
      </c>
      <c r="E138" s="217" t="s">
        <v>685</v>
      </c>
      <c r="F138" s="217" t="s">
        <v>686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SUM(P139:P144)</f>
        <v>0</v>
      </c>
      <c r="Q138" s="211"/>
      <c r="R138" s="212">
        <f>SUM(R139:R144)</f>
        <v>0</v>
      </c>
      <c r="S138" s="211"/>
      <c r="T138" s="21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164</v>
      </c>
      <c r="AT138" s="215" t="s">
        <v>84</v>
      </c>
      <c r="AU138" s="215" t="s">
        <v>93</v>
      </c>
      <c r="AY138" s="214" t="s">
        <v>132</v>
      </c>
      <c r="BK138" s="216">
        <f>SUM(BK139:BK144)</f>
        <v>0</v>
      </c>
    </row>
    <row r="139" s="2" customFormat="1" ht="16.5" customHeight="1">
      <c r="A139" s="38"/>
      <c r="B139" s="39"/>
      <c r="C139" s="219" t="s">
        <v>179</v>
      </c>
      <c r="D139" s="219" t="s">
        <v>134</v>
      </c>
      <c r="E139" s="220" t="s">
        <v>687</v>
      </c>
      <c r="F139" s="221" t="s">
        <v>688</v>
      </c>
      <c r="G139" s="222" t="s">
        <v>657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50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658</v>
      </c>
      <c r="AT139" s="231" t="s">
        <v>134</v>
      </c>
      <c r="AU139" s="231" t="s">
        <v>21</v>
      </c>
      <c r="AY139" s="16" t="s">
        <v>132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93</v>
      </c>
      <c r="BK139" s="232">
        <f>ROUND(I139*H139,2)</f>
        <v>0</v>
      </c>
      <c r="BL139" s="16" t="s">
        <v>658</v>
      </c>
      <c r="BM139" s="231" t="s">
        <v>689</v>
      </c>
    </row>
    <row r="140" s="2" customFormat="1">
      <c r="A140" s="38"/>
      <c r="B140" s="39"/>
      <c r="C140" s="40"/>
      <c r="D140" s="235" t="s">
        <v>147</v>
      </c>
      <c r="E140" s="40"/>
      <c r="F140" s="256" t="s">
        <v>690</v>
      </c>
      <c r="G140" s="40"/>
      <c r="H140" s="40"/>
      <c r="I140" s="257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147</v>
      </c>
      <c r="AU140" s="16" t="s">
        <v>21</v>
      </c>
    </row>
    <row r="141" s="2" customFormat="1" ht="16.5" customHeight="1">
      <c r="A141" s="38"/>
      <c r="B141" s="39"/>
      <c r="C141" s="219" t="s">
        <v>185</v>
      </c>
      <c r="D141" s="219" t="s">
        <v>134</v>
      </c>
      <c r="E141" s="220" t="s">
        <v>691</v>
      </c>
      <c r="F141" s="221" t="s">
        <v>692</v>
      </c>
      <c r="G141" s="222" t="s">
        <v>189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658</v>
      </c>
      <c r="AT141" s="231" t="s">
        <v>134</v>
      </c>
      <c r="AU141" s="231" t="s">
        <v>21</v>
      </c>
      <c r="AY141" s="16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658</v>
      </c>
      <c r="BM141" s="231" t="s">
        <v>693</v>
      </c>
    </row>
    <row r="142" s="2" customFormat="1">
      <c r="A142" s="38"/>
      <c r="B142" s="39"/>
      <c r="C142" s="40"/>
      <c r="D142" s="235" t="s">
        <v>147</v>
      </c>
      <c r="E142" s="40"/>
      <c r="F142" s="256" t="s">
        <v>694</v>
      </c>
      <c r="G142" s="40"/>
      <c r="H142" s="40"/>
      <c r="I142" s="257"/>
      <c r="J142" s="40"/>
      <c r="K142" s="40"/>
      <c r="L142" s="44"/>
      <c r="M142" s="258"/>
      <c r="N142" s="25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147</v>
      </c>
      <c r="AU142" s="16" t="s">
        <v>21</v>
      </c>
    </row>
    <row r="143" s="2" customFormat="1" ht="16.5" customHeight="1">
      <c r="A143" s="38"/>
      <c r="B143" s="39"/>
      <c r="C143" s="219" t="s">
        <v>194</v>
      </c>
      <c r="D143" s="219" t="s">
        <v>134</v>
      </c>
      <c r="E143" s="220" t="s">
        <v>695</v>
      </c>
      <c r="F143" s="221" t="s">
        <v>696</v>
      </c>
      <c r="G143" s="222" t="s">
        <v>657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50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658</v>
      </c>
      <c r="AT143" s="231" t="s">
        <v>134</v>
      </c>
      <c r="AU143" s="231" t="s">
        <v>21</v>
      </c>
      <c r="AY143" s="16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93</v>
      </c>
      <c r="BK143" s="232">
        <f>ROUND(I143*H143,2)</f>
        <v>0</v>
      </c>
      <c r="BL143" s="16" t="s">
        <v>658</v>
      </c>
      <c r="BM143" s="231" t="s">
        <v>697</v>
      </c>
    </row>
    <row r="144" s="2" customFormat="1">
      <c r="A144" s="38"/>
      <c r="B144" s="39"/>
      <c r="C144" s="40"/>
      <c r="D144" s="235" t="s">
        <v>147</v>
      </c>
      <c r="E144" s="40"/>
      <c r="F144" s="256" t="s">
        <v>698</v>
      </c>
      <c r="G144" s="40"/>
      <c r="H144" s="40"/>
      <c r="I144" s="257"/>
      <c r="J144" s="40"/>
      <c r="K144" s="40"/>
      <c r="L144" s="44"/>
      <c r="M144" s="258"/>
      <c r="N144" s="259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147</v>
      </c>
      <c r="AU144" s="16" t="s">
        <v>21</v>
      </c>
    </row>
    <row r="145" s="12" customFormat="1" ht="22.8" customHeight="1">
      <c r="A145" s="12"/>
      <c r="B145" s="203"/>
      <c r="C145" s="204"/>
      <c r="D145" s="205" t="s">
        <v>84</v>
      </c>
      <c r="E145" s="217" t="s">
        <v>699</v>
      </c>
      <c r="F145" s="217" t="s">
        <v>700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SUM(P146:P147)</f>
        <v>0</v>
      </c>
      <c r="Q145" s="211"/>
      <c r="R145" s="212">
        <f>SUM(R146:R147)</f>
        <v>0</v>
      </c>
      <c r="S145" s="211"/>
      <c r="T145" s="21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164</v>
      </c>
      <c r="AT145" s="215" t="s">
        <v>84</v>
      </c>
      <c r="AU145" s="215" t="s">
        <v>93</v>
      </c>
      <c r="AY145" s="214" t="s">
        <v>132</v>
      </c>
      <c r="BK145" s="216">
        <f>SUM(BK146:BK147)</f>
        <v>0</v>
      </c>
    </row>
    <row r="146" s="2" customFormat="1" ht="16.5" customHeight="1">
      <c r="A146" s="38"/>
      <c r="B146" s="39"/>
      <c r="C146" s="219" t="s">
        <v>198</v>
      </c>
      <c r="D146" s="219" t="s">
        <v>134</v>
      </c>
      <c r="E146" s="220" t="s">
        <v>701</v>
      </c>
      <c r="F146" s="221" t="s">
        <v>702</v>
      </c>
      <c r="G146" s="222" t="s">
        <v>657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50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658</v>
      </c>
      <c r="AT146" s="231" t="s">
        <v>134</v>
      </c>
      <c r="AU146" s="231" t="s">
        <v>21</v>
      </c>
      <c r="AY146" s="16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93</v>
      </c>
      <c r="BK146" s="232">
        <f>ROUND(I146*H146,2)</f>
        <v>0</v>
      </c>
      <c r="BL146" s="16" t="s">
        <v>658</v>
      </c>
      <c r="BM146" s="231" t="s">
        <v>703</v>
      </c>
    </row>
    <row r="147" s="2" customFormat="1" ht="16.5" customHeight="1">
      <c r="A147" s="38"/>
      <c r="B147" s="39"/>
      <c r="C147" s="219" t="s">
        <v>203</v>
      </c>
      <c r="D147" s="219" t="s">
        <v>134</v>
      </c>
      <c r="E147" s="220" t="s">
        <v>704</v>
      </c>
      <c r="F147" s="221" t="s">
        <v>705</v>
      </c>
      <c r="G147" s="222" t="s">
        <v>189</v>
      </c>
      <c r="H147" s="223">
        <v>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50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138</v>
      </c>
      <c r="AT147" s="231" t="s">
        <v>134</v>
      </c>
      <c r="AU147" s="231" t="s">
        <v>21</v>
      </c>
      <c r="AY147" s="16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93</v>
      </c>
      <c r="BK147" s="232">
        <f>ROUND(I147*H147,2)</f>
        <v>0</v>
      </c>
      <c r="BL147" s="16" t="s">
        <v>138</v>
      </c>
      <c r="BM147" s="231" t="s">
        <v>706</v>
      </c>
    </row>
    <row r="148" s="12" customFormat="1" ht="22.8" customHeight="1">
      <c r="A148" s="12"/>
      <c r="B148" s="203"/>
      <c r="C148" s="204"/>
      <c r="D148" s="205" t="s">
        <v>84</v>
      </c>
      <c r="E148" s="217" t="s">
        <v>707</v>
      </c>
      <c r="F148" s="217" t="s">
        <v>708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SUM(P149:P154)</f>
        <v>0</v>
      </c>
      <c r="Q148" s="211"/>
      <c r="R148" s="212">
        <f>SUM(R149:R154)</f>
        <v>0</v>
      </c>
      <c r="S148" s="211"/>
      <c r="T148" s="21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164</v>
      </c>
      <c r="AT148" s="215" t="s">
        <v>84</v>
      </c>
      <c r="AU148" s="215" t="s">
        <v>93</v>
      </c>
      <c r="AY148" s="214" t="s">
        <v>132</v>
      </c>
      <c r="BK148" s="216">
        <f>SUM(BK149:BK154)</f>
        <v>0</v>
      </c>
    </row>
    <row r="149" s="2" customFormat="1" ht="16.5" customHeight="1">
      <c r="A149" s="38"/>
      <c r="B149" s="39"/>
      <c r="C149" s="219" t="s">
        <v>207</v>
      </c>
      <c r="D149" s="219" t="s">
        <v>134</v>
      </c>
      <c r="E149" s="220" t="s">
        <v>709</v>
      </c>
      <c r="F149" s="221" t="s">
        <v>710</v>
      </c>
      <c r="G149" s="222" t="s">
        <v>657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50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658</v>
      </c>
      <c r="AT149" s="231" t="s">
        <v>134</v>
      </c>
      <c r="AU149" s="231" t="s">
        <v>21</v>
      </c>
      <c r="AY149" s="16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658</v>
      </c>
      <c r="BM149" s="231" t="s">
        <v>711</v>
      </c>
    </row>
    <row r="150" s="2" customFormat="1">
      <c r="A150" s="38"/>
      <c r="B150" s="39"/>
      <c r="C150" s="40"/>
      <c r="D150" s="235" t="s">
        <v>147</v>
      </c>
      <c r="E150" s="40"/>
      <c r="F150" s="256" t="s">
        <v>712</v>
      </c>
      <c r="G150" s="40"/>
      <c r="H150" s="40"/>
      <c r="I150" s="257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147</v>
      </c>
      <c r="AU150" s="16" t="s">
        <v>21</v>
      </c>
    </row>
    <row r="151" s="2" customFormat="1" ht="16.5" customHeight="1">
      <c r="A151" s="38"/>
      <c r="B151" s="39"/>
      <c r="C151" s="219" t="s">
        <v>211</v>
      </c>
      <c r="D151" s="219" t="s">
        <v>134</v>
      </c>
      <c r="E151" s="220" t="s">
        <v>713</v>
      </c>
      <c r="F151" s="221" t="s">
        <v>714</v>
      </c>
      <c r="G151" s="222" t="s">
        <v>657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50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658</v>
      </c>
      <c r="AT151" s="231" t="s">
        <v>134</v>
      </c>
      <c r="AU151" s="231" t="s">
        <v>21</v>
      </c>
      <c r="AY151" s="16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93</v>
      </c>
      <c r="BK151" s="232">
        <f>ROUND(I151*H151,2)</f>
        <v>0</v>
      </c>
      <c r="BL151" s="16" t="s">
        <v>658</v>
      </c>
      <c r="BM151" s="231" t="s">
        <v>715</v>
      </c>
    </row>
    <row r="152" s="2" customFormat="1">
      <c r="A152" s="38"/>
      <c r="B152" s="39"/>
      <c r="C152" s="40"/>
      <c r="D152" s="235" t="s">
        <v>147</v>
      </c>
      <c r="E152" s="40"/>
      <c r="F152" s="256" t="s">
        <v>716</v>
      </c>
      <c r="G152" s="40"/>
      <c r="H152" s="40"/>
      <c r="I152" s="257"/>
      <c r="J152" s="40"/>
      <c r="K152" s="40"/>
      <c r="L152" s="44"/>
      <c r="M152" s="258"/>
      <c r="N152" s="259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147</v>
      </c>
      <c r="AU152" s="16" t="s">
        <v>21</v>
      </c>
    </row>
    <row r="153" s="2" customFormat="1" ht="16.5" customHeight="1">
      <c r="A153" s="38"/>
      <c r="B153" s="39"/>
      <c r="C153" s="219" t="s">
        <v>8</v>
      </c>
      <c r="D153" s="219" t="s">
        <v>134</v>
      </c>
      <c r="E153" s="220" t="s">
        <v>717</v>
      </c>
      <c r="F153" s="221" t="s">
        <v>718</v>
      </c>
      <c r="G153" s="222" t="s">
        <v>657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50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658</v>
      </c>
      <c r="AT153" s="231" t="s">
        <v>134</v>
      </c>
      <c r="AU153" s="231" t="s">
        <v>21</v>
      </c>
      <c r="AY153" s="16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93</v>
      </c>
      <c r="BK153" s="232">
        <f>ROUND(I153*H153,2)</f>
        <v>0</v>
      </c>
      <c r="BL153" s="16" t="s">
        <v>658</v>
      </c>
      <c r="BM153" s="231" t="s">
        <v>719</v>
      </c>
    </row>
    <row r="154" s="2" customFormat="1">
      <c r="A154" s="38"/>
      <c r="B154" s="39"/>
      <c r="C154" s="40"/>
      <c r="D154" s="235" t="s">
        <v>147</v>
      </c>
      <c r="E154" s="40"/>
      <c r="F154" s="256" t="s">
        <v>720</v>
      </c>
      <c r="G154" s="40"/>
      <c r="H154" s="40"/>
      <c r="I154" s="257"/>
      <c r="J154" s="40"/>
      <c r="K154" s="40"/>
      <c r="L154" s="44"/>
      <c r="M154" s="279"/>
      <c r="N154" s="280"/>
      <c r="O154" s="276"/>
      <c r="P154" s="276"/>
      <c r="Q154" s="276"/>
      <c r="R154" s="276"/>
      <c r="S154" s="276"/>
      <c r="T154" s="281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6" t="s">
        <v>147</v>
      </c>
      <c r="AU154" s="16" t="s">
        <v>21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IqK1FpJm+fEVRmPENkIQS1rvDesiYomtfpphgykpeRwNA+RztLXwKmqPPjE7BJxONTlBCIpfW3eKSkgGu02X+A==" hashValue="sVKT8dbxfuIa32edTBFg/01B6qj4GKovawMG7lvSCj2l95gyEs8aZTGs0l0fJVgvFlSfe5DJz+gfbB/4O0ZCXQ==" algorithmName="SHA-512" password="CC35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2022-04-04T07:11:25Z</dcterms:created>
  <dcterms:modified xsi:type="dcterms:W3CDTF">2022-04-04T07:11:32Z</dcterms:modified>
</cp:coreProperties>
</file>