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/>
  <xr:revisionPtr revIDLastSave="0" documentId="13_ncr:1_{520D60D8-E4E5-452A-9863-999AA08092D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kapitulace" sheetId="3" r:id="rId1"/>
    <sheet name="Pořízení" sheetId="1" r:id="rId2"/>
    <sheet name="Provoz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H20" i="2"/>
  <c r="H22" i="2"/>
  <c r="H19" i="2"/>
  <c r="C12" i="3" s="1"/>
  <c r="H15" i="2"/>
  <c r="H6" i="2"/>
  <c r="H10" i="2"/>
  <c r="H12" i="2"/>
  <c r="H13" i="2"/>
  <c r="E5" i="1"/>
  <c r="E35" i="1"/>
  <c r="E39" i="1"/>
  <c r="E66" i="1"/>
  <c r="E32" i="1"/>
  <c r="B12" i="3"/>
  <c r="B11" i="3"/>
  <c r="E60" i="1"/>
  <c r="E55" i="1"/>
  <c r="E54" i="1"/>
  <c r="E53" i="1"/>
  <c r="E52" i="1"/>
  <c r="E61" i="1"/>
  <c r="E59" i="1"/>
  <c r="E58" i="1"/>
  <c r="E65" i="1"/>
  <c r="E63" i="1"/>
  <c r="E62" i="1"/>
  <c r="E57" i="1"/>
  <c r="E56" i="1"/>
  <c r="E50" i="1"/>
  <c r="E49" i="1"/>
  <c r="E47" i="1"/>
  <c r="E46" i="1"/>
  <c r="E45" i="1"/>
  <c r="E44" i="1"/>
  <c r="E43" i="1"/>
  <c r="E42" i="1"/>
  <c r="E41" i="1"/>
  <c r="E40" i="1"/>
  <c r="E27" i="1"/>
  <c r="E26" i="1"/>
  <c r="E18" i="1"/>
  <c r="E17" i="1"/>
  <c r="E14" i="1"/>
  <c r="E13" i="1"/>
  <c r="E8" i="1"/>
  <c r="E7" i="1"/>
  <c r="E34" i="1"/>
  <c r="E24" i="1"/>
  <c r="E16" i="1"/>
  <c r="E30" i="1"/>
  <c r="E31" i="1"/>
  <c r="E6" i="1"/>
  <c r="E9" i="1"/>
  <c r="E10" i="1"/>
  <c r="E11" i="1"/>
  <c r="E12" i="1"/>
  <c r="E15" i="1"/>
  <c r="E19" i="1"/>
  <c r="E20" i="1"/>
  <c r="E29" i="1"/>
  <c r="E22" i="1"/>
  <c r="C8" i="3" l="1"/>
  <c r="D8" i="3" s="1"/>
  <c r="E8" i="3" s="1"/>
  <c r="C7" i="3"/>
  <c r="H24" i="2"/>
  <c r="H25" i="2" s="1"/>
  <c r="H26" i="2" s="1"/>
  <c r="E68" i="1"/>
  <c r="D12" i="3"/>
  <c r="E12" i="3" s="1"/>
  <c r="C11" i="3"/>
  <c r="C9" i="3" l="1"/>
  <c r="D7" i="3"/>
  <c r="E7" i="3" s="1"/>
  <c r="E9" i="3" s="1"/>
  <c r="E69" i="1"/>
  <c r="E70" i="1" s="1"/>
  <c r="C13" i="3"/>
  <c r="D11" i="3"/>
  <c r="D13" i="3" s="1"/>
  <c r="C14" i="3" l="1"/>
  <c r="D9" i="3"/>
  <c r="D14" i="3" s="1"/>
  <c r="E11" i="3"/>
  <c r="E13" i="3" s="1"/>
  <c r="E14" i="3" s="1"/>
</calcChain>
</file>

<file path=xl/sharedStrings.xml><?xml version="1.0" encoding="utf-8"?>
<sst xmlns="http://schemas.openxmlformats.org/spreadsheetml/2006/main" count="121" uniqueCount="84">
  <si>
    <t>Položka</t>
  </si>
  <si>
    <t>Podpis osoby oprávněné za účastníka zadávacího řízení</t>
  </si>
  <si>
    <t>V ………………………........ dne …………………………………….</t>
  </si>
  <si>
    <t>Výše 21 % DPH v Kč</t>
  </si>
  <si>
    <t>Nabídková cena za 1 ks v Kč bez DPH</t>
  </si>
  <si>
    <t>Počet (ks)</t>
  </si>
  <si>
    <t>Přístupové přepínače</t>
  </si>
  <si>
    <t>Bezpečnostní certifikát</t>
  </si>
  <si>
    <t>Kabelové rozvody včetně příslušenství</t>
  </si>
  <si>
    <t>Monitorovací a logovací systém</t>
  </si>
  <si>
    <t>Přístupové přepínače - Záruční servis na min. 60 měsíců, odeslání náhradního zařízení max. následující pracovní den po nahlášení závady, včetně nároku na opravné verze firmware</t>
  </si>
  <si>
    <t>Optické prvky a kabely (cena za celý set)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</si>
  <si>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Calibri"/>
        <family val="2"/>
        <charset val="238"/>
      </rPr>
      <t>záruka – záruku v intencích zákona č. 89/2012 Sb., občanského zákoníku, ve znění pozdějších předpisů, tedy, že si předmětné plnění po dobu záruky zachová své vlastnosti a parametry z doby jeho dodávky a dále, že po celou dobu záruky bude mít parametry a vlastnosti požadované objednatelem;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</si>
  <si>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Calibri"/>
        <family val="2"/>
        <charset val="238"/>
      </rPr>
      <t>prodloužená záruka – jedná se o záruku v intencích výše uvedené odrážky „záruka“ na dobu delší než standardní nebo obvyklou za dodržení parametrů a požadavků na záruku zařízení;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</si>
  <si>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Calibri"/>
        <family val="2"/>
        <charset val="238"/>
      </rPr>
      <t>záruční servis – záruční servis v parametrech konkrétního SLA (service level agreement) uvedeného u každého jednotlivého zařízení, u kterého je záruční servis požadován; předmětem záručního servisu je zajištění podpory provozu a odstraňování závad dodaných zařízení dodavatelem nebo výrobcem zařízení s garancí po požadovanou dobu; jeli požadován u zařízení záruční servis a není-li jeho specifikace blíže upřesněna je požadován záruční servis Next business day on-site;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</si>
  <si>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Calibri"/>
        <family val="2"/>
        <charset val="238"/>
      </rPr>
      <t>podpora – u části plnění spočívající v dodávce software a jejich licencí, kde není relevantní požadovat záruku ani záruční servis, požaduje objednatel technickou podporu daného software po dobu stanovenou vždy u konkrétního softwarového produktu; primární součástí takové podpory musí být nárok na opravné verze software a přístup k řešení problémů s takovým software, další specifické požadavky podpory jako nárok na veškeré nové verze nebo další požadavky jsou vždy konkrétně uvedeny u předmětné podpory a konkrétního software v této technické specifikaci.</t>
    </r>
  </si>
  <si>
    <t>Přístupový přepínač</t>
  </si>
  <si>
    <t>Systém pro správu identit</t>
  </si>
  <si>
    <t>Licence desktopových operačních systémů</t>
  </si>
  <si>
    <t>Kabelové rozvody - záruka 10 let</t>
  </si>
  <si>
    <t>Část A</t>
  </si>
  <si>
    <t>Centrální přepínač školy</t>
  </si>
  <si>
    <t>Centrální přepínač škol (sdílený)</t>
  </si>
  <si>
    <t>Cetrální přepínač školy - záruční servis na min. 60 měsíců, odeslání náhradního zařízení max. následující pracovní den po nahlášení závady, včetně nároku na opravné verze firmware</t>
  </si>
  <si>
    <t>Komodita K1 - Zabezpečení LAN a Wifi</t>
  </si>
  <si>
    <t>Cetrální přepínač škol (sdílený) - záruční servis na min. 60 měsíců, odeslání náhradního zařízení max. následující pracovní den po nahlášení závady, včetně nároku na opravné verze firmware</t>
  </si>
  <si>
    <t>Přístupový přepínač - záruční servis na min. 60 měsíců, odeslání náhradního zařízení max. následující pracovní den po nahlášení závady, včetně nároku na opravné verze firmware</t>
  </si>
  <si>
    <t>Přístupový přepínač - Záruční servis na min. 60 měsíců, odeslání náhradního zařízení max. následující pracovní den po nahlášení závady, včetně nároku na opravné verze firmware</t>
  </si>
  <si>
    <t>WiFi přístupové body vnitřní (AP)</t>
  </si>
  <si>
    <t>WiFi přístupové body vnitřní (AP) - záruční servis na min. 60 měsíců, odeslání náhradního zařízení max. následující pracovní den po nahlášení závady, včetně nároku na opravné verze firmware</t>
  </si>
  <si>
    <t>WiFi přístupový bod venkovní (AP) - záruční servis na min. 60 měsíců, odeslání náhradního zařízení max. následující pracovní den po nahlášení závady, včetně nároku na opravné verze firmware</t>
  </si>
  <si>
    <t>Komodita K2 - Centrální logování</t>
  </si>
  <si>
    <t>Komodita K3 - Správa identit</t>
  </si>
  <si>
    <t>Komodita K4 - Automatizace procesů</t>
  </si>
  <si>
    <t>Systém uživatelské podpory Service Desk</t>
  </si>
  <si>
    <t>Systém evidence a správy prostředků
Asset management</t>
  </si>
  <si>
    <t>Komodita K5 - Koncová zařízení</t>
  </si>
  <si>
    <t>Stolní počítač  All-in-One</t>
  </si>
  <si>
    <t>Licence antivirového systému</t>
  </si>
  <si>
    <t>Komodita K6 - Rozvody LAN</t>
  </si>
  <si>
    <t>Část B</t>
  </si>
  <si>
    <t>Komodita K2 - Automatizace procesů</t>
  </si>
  <si>
    <t>Komodita K3 - Koncová zařízení</t>
  </si>
  <si>
    <t>Komodita K4 - Rozvody LAN</t>
  </si>
  <si>
    <t>WiFi přístupový bod venkovní (AP)</t>
  </si>
  <si>
    <t>Stolní počítač  - učitel</t>
  </si>
  <si>
    <t>Monitor</t>
  </si>
  <si>
    <t>Stolní počítač All-in-One - záruka min. 36 měsíců s opravou v místě instalace následující pracovní den poskytovaná výrobcem</t>
  </si>
  <si>
    <t>Stolní počítač - učitel - záruka min. 36 měsíců s opravou v místě instalace následující pracovní den poskytovaná výrobcem</t>
  </si>
  <si>
    <t>Monitor - záruka min. 36 měsíců s opravou v místě instalace následující pracovní den poskytovaná výrobcem</t>
  </si>
  <si>
    <t>Stolní počítač All-in-One  - záruka min. 36 měsíců s opravou v místě instalace následující pracovní den poskytovaná výrobcem</t>
  </si>
  <si>
    <t>Notebook - učitel</t>
  </si>
  <si>
    <t>Notebook - učitel - záruka min. 36 měsíců s opravou v místě instalace následující pracovní den poskytovaná výrobcem</t>
  </si>
  <si>
    <t>Notebook - žák</t>
  </si>
  <si>
    <t>Notebook - žák - záruka min. 36 měsíců s opravou v místě instalace následující pracovní den poskytovaná výrobcem</t>
  </si>
  <si>
    <t>Systém pro správu identit - prodloužená podpora na 60 měsíců - poskytnutí opravných i nových hlavních verzí, přístup k řešení problémů</t>
  </si>
  <si>
    <t xml:space="preserve">Nabídková cena za požadovaný počet ks v Kč bez DPH </t>
  </si>
  <si>
    <t>13.-24. měsíc</t>
  </si>
  <si>
    <t>25.-36. měsíc</t>
  </si>
  <si>
    <t>37.-48. měsíc</t>
  </si>
  <si>
    <t>49.-60. měsíc</t>
  </si>
  <si>
    <t>Cena pořízení celkem v Kč bez DPH</t>
  </si>
  <si>
    <t>Cena pořízení celkem v Kč včetně DPH</t>
  </si>
  <si>
    <t>Celková cena provozu celkem v Kč včetně DPH</t>
  </si>
  <si>
    <t>Celkové cena provozu celkem v Kč bez DPH</t>
  </si>
  <si>
    <t>Systém evidence a správy prostředků
Asset management - prodloužená podpora na 60 měsíců - poskytnutí opravných i nových hlavních verzí, přístup k řešení problémů</t>
  </si>
  <si>
    <t>Systém uživatelské podpory Service Desk - prodloužená podpora na 60 měsíců - poskytnutí opravných i nových hlavních verzí, přístup k řešení problémů</t>
  </si>
  <si>
    <t>Licence antivirového systému - prodloužená podpora na 60 měsíců - poskytnutí bezpečnostních aktualizací, opravných i nových hlavních verzí, přístup k řešení problémů</t>
  </si>
  <si>
    <t xml:space="preserve">Pořízení </t>
  </si>
  <si>
    <t>Pořízení celkem</t>
  </si>
  <si>
    <t>Provoz za 60 měsíců</t>
  </si>
  <si>
    <t>Provoz za 60 měsíců celkem</t>
  </si>
  <si>
    <t>Celková nabídková cena</t>
  </si>
  <si>
    <t>Část A - 2. ZŠ, Májová</t>
  </si>
  <si>
    <t>Část B - 6. ZŠ, Obětí nacismu</t>
  </si>
  <si>
    <t>Účastník zadávacího řízení vyplní ceny v cenové tabulce v listech Pořízení a Provoz pouze v buňkách označených</t>
  </si>
  <si>
    <t>Bezpečnostní certifikát - prodloužená platnost</t>
  </si>
  <si>
    <t>Monitorovací a logovací systém - prodloužená podpora na 60 měsíců - poskytnutí nových i opravných verzí, přístup k řešení problémů</t>
  </si>
  <si>
    <t>Příloha č. 1 smlouvy</t>
  </si>
  <si>
    <t xml:space="preserve"> Celková cena v Kč bez DPH </t>
  </si>
  <si>
    <t> Částka DPH v Kč</t>
  </si>
  <si>
    <t xml:space="preserve"> Celková cena v Kč s DPH </t>
  </si>
  <si>
    <t xml:space="preserve">Celková nabídková cena v Kč bez DPH </t>
  </si>
  <si>
    <t>Celková nabídková cena v Kč bez DPH za 13.-60.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</si>
</sst>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_-* #,##0.00\ [$Kč-405]_-;\-* #,##0.00\ [$Kč-405]_-;_-* &quot;-&quot;??\ [$Kč-405]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5">
    <xf numFmtId="0" fontId="0" fillId="0" borderId="0" xfId="0"/>
    <xf numFmtId="0" fontId="2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" borderId="13" xfId="0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7" fillId="0" borderId="20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7" fillId="0" borderId="5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4" fontId="6" fillId="3" borderId="28" xfId="0" applyNumberFormat="1" applyFont="1" applyFill="1" applyBorder="1" applyAlignment="1">
      <alignment vertical="center"/>
    </xf>
    <xf numFmtId="0" fontId="0" fillId="3" borderId="2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3" borderId="34" xfId="0" applyFont="1" applyFill="1" applyBorder="1" applyAlignment="1">
      <alignment vertical="center"/>
    </xf>
    <xf numFmtId="164" fontId="6" fillId="3" borderId="35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4" fontId="6" fillId="3" borderId="39" xfId="0" applyNumberFormat="1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164" fontId="6" fillId="3" borderId="26" xfId="0" applyNumberFormat="1" applyFont="1" applyFill="1" applyBorder="1" applyAlignment="1">
      <alignment horizontal="right" vertical="center"/>
    </xf>
    <xf numFmtId="164" fontId="6" fillId="3" borderId="37" xfId="0" applyNumberFormat="1" applyFont="1" applyFill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4" fillId="0" borderId="7" xfId="0" applyNumberFormat="1" applyFont="1" applyBorder="1" applyAlignment="1">
      <alignment horizontal="right" vertical="center"/>
    </xf>
    <xf numFmtId="165" fontId="6" fillId="0" borderId="35" xfId="0" applyNumberFormat="1" applyFont="1" applyBorder="1" applyAlignment="1">
      <alignment horizontal="right" vertical="center"/>
    </xf>
    <xf numFmtId="165" fontId="6" fillId="3" borderId="29" xfId="0" applyNumberFormat="1" applyFont="1" applyFill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165" fontId="6" fillId="3" borderId="35" xfId="0" applyNumberFormat="1" applyFont="1" applyFill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5" fontId="6" fillId="3" borderId="17" xfId="0" applyNumberFormat="1" applyFont="1" applyFill="1" applyBorder="1" applyAlignment="1">
      <alignment vertical="center"/>
    </xf>
    <xf numFmtId="165" fontId="6" fillId="3" borderId="14" xfId="0" applyNumberFormat="1" applyFont="1" applyFill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165" fontId="6" fillId="0" borderId="15" xfId="0" applyNumberFormat="1" applyFont="1" applyFill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  <xf numFmtId="166" fontId="0" fillId="0" borderId="28" xfId="0" applyNumberFormat="1" applyBorder="1"/>
    <xf numFmtId="166" fontId="0" fillId="0" borderId="35" xfId="0" applyNumberFormat="1" applyBorder="1"/>
    <xf numFmtId="165" fontId="6" fillId="0" borderId="1" xfId="0" applyNumberFormat="1" applyFont="1" applyBorder="1" applyAlignment="1">
      <alignment horizontal="right" vertical="center"/>
    </xf>
    <xf numFmtId="166" fontId="0" fillId="0" borderId="18" xfId="0" applyNumberFormat="1" applyBorder="1"/>
    <xf numFmtId="166" fontId="0" fillId="0" borderId="39" xfId="0" applyNumberFormat="1" applyBorder="1"/>
    <xf numFmtId="0" fontId="0" fillId="0" borderId="15" xfId="0" applyBorder="1"/>
    <xf numFmtId="0" fontId="1" fillId="4" borderId="19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/>
    <xf numFmtId="166" fontId="14" fillId="4" borderId="13" xfId="0" applyNumberFormat="1" applyFont="1" applyFill="1" applyBorder="1"/>
    <xf numFmtId="166" fontId="14" fillId="4" borderId="27" xfId="0" applyNumberFormat="1" applyFont="1" applyFill="1" applyBorder="1"/>
    <xf numFmtId="0" fontId="13" fillId="3" borderId="7" xfId="0" applyFont="1" applyFill="1" applyBorder="1"/>
    <xf numFmtId="166" fontId="13" fillId="3" borderId="38" xfId="0" applyNumberFormat="1" applyFont="1" applyFill="1" applyBorder="1"/>
    <xf numFmtId="166" fontId="13" fillId="3" borderId="11" xfId="0" applyNumberFormat="1" applyFont="1" applyFill="1" applyBorder="1"/>
    <xf numFmtId="166" fontId="13" fillId="3" borderId="12" xfId="0" applyNumberFormat="1" applyFont="1" applyFill="1" applyBorder="1"/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3" fillId="5" borderId="31" xfId="0" applyFont="1" applyFill="1" applyBorder="1"/>
    <xf numFmtId="0" fontId="13" fillId="5" borderId="30" xfId="0" applyFont="1" applyFill="1" applyBorder="1"/>
    <xf numFmtId="0" fontId="13" fillId="5" borderId="32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3" borderId="19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165" fontId="6" fillId="2" borderId="18" xfId="0" applyNumberFormat="1" applyFont="1" applyFill="1" applyBorder="1" applyAlignment="1" applyProtection="1">
      <alignment vertical="center"/>
      <protection locked="0"/>
    </xf>
    <xf numFmtId="165" fontId="6" fillId="2" borderId="17" xfId="0" applyNumberFormat="1" applyFont="1" applyFill="1" applyBorder="1" applyAlignment="1" applyProtection="1">
      <alignment vertical="center"/>
      <protection locked="0"/>
    </xf>
    <xf numFmtId="165" fontId="6" fillId="2" borderId="4" xfId="0" applyNumberFormat="1" applyFont="1" applyFill="1" applyBorder="1" applyAlignment="1" applyProtection="1">
      <alignment vertical="center"/>
      <protection locked="0"/>
    </xf>
    <xf numFmtId="164" fontId="6" fillId="2" borderId="28" xfId="0" applyNumberFormat="1" applyFont="1" applyFill="1" applyBorder="1" applyAlignment="1" applyProtection="1">
      <alignment vertical="center"/>
      <protection locked="0"/>
    </xf>
    <xf numFmtId="164" fontId="6" fillId="2" borderId="11" xfId="0" applyNumberFormat="1" applyFont="1" applyFill="1" applyBorder="1" applyAlignment="1" applyProtection="1">
      <alignment vertical="center"/>
      <protection locked="0"/>
    </xf>
    <xf numFmtId="164" fontId="6" fillId="2" borderId="39" xfId="0" applyNumberFormat="1" applyFont="1" applyFill="1" applyBorder="1" applyAlignment="1" applyProtection="1">
      <alignment vertical="center"/>
      <protection locked="0"/>
    </xf>
    <xf numFmtId="164" fontId="6" fillId="2" borderId="33" xfId="0" applyNumberFormat="1" applyFont="1" applyFill="1" applyBorder="1" applyAlignment="1" applyProtection="1">
      <alignment vertical="center"/>
      <protection locked="0"/>
    </xf>
    <xf numFmtId="164" fontId="6" fillId="2" borderId="38" xfId="0" applyNumberFormat="1" applyFont="1" applyFill="1" applyBorder="1" applyAlignment="1" applyProtection="1">
      <alignment vertical="center"/>
      <protection locked="0"/>
    </xf>
    <xf numFmtId="164" fontId="6" fillId="2" borderId="4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wrapText="1"/>
      <protection locked="0"/>
    </xf>
  </cellXfs>
  <cellStyles count="2">
    <cellStyle name="Normal 3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9"/>
  <sheetViews>
    <sheetView tabSelected="1" workbookViewId="0">
      <selection activeCell="B17" sqref="B17:C19"/>
    </sheetView>
  </sheetViews>
  <sheetFormatPr defaultRowHeight="15" x14ac:dyDescent="0.25"/>
  <cols>
    <col min="2" max="2" width="44" customWidth="1"/>
    <col min="3" max="3" width="22.28515625" customWidth="1"/>
    <col min="4" max="4" width="25" customWidth="1"/>
    <col min="5" max="5" width="23" customWidth="1"/>
    <col min="6" max="6" width="5.85546875" customWidth="1"/>
    <col min="7" max="7" width="3.42578125" customWidth="1"/>
    <col min="8" max="8" width="180.7109375" customWidth="1"/>
  </cols>
  <sheetData>
    <row r="1" spans="2:8" ht="18.75" x14ac:dyDescent="0.25">
      <c r="B1" s="8"/>
      <c r="C1" s="8"/>
      <c r="D1" s="78" t="s">
        <v>78</v>
      </c>
      <c r="E1" s="79"/>
      <c r="F1" s="8"/>
      <c r="G1" s="8"/>
      <c r="H1" s="8"/>
    </row>
    <row r="2" spans="2:8" ht="26.25" thickBot="1" x14ac:dyDescent="0.3">
      <c r="B2" s="8"/>
      <c r="C2" s="8"/>
      <c r="D2" s="8"/>
      <c r="E2" s="8"/>
      <c r="F2" s="8"/>
      <c r="G2" s="8"/>
      <c r="H2" s="19" t="s">
        <v>12</v>
      </c>
    </row>
    <row r="3" spans="2:8" ht="32.25" customHeight="1" thickBot="1" x14ac:dyDescent="0.3">
      <c r="B3" s="81" t="s">
        <v>75</v>
      </c>
      <c r="C3" s="81"/>
      <c r="D3" s="82"/>
      <c r="E3" s="9"/>
      <c r="F3" s="8"/>
      <c r="G3" s="8"/>
      <c r="H3" s="19" t="s">
        <v>13</v>
      </c>
    </row>
    <row r="4" spans="2:8" ht="39" thickBot="1" x14ac:dyDescent="0.3">
      <c r="B4" s="80"/>
      <c r="C4" s="80"/>
      <c r="D4" s="80"/>
      <c r="E4" s="80"/>
      <c r="F4" s="8"/>
      <c r="G4" s="8"/>
      <c r="H4" s="19" t="s">
        <v>14</v>
      </c>
    </row>
    <row r="5" spans="2:8" ht="39" thickBot="1" x14ac:dyDescent="0.3">
      <c r="B5" s="68" t="s">
        <v>0</v>
      </c>
      <c r="C5" s="69" t="s">
        <v>79</v>
      </c>
      <c r="D5" s="69" t="s">
        <v>80</v>
      </c>
      <c r="E5" s="70" t="s">
        <v>81</v>
      </c>
      <c r="H5" s="19" t="s">
        <v>15</v>
      </c>
    </row>
    <row r="6" spans="2:8" x14ac:dyDescent="0.25">
      <c r="B6" s="83" t="s">
        <v>68</v>
      </c>
      <c r="C6" s="84"/>
      <c r="D6" s="84"/>
      <c r="E6" s="85"/>
    </row>
    <row r="7" spans="2:8" x14ac:dyDescent="0.25">
      <c r="B7" s="67" t="s">
        <v>73</v>
      </c>
      <c r="C7" s="66">
        <f>SUM(Pořízení!E5:E35)</f>
        <v>0</v>
      </c>
      <c r="D7" s="62">
        <f>C7*0.21</f>
        <v>0</v>
      </c>
      <c r="E7" s="63">
        <f>SUM(C7:D7)</f>
        <v>0</v>
      </c>
    </row>
    <row r="8" spans="2:8" x14ac:dyDescent="0.25">
      <c r="B8" s="67" t="s">
        <v>74</v>
      </c>
      <c r="C8" s="66">
        <f>SUM(Pořízení!E39:E66)</f>
        <v>0</v>
      </c>
      <c r="D8" s="62">
        <f t="shared" ref="D8" si="0">C8*0.21</f>
        <v>0</v>
      </c>
      <c r="E8" s="63">
        <f t="shared" ref="E8" si="1">SUM(C8:D8)</f>
        <v>0</v>
      </c>
    </row>
    <row r="9" spans="2:8" ht="15.75" thickBot="1" x14ac:dyDescent="0.3">
      <c r="B9" s="74" t="s">
        <v>69</v>
      </c>
      <c r="C9" s="75">
        <f>SUM(C7:C8)</f>
        <v>0</v>
      </c>
      <c r="D9" s="76">
        <f t="shared" ref="D9:E9" si="2">SUM(D7:D8)</f>
        <v>0</v>
      </c>
      <c r="E9" s="77">
        <f t="shared" si="2"/>
        <v>0</v>
      </c>
    </row>
    <row r="10" spans="2:8" x14ac:dyDescent="0.25">
      <c r="B10" s="83" t="s">
        <v>70</v>
      </c>
      <c r="C10" s="84"/>
      <c r="D10" s="84"/>
      <c r="E10" s="85"/>
    </row>
    <row r="11" spans="2:8" x14ac:dyDescent="0.25">
      <c r="B11" s="67" t="str">
        <f>B7</f>
        <v>Část A - 2. ZŠ, Májová</v>
      </c>
      <c r="C11" s="65">
        <f>SUM(Provoz!H6:H15)</f>
        <v>0</v>
      </c>
      <c r="D11" s="62">
        <f>C11*0.21</f>
        <v>0</v>
      </c>
      <c r="E11" s="63">
        <f>SUM(C11:D11)</f>
        <v>0</v>
      </c>
    </row>
    <row r="12" spans="2:8" x14ac:dyDescent="0.25">
      <c r="B12" s="67" t="str">
        <f>B8</f>
        <v>Část B - 6. ZŠ, Obětí nacismu</v>
      </c>
      <c r="C12" s="65">
        <f>SUM(Provoz!H19:H22)</f>
        <v>0</v>
      </c>
      <c r="D12" s="62">
        <f t="shared" ref="D12" si="3">C12*0.21</f>
        <v>0</v>
      </c>
      <c r="E12" s="63">
        <f>SUM(C12:D12)</f>
        <v>0</v>
      </c>
    </row>
    <row r="13" spans="2:8" ht="15.75" thickBot="1" x14ac:dyDescent="0.3">
      <c r="B13" s="74" t="s">
        <v>71</v>
      </c>
      <c r="C13" s="75">
        <f>SUM(C11:C12)</f>
        <v>0</v>
      </c>
      <c r="D13" s="76">
        <f t="shared" ref="D13" si="4">SUM(D11:D12)</f>
        <v>0</v>
      </c>
      <c r="E13" s="77">
        <f t="shared" ref="E13" si="5">SUM(E11:E12)</f>
        <v>0</v>
      </c>
    </row>
    <row r="14" spans="2:8" ht="15.75" thickBot="1" x14ac:dyDescent="0.3">
      <c r="B14" s="71" t="s">
        <v>72</v>
      </c>
      <c r="C14" s="72">
        <f>C9+C13</f>
        <v>0</v>
      </c>
      <c r="D14" s="72">
        <f>D9+D13</f>
        <v>0</v>
      </c>
      <c r="E14" s="73">
        <f>E9+E13</f>
        <v>0</v>
      </c>
    </row>
    <row r="15" spans="2:8" ht="9.75" customHeight="1" x14ac:dyDescent="0.25"/>
    <row r="16" spans="2:8" ht="52.5" customHeight="1" x14ac:dyDescent="0.25">
      <c r="B16" s="123" t="s">
        <v>2</v>
      </c>
      <c r="C16" s="123"/>
    </row>
    <row r="17" spans="2:3" x14ac:dyDescent="0.25">
      <c r="B17" s="124" t="s">
        <v>1</v>
      </c>
      <c r="C17" s="124"/>
    </row>
    <row r="18" spans="2:3" x14ac:dyDescent="0.25">
      <c r="B18" s="124"/>
      <c r="C18" s="124"/>
    </row>
    <row r="19" spans="2:3" x14ac:dyDescent="0.25">
      <c r="B19" s="124"/>
      <c r="C19" s="124"/>
    </row>
  </sheetData>
  <sheetProtection algorithmName="SHA-512" hashValue="lXfcgWGL6Y2EmRwHltlU2UuX9XKYg34kgicbZJclSunM9UZUa0g6IMFtRW+4Xvuj2suLrRIYTpJOWn4CvbLJCw==" saltValue="3KnLLvjK2hSNcQssplD8Og==" spinCount="100000" sheet="1" objects="1" scenarios="1"/>
  <mergeCells count="7">
    <mergeCell ref="B17:C19"/>
    <mergeCell ref="B16:C16"/>
    <mergeCell ref="D1:E1"/>
    <mergeCell ref="B4:E4"/>
    <mergeCell ref="B3:D3"/>
    <mergeCell ref="B10:E10"/>
    <mergeCell ref="B6:E6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98"/>
  <sheetViews>
    <sheetView workbookViewId="0">
      <selection activeCell="B3" sqref="B3:E3"/>
    </sheetView>
  </sheetViews>
  <sheetFormatPr defaultColWidth="9.28515625" defaultRowHeight="15" x14ac:dyDescent="0.25"/>
  <cols>
    <col min="1" max="1" width="5" style="8" customWidth="1"/>
    <col min="2" max="2" width="44" style="8" customWidth="1"/>
    <col min="3" max="3" width="16.7109375" style="8" customWidth="1"/>
    <col min="4" max="4" width="25" style="8" customWidth="1"/>
    <col min="5" max="5" width="23" style="8" customWidth="1"/>
    <col min="6" max="6" width="5.85546875" style="8" customWidth="1"/>
    <col min="7" max="7" width="3.42578125" style="8" customWidth="1"/>
    <col min="8" max="8" width="180.7109375" style="8" customWidth="1"/>
    <col min="9" max="12" width="9.28515625" style="8"/>
    <col min="13" max="13" width="158.85546875" style="8" customWidth="1"/>
    <col min="14" max="16384" width="9.28515625" style="8"/>
  </cols>
  <sheetData>
    <row r="1" spans="2:14" ht="15.75" thickBot="1" x14ac:dyDescent="0.3"/>
    <row r="2" spans="2:14" s="3" customFormat="1" ht="30.75" thickBot="1" x14ac:dyDescent="0.3">
      <c r="B2" s="5" t="s">
        <v>0</v>
      </c>
      <c r="C2" s="4" t="s">
        <v>5</v>
      </c>
      <c r="D2" s="6" t="s">
        <v>4</v>
      </c>
      <c r="E2" s="4" t="s">
        <v>82</v>
      </c>
      <c r="I2" s="86"/>
      <c r="J2" s="86"/>
      <c r="K2" s="86"/>
      <c r="L2" s="86"/>
      <c r="M2" s="86"/>
      <c r="N2" s="86"/>
    </row>
    <row r="3" spans="2:14" ht="15.75" thickBot="1" x14ac:dyDescent="0.3">
      <c r="B3" s="96" t="s">
        <v>20</v>
      </c>
      <c r="C3" s="97"/>
      <c r="D3" s="97"/>
      <c r="E3" s="98"/>
    </row>
    <row r="4" spans="2:14" x14ac:dyDescent="0.25">
      <c r="B4" s="10" t="s">
        <v>24</v>
      </c>
      <c r="C4" s="11"/>
      <c r="D4" s="12"/>
      <c r="E4" s="7"/>
    </row>
    <row r="5" spans="2:14" x14ac:dyDescent="0.25">
      <c r="B5" s="18" t="s">
        <v>21</v>
      </c>
      <c r="C5" s="15">
        <v>1</v>
      </c>
      <c r="D5" s="114"/>
      <c r="E5" s="56">
        <f t="shared" ref="E5:E20" si="0">C5*D5</f>
        <v>0</v>
      </c>
    </row>
    <row r="6" spans="2:14" ht="60" x14ac:dyDescent="0.25">
      <c r="B6" s="14" t="s">
        <v>23</v>
      </c>
      <c r="C6" s="15">
        <v>1</v>
      </c>
      <c r="D6" s="114"/>
      <c r="E6" s="56">
        <f t="shared" si="0"/>
        <v>0</v>
      </c>
    </row>
    <row r="7" spans="2:14" x14ac:dyDescent="0.25">
      <c r="B7" s="18" t="s">
        <v>22</v>
      </c>
      <c r="C7" s="15">
        <v>1</v>
      </c>
      <c r="D7" s="114"/>
      <c r="E7" s="56">
        <f t="shared" ref="E7:E8" si="1">C7*D7</f>
        <v>0</v>
      </c>
    </row>
    <row r="8" spans="2:14" ht="75" x14ac:dyDescent="0.25">
      <c r="B8" s="14" t="s">
        <v>25</v>
      </c>
      <c r="C8" s="15">
        <v>1</v>
      </c>
      <c r="D8" s="114"/>
      <c r="E8" s="56">
        <f t="shared" si="1"/>
        <v>0</v>
      </c>
    </row>
    <row r="9" spans="2:14" x14ac:dyDescent="0.25">
      <c r="B9" s="14" t="s">
        <v>6</v>
      </c>
      <c r="C9" s="15">
        <v>3</v>
      </c>
      <c r="D9" s="114"/>
      <c r="E9" s="56">
        <f t="shared" si="0"/>
        <v>0</v>
      </c>
    </row>
    <row r="10" spans="2:14" ht="60" x14ac:dyDescent="0.25">
      <c r="B10" s="14" t="s">
        <v>26</v>
      </c>
      <c r="C10" s="15">
        <v>3</v>
      </c>
      <c r="D10" s="114"/>
      <c r="E10" s="56">
        <f t="shared" si="0"/>
        <v>0</v>
      </c>
    </row>
    <row r="11" spans="2:14" x14ac:dyDescent="0.25">
      <c r="B11" s="14" t="s">
        <v>6</v>
      </c>
      <c r="C11" s="15">
        <v>3</v>
      </c>
      <c r="D11" s="114"/>
      <c r="E11" s="56">
        <f t="shared" si="0"/>
        <v>0</v>
      </c>
    </row>
    <row r="12" spans="2:14" ht="60" x14ac:dyDescent="0.25">
      <c r="B12" s="14" t="s">
        <v>10</v>
      </c>
      <c r="C12" s="15">
        <v>3</v>
      </c>
      <c r="D12" s="114"/>
      <c r="E12" s="56">
        <f t="shared" si="0"/>
        <v>0</v>
      </c>
    </row>
    <row r="13" spans="2:14" x14ac:dyDescent="0.25">
      <c r="B13" s="14" t="s">
        <v>16</v>
      </c>
      <c r="C13" s="15">
        <v>1</v>
      </c>
      <c r="D13" s="114"/>
      <c r="E13" s="56">
        <f t="shared" ref="E13:E14" si="2">C13*D13</f>
        <v>0</v>
      </c>
    </row>
    <row r="14" spans="2:14" ht="60.75" thickBot="1" x14ac:dyDescent="0.3">
      <c r="B14" s="14" t="s">
        <v>27</v>
      </c>
      <c r="C14" s="15">
        <v>1</v>
      </c>
      <c r="D14" s="114"/>
      <c r="E14" s="56">
        <f t="shared" si="2"/>
        <v>0</v>
      </c>
    </row>
    <row r="15" spans="2:14" x14ac:dyDescent="0.25">
      <c r="B15" s="14" t="s">
        <v>28</v>
      </c>
      <c r="C15" s="15">
        <v>30</v>
      </c>
      <c r="D15" s="114"/>
      <c r="E15" s="56">
        <f t="shared" si="0"/>
        <v>0</v>
      </c>
    </row>
    <row r="16" spans="2:14" ht="75" x14ac:dyDescent="0.25">
      <c r="B16" s="14" t="s">
        <v>29</v>
      </c>
      <c r="C16" s="15">
        <v>30</v>
      </c>
      <c r="D16" s="114"/>
      <c r="E16" s="56">
        <f t="shared" si="0"/>
        <v>0</v>
      </c>
    </row>
    <row r="17" spans="2:5" x14ac:dyDescent="0.25">
      <c r="B17" s="14" t="s">
        <v>44</v>
      </c>
      <c r="C17" s="15">
        <v>1</v>
      </c>
      <c r="D17" s="114"/>
      <c r="E17" s="56">
        <f t="shared" ref="E17:E18" si="3">C17*D17</f>
        <v>0</v>
      </c>
    </row>
    <row r="18" spans="2:5" ht="75" x14ac:dyDescent="0.25">
      <c r="B18" s="14" t="s">
        <v>30</v>
      </c>
      <c r="C18" s="15">
        <v>1</v>
      </c>
      <c r="D18" s="114"/>
      <c r="E18" s="56">
        <f t="shared" si="3"/>
        <v>0</v>
      </c>
    </row>
    <row r="19" spans="2:5" x14ac:dyDescent="0.25">
      <c r="B19" s="16" t="s">
        <v>11</v>
      </c>
      <c r="C19" s="15">
        <v>1</v>
      </c>
      <c r="D19" s="114"/>
      <c r="E19" s="56">
        <f t="shared" si="0"/>
        <v>0</v>
      </c>
    </row>
    <row r="20" spans="2:5" x14ac:dyDescent="0.25">
      <c r="B20" s="14" t="s">
        <v>7</v>
      </c>
      <c r="C20" s="15">
        <v>1</v>
      </c>
      <c r="D20" s="114"/>
      <c r="E20" s="56">
        <f t="shared" si="0"/>
        <v>0</v>
      </c>
    </row>
    <row r="21" spans="2:5" x14ac:dyDescent="0.25">
      <c r="B21" s="10" t="s">
        <v>31</v>
      </c>
      <c r="C21" s="11"/>
      <c r="D21" s="57"/>
      <c r="E21" s="58"/>
    </row>
    <row r="22" spans="2:5" x14ac:dyDescent="0.25">
      <c r="B22" s="14" t="s">
        <v>9</v>
      </c>
      <c r="C22" s="15">
        <v>1</v>
      </c>
      <c r="D22" s="114"/>
      <c r="E22" s="59">
        <f>C22*D22</f>
        <v>0</v>
      </c>
    </row>
    <row r="23" spans="2:5" x14ac:dyDescent="0.25">
      <c r="B23" s="10" t="s">
        <v>32</v>
      </c>
      <c r="C23" s="11"/>
      <c r="D23" s="57"/>
      <c r="E23" s="58"/>
    </row>
    <row r="24" spans="2:5" x14ac:dyDescent="0.25">
      <c r="B24" s="14" t="s">
        <v>17</v>
      </c>
      <c r="C24" s="15">
        <v>1</v>
      </c>
      <c r="D24" s="114"/>
      <c r="E24" s="59">
        <f>C24*D24</f>
        <v>0</v>
      </c>
    </row>
    <row r="25" spans="2:5" x14ac:dyDescent="0.25">
      <c r="B25" s="10" t="s">
        <v>33</v>
      </c>
      <c r="C25" s="11"/>
      <c r="D25" s="57"/>
      <c r="E25" s="58"/>
    </row>
    <row r="26" spans="2:5" x14ac:dyDescent="0.25">
      <c r="B26" s="18" t="s">
        <v>34</v>
      </c>
      <c r="C26" s="13">
        <v>1</v>
      </c>
      <c r="D26" s="115"/>
      <c r="E26" s="59">
        <f t="shared" ref="E26:E27" si="4">C26*D26</f>
        <v>0</v>
      </c>
    </row>
    <row r="27" spans="2:5" ht="30" x14ac:dyDescent="0.25">
      <c r="B27" s="18" t="s">
        <v>35</v>
      </c>
      <c r="C27" s="13">
        <v>1</v>
      </c>
      <c r="D27" s="115"/>
      <c r="E27" s="59">
        <f t="shared" si="4"/>
        <v>0</v>
      </c>
    </row>
    <row r="28" spans="2:5" x14ac:dyDescent="0.25">
      <c r="B28" s="10" t="s">
        <v>36</v>
      </c>
      <c r="C28" s="11"/>
      <c r="D28" s="57"/>
      <c r="E28" s="58"/>
    </row>
    <row r="29" spans="2:5" x14ac:dyDescent="0.25">
      <c r="B29" s="27" t="s">
        <v>37</v>
      </c>
      <c r="C29" s="28">
        <v>5</v>
      </c>
      <c r="D29" s="115"/>
      <c r="E29" s="60">
        <f t="shared" ref="E29:E32" si="5">C29*D29</f>
        <v>0</v>
      </c>
    </row>
    <row r="30" spans="2:5" ht="45" x14ac:dyDescent="0.25">
      <c r="B30" s="29" t="s">
        <v>47</v>
      </c>
      <c r="C30" s="28">
        <v>5</v>
      </c>
      <c r="D30" s="115"/>
      <c r="E30" s="60">
        <f t="shared" si="5"/>
        <v>0</v>
      </c>
    </row>
    <row r="31" spans="2:5" x14ac:dyDescent="0.25">
      <c r="B31" s="14" t="s">
        <v>18</v>
      </c>
      <c r="C31" s="15">
        <v>200</v>
      </c>
      <c r="D31" s="114"/>
      <c r="E31" s="59">
        <f t="shared" si="5"/>
        <v>0</v>
      </c>
    </row>
    <row r="32" spans="2:5" x14ac:dyDescent="0.25">
      <c r="B32" s="14" t="s">
        <v>38</v>
      </c>
      <c r="C32" s="15">
        <v>200</v>
      </c>
      <c r="D32" s="114"/>
      <c r="E32" s="59">
        <f t="shared" si="5"/>
        <v>0</v>
      </c>
    </row>
    <row r="33" spans="2:5" x14ac:dyDescent="0.25">
      <c r="B33" s="10" t="s">
        <v>39</v>
      </c>
      <c r="C33" s="11"/>
      <c r="D33" s="57"/>
      <c r="E33" s="58"/>
    </row>
    <row r="34" spans="2:5" x14ac:dyDescent="0.25">
      <c r="B34" s="14" t="s">
        <v>8</v>
      </c>
      <c r="C34" s="15">
        <v>1</v>
      </c>
      <c r="D34" s="114"/>
      <c r="E34" s="59">
        <f>C34*D34</f>
        <v>0</v>
      </c>
    </row>
    <row r="35" spans="2:5" ht="15.75" thickBot="1" x14ac:dyDescent="0.3">
      <c r="B35" s="20" t="s">
        <v>19</v>
      </c>
      <c r="C35" s="21">
        <v>1</v>
      </c>
      <c r="D35" s="116"/>
      <c r="E35" s="61">
        <f>C35*D35</f>
        <v>0</v>
      </c>
    </row>
    <row r="36" spans="2:5" ht="15.75" thickBot="1" x14ac:dyDescent="0.3"/>
    <row r="37" spans="2:5" ht="15.75" thickBot="1" x14ac:dyDescent="0.3">
      <c r="B37" s="96" t="s">
        <v>40</v>
      </c>
      <c r="C37" s="97"/>
      <c r="D37" s="97"/>
      <c r="E37" s="98"/>
    </row>
    <row r="38" spans="2:5" x14ac:dyDescent="0.25">
      <c r="B38" s="10" t="s">
        <v>24</v>
      </c>
      <c r="C38" s="11"/>
      <c r="D38" s="12"/>
      <c r="E38" s="7"/>
    </row>
    <row r="39" spans="2:5" x14ac:dyDescent="0.25">
      <c r="B39" s="14" t="s">
        <v>6</v>
      </c>
      <c r="C39" s="15">
        <v>2</v>
      </c>
      <c r="D39" s="114"/>
      <c r="E39" s="56">
        <f t="shared" ref="E39:E47" si="6">C39*D39</f>
        <v>0</v>
      </c>
    </row>
    <row r="40" spans="2:5" ht="60" x14ac:dyDescent="0.25">
      <c r="B40" s="14" t="s">
        <v>26</v>
      </c>
      <c r="C40" s="15">
        <v>2</v>
      </c>
      <c r="D40" s="114"/>
      <c r="E40" s="56">
        <f t="shared" si="6"/>
        <v>0</v>
      </c>
    </row>
    <row r="41" spans="2:5" x14ac:dyDescent="0.25">
      <c r="B41" s="14" t="s">
        <v>16</v>
      </c>
      <c r="C41" s="15">
        <v>1</v>
      </c>
      <c r="D41" s="114"/>
      <c r="E41" s="56">
        <f t="shared" si="6"/>
        <v>0</v>
      </c>
    </row>
    <row r="42" spans="2:5" ht="60" x14ac:dyDescent="0.25">
      <c r="B42" s="14" t="s">
        <v>27</v>
      </c>
      <c r="C42" s="15">
        <v>1</v>
      </c>
      <c r="D42" s="114"/>
      <c r="E42" s="56">
        <f t="shared" si="6"/>
        <v>0</v>
      </c>
    </row>
    <row r="43" spans="2:5" x14ac:dyDescent="0.25">
      <c r="B43" s="14" t="s">
        <v>28</v>
      </c>
      <c r="C43" s="15">
        <v>6</v>
      </c>
      <c r="D43" s="114"/>
      <c r="E43" s="56">
        <f t="shared" si="6"/>
        <v>0</v>
      </c>
    </row>
    <row r="44" spans="2:5" ht="75" x14ac:dyDescent="0.25">
      <c r="B44" s="14" t="s">
        <v>29</v>
      </c>
      <c r="C44" s="15">
        <v>6</v>
      </c>
      <c r="D44" s="114"/>
      <c r="E44" s="56">
        <f t="shared" si="6"/>
        <v>0</v>
      </c>
    </row>
    <row r="45" spans="2:5" ht="75" x14ac:dyDescent="0.25">
      <c r="B45" s="14" t="s">
        <v>30</v>
      </c>
      <c r="C45" s="15">
        <v>1</v>
      </c>
      <c r="D45" s="114"/>
      <c r="E45" s="56">
        <f t="shared" si="6"/>
        <v>0</v>
      </c>
    </row>
    <row r="46" spans="2:5" ht="75" x14ac:dyDescent="0.25">
      <c r="B46" s="14" t="s">
        <v>30</v>
      </c>
      <c r="C46" s="15">
        <v>1</v>
      </c>
      <c r="D46" s="114"/>
      <c r="E46" s="56">
        <f t="shared" si="6"/>
        <v>0</v>
      </c>
    </row>
    <row r="47" spans="2:5" x14ac:dyDescent="0.25">
      <c r="B47" s="16" t="s">
        <v>11</v>
      </c>
      <c r="C47" s="15">
        <v>1</v>
      </c>
      <c r="D47" s="114"/>
      <c r="E47" s="56">
        <f t="shared" si="6"/>
        <v>0</v>
      </c>
    </row>
    <row r="48" spans="2:5" x14ac:dyDescent="0.25">
      <c r="B48" s="10" t="s">
        <v>41</v>
      </c>
      <c r="C48" s="11"/>
      <c r="D48" s="57"/>
      <c r="E48" s="58"/>
    </row>
    <row r="49" spans="2:5" x14ac:dyDescent="0.25">
      <c r="B49" s="18" t="s">
        <v>34</v>
      </c>
      <c r="C49" s="13">
        <v>1</v>
      </c>
      <c r="D49" s="115"/>
      <c r="E49" s="59">
        <f t="shared" ref="E49:E50" si="7">C49*D49</f>
        <v>0</v>
      </c>
    </row>
    <row r="50" spans="2:5" ht="30" x14ac:dyDescent="0.25">
      <c r="B50" s="18" t="s">
        <v>35</v>
      </c>
      <c r="C50" s="13">
        <v>1</v>
      </c>
      <c r="D50" s="115"/>
      <c r="E50" s="59">
        <f t="shared" si="7"/>
        <v>0</v>
      </c>
    </row>
    <row r="51" spans="2:5" x14ac:dyDescent="0.25">
      <c r="B51" s="10" t="s">
        <v>42</v>
      </c>
      <c r="C51" s="11"/>
      <c r="D51" s="57"/>
      <c r="E51" s="58"/>
    </row>
    <row r="52" spans="2:5" x14ac:dyDescent="0.25">
      <c r="B52" s="16" t="s">
        <v>45</v>
      </c>
      <c r="C52" s="15">
        <v>1</v>
      </c>
      <c r="D52" s="114"/>
      <c r="E52" s="59">
        <f t="shared" ref="E52:E55" si="8">C52*D52</f>
        <v>0</v>
      </c>
    </row>
    <row r="53" spans="2:5" ht="45" x14ac:dyDescent="0.25">
      <c r="B53" s="14" t="s">
        <v>48</v>
      </c>
      <c r="C53" s="15">
        <v>1</v>
      </c>
      <c r="D53" s="114"/>
      <c r="E53" s="59">
        <f t="shared" si="8"/>
        <v>0</v>
      </c>
    </row>
    <row r="54" spans="2:5" x14ac:dyDescent="0.25">
      <c r="B54" s="14" t="s">
        <v>46</v>
      </c>
      <c r="C54" s="15">
        <v>2</v>
      </c>
      <c r="D54" s="114"/>
      <c r="E54" s="59">
        <f t="shared" si="8"/>
        <v>0</v>
      </c>
    </row>
    <row r="55" spans="2:5" ht="45" x14ac:dyDescent="0.25">
      <c r="B55" s="14" t="s">
        <v>49</v>
      </c>
      <c r="C55" s="15">
        <v>2</v>
      </c>
      <c r="D55" s="114"/>
      <c r="E55" s="59">
        <f t="shared" si="8"/>
        <v>0</v>
      </c>
    </row>
    <row r="56" spans="2:5" x14ac:dyDescent="0.25">
      <c r="B56" s="16" t="s">
        <v>37</v>
      </c>
      <c r="C56" s="15">
        <v>31</v>
      </c>
      <c r="D56" s="114"/>
      <c r="E56" s="59">
        <f t="shared" ref="E56:E63" si="9">C56*D56</f>
        <v>0</v>
      </c>
    </row>
    <row r="57" spans="2:5" ht="45" x14ac:dyDescent="0.25">
      <c r="B57" s="14" t="s">
        <v>50</v>
      </c>
      <c r="C57" s="15">
        <v>31</v>
      </c>
      <c r="D57" s="114"/>
      <c r="E57" s="59">
        <f t="shared" si="9"/>
        <v>0</v>
      </c>
    </row>
    <row r="58" spans="2:5" x14ac:dyDescent="0.25">
      <c r="B58" s="16" t="s">
        <v>51</v>
      </c>
      <c r="C58" s="15">
        <v>3</v>
      </c>
      <c r="D58" s="114"/>
      <c r="E58" s="59">
        <f t="shared" ref="E58:E61" si="10">C58*D58</f>
        <v>0</v>
      </c>
    </row>
    <row r="59" spans="2:5" ht="45" x14ac:dyDescent="0.25">
      <c r="B59" s="14" t="s">
        <v>52</v>
      </c>
      <c r="C59" s="15">
        <v>3</v>
      </c>
      <c r="D59" s="114"/>
      <c r="E59" s="59">
        <f t="shared" si="10"/>
        <v>0</v>
      </c>
    </row>
    <row r="60" spans="2:5" x14ac:dyDescent="0.25">
      <c r="B60" s="16" t="s">
        <v>53</v>
      </c>
      <c r="C60" s="15">
        <v>25</v>
      </c>
      <c r="D60" s="114"/>
      <c r="E60" s="59">
        <f t="shared" si="10"/>
        <v>0</v>
      </c>
    </row>
    <row r="61" spans="2:5" ht="45" x14ac:dyDescent="0.25">
      <c r="B61" s="14" t="s">
        <v>54</v>
      </c>
      <c r="C61" s="15">
        <v>25</v>
      </c>
      <c r="D61" s="114"/>
      <c r="E61" s="59">
        <f t="shared" si="10"/>
        <v>0</v>
      </c>
    </row>
    <row r="62" spans="2:5" x14ac:dyDescent="0.25">
      <c r="B62" s="14" t="s">
        <v>18</v>
      </c>
      <c r="C62" s="15">
        <v>61</v>
      </c>
      <c r="D62" s="114"/>
      <c r="E62" s="59">
        <f t="shared" si="9"/>
        <v>0</v>
      </c>
    </row>
    <row r="63" spans="2:5" x14ac:dyDescent="0.25">
      <c r="B63" s="14" t="s">
        <v>38</v>
      </c>
      <c r="C63" s="15">
        <v>61</v>
      </c>
      <c r="D63" s="114"/>
      <c r="E63" s="59">
        <f t="shared" si="9"/>
        <v>0</v>
      </c>
    </row>
    <row r="64" spans="2:5" x14ac:dyDescent="0.25">
      <c r="B64" s="10" t="s">
        <v>43</v>
      </c>
      <c r="C64" s="11"/>
      <c r="D64" s="57"/>
      <c r="E64" s="58"/>
    </row>
    <row r="65" spans="2:5" x14ac:dyDescent="0.25">
      <c r="B65" s="14" t="s">
        <v>8</v>
      </c>
      <c r="C65" s="15">
        <v>1</v>
      </c>
      <c r="D65" s="114"/>
      <c r="E65" s="59">
        <f>C65*D65</f>
        <v>0</v>
      </c>
    </row>
    <row r="66" spans="2:5" ht="15.75" thickBot="1" x14ac:dyDescent="0.3">
      <c r="B66" s="20" t="s">
        <v>19</v>
      </c>
      <c r="C66" s="21">
        <v>1</v>
      </c>
      <c r="D66" s="116"/>
      <c r="E66" s="64">
        <f>C66*D66</f>
        <v>0</v>
      </c>
    </row>
    <row r="67" spans="2:5" ht="15.75" thickBot="1" x14ac:dyDescent="0.3">
      <c r="B67" s="23"/>
      <c r="C67" s="22"/>
      <c r="D67" s="25"/>
      <c r="E67" s="24"/>
    </row>
    <row r="68" spans="2:5" x14ac:dyDescent="0.25">
      <c r="B68" s="87" t="s">
        <v>61</v>
      </c>
      <c r="C68" s="88"/>
      <c r="D68" s="89"/>
      <c r="E68" s="49">
        <f>SUM(E5:E66)</f>
        <v>0</v>
      </c>
    </row>
    <row r="69" spans="2:5" ht="15.75" thickBot="1" x14ac:dyDescent="0.3">
      <c r="B69" s="93" t="s">
        <v>3</v>
      </c>
      <c r="C69" s="94"/>
      <c r="D69" s="95"/>
      <c r="E69" s="50">
        <f>E68*0.21</f>
        <v>0</v>
      </c>
    </row>
    <row r="70" spans="2:5" ht="19.5" thickBot="1" x14ac:dyDescent="0.3">
      <c r="B70" s="90" t="s">
        <v>62</v>
      </c>
      <c r="C70" s="91"/>
      <c r="D70" s="92"/>
      <c r="E70" s="51">
        <f>E68+E69</f>
        <v>0</v>
      </c>
    </row>
    <row r="73" spans="2:5" x14ac:dyDescent="0.25">
      <c r="D73" s="1"/>
      <c r="E73" s="1"/>
    </row>
    <row r="74" spans="2:5" x14ac:dyDescent="0.25">
      <c r="D74" s="1"/>
      <c r="E74" s="1"/>
    </row>
    <row r="94" spans="4:4" x14ac:dyDescent="0.25">
      <c r="D94" s="2"/>
    </row>
    <row r="95" spans="4:4" x14ac:dyDescent="0.25">
      <c r="D95" s="2"/>
    </row>
    <row r="96" spans="4:4" x14ac:dyDescent="0.25">
      <c r="D96" s="2"/>
    </row>
    <row r="97" spans="4:4" x14ac:dyDescent="0.25">
      <c r="D97" s="2"/>
    </row>
    <row r="98" spans="4:4" x14ac:dyDescent="0.25">
      <c r="D98" s="17"/>
    </row>
  </sheetData>
  <sheetProtection algorithmName="SHA-512" hashValue="xh0p3uyDyA+3WxR9Xec2yufjV/s0yqC+8FKAQF5VSqH+TonMmgw+L5SBMAw/qA9ubTWryhXC1QqWbXh0oZ9xZA==" saltValue="kTRY6CeFIr0Y1v0fzFsAjg==" spinCount="100000" sheet="1" objects="1" scenarios="1"/>
  <mergeCells count="6">
    <mergeCell ref="I2:N2"/>
    <mergeCell ref="B68:D68"/>
    <mergeCell ref="B70:D70"/>
    <mergeCell ref="B69:D69"/>
    <mergeCell ref="B3:E3"/>
    <mergeCell ref="B37:E37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26"/>
  <sheetViews>
    <sheetView zoomScale="90" zoomScaleNormal="90" workbookViewId="0">
      <selection activeCell="G9" sqref="G9"/>
    </sheetView>
  </sheetViews>
  <sheetFormatPr defaultRowHeight="15" x14ac:dyDescent="0.25"/>
  <cols>
    <col min="2" max="2" width="44" customWidth="1"/>
    <col min="3" max="3" width="16.7109375" customWidth="1"/>
    <col min="4" max="7" width="25" customWidth="1"/>
    <col min="8" max="8" width="23" customWidth="1"/>
  </cols>
  <sheetData>
    <row r="1" spans="2:8" ht="15.75" thickBot="1" x14ac:dyDescent="0.3"/>
    <row r="2" spans="2:8" ht="42" customHeight="1" x14ac:dyDescent="0.25">
      <c r="B2" s="104" t="s">
        <v>0</v>
      </c>
      <c r="C2" s="106" t="s">
        <v>5</v>
      </c>
      <c r="D2" s="43" t="s">
        <v>56</v>
      </c>
      <c r="E2" s="43" t="s">
        <v>56</v>
      </c>
      <c r="F2" s="43" t="s">
        <v>56</v>
      </c>
      <c r="G2" s="43" t="s">
        <v>56</v>
      </c>
      <c r="H2" s="108" t="s">
        <v>83</v>
      </c>
    </row>
    <row r="3" spans="2:8" x14ac:dyDescent="0.25">
      <c r="B3" s="105"/>
      <c r="C3" s="107"/>
      <c r="D3" s="37" t="s">
        <v>57</v>
      </c>
      <c r="E3" s="37" t="s">
        <v>58</v>
      </c>
      <c r="F3" s="37" t="s">
        <v>59</v>
      </c>
      <c r="G3" s="38" t="s">
        <v>60</v>
      </c>
      <c r="H3" s="109"/>
    </row>
    <row r="4" spans="2:8" x14ac:dyDescent="0.25">
      <c r="B4" s="101" t="s">
        <v>20</v>
      </c>
      <c r="C4" s="102"/>
      <c r="D4" s="102"/>
      <c r="E4" s="102"/>
      <c r="F4" s="102"/>
      <c r="G4" s="102"/>
      <c r="H4" s="103"/>
    </row>
    <row r="5" spans="2:8" s="8" customFormat="1" x14ac:dyDescent="0.25">
      <c r="B5" s="39" t="s">
        <v>24</v>
      </c>
      <c r="C5" s="35"/>
      <c r="D5" s="34"/>
      <c r="E5" s="34"/>
      <c r="F5" s="34"/>
      <c r="G5" s="34"/>
      <c r="H5" s="40"/>
    </row>
    <row r="6" spans="2:8" s="8" customFormat="1" x14ac:dyDescent="0.25">
      <c r="B6" s="41" t="s">
        <v>76</v>
      </c>
      <c r="C6" s="36">
        <v>1</v>
      </c>
      <c r="D6" s="117"/>
      <c r="E6" s="117"/>
      <c r="F6" s="117"/>
      <c r="G6" s="117"/>
      <c r="H6" s="52">
        <f>SUM(D6:G6)</f>
        <v>0</v>
      </c>
    </row>
    <row r="7" spans="2:8" s="8" customFormat="1" x14ac:dyDescent="0.25">
      <c r="B7" s="10" t="s">
        <v>31</v>
      </c>
      <c r="C7" s="35"/>
      <c r="D7" s="34"/>
      <c r="E7" s="34"/>
      <c r="F7" s="34"/>
      <c r="G7" s="34"/>
      <c r="H7" s="40"/>
    </row>
    <row r="8" spans="2:8" s="8" customFormat="1" ht="45" x14ac:dyDescent="0.25">
      <c r="B8" s="18" t="s">
        <v>77</v>
      </c>
      <c r="C8" s="36">
        <v>1</v>
      </c>
      <c r="D8" s="117"/>
      <c r="E8" s="117"/>
      <c r="F8" s="117"/>
      <c r="G8" s="117"/>
      <c r="H8" s="52">
        <f>SUM(D8:G8)</f>
        <v>0</v>
      </c>
    </row>
    <row r="9" spans="2:8" x14ac:dyDescent="0.25">
      <c r="B9" s="39" t="s">
        <v>32</v>
      </c>
      <c r="C9" s="35"/>
      <c r="D9" s="34"/>
      <c r="E9" s="34"/>
      <c r="F9" s="34"/>
      <c r="G9" s="34"/>
      <c r="H9" s="55"/>
    </row>
    <row r="10" spans="2:8" ht="60" x14ac:dyDescent="0.25">
      <c r="B10" s="41" t="s">
        <v>55</v>
      </c>
      <c r="C10" s="36">
        <v>1</v>
      </c>
      <c r="D10" s="117"/>
      <c r="E10" s="117"/>
      <c r="F10" s="117"/>
      <c r="G10" s="117"/>
      <c r="H10" s="52">
        <f>SUM(D10:G10)</f>
        <v>0</v>
      </c>
    </row>
    <row r="11" spans="2:8" x14ac:dyDescent="0.25">
      <c r="B11" s="39" t="s">
        <v>33</v>
      </c>
      <c r="C11" s="35"/>
      <c r="D11" s="34"/>
      <c r="E11" s="34"/>
      <c r="F11" s="34"/>
      <c r="G11" s="34"/>
      <c r="H11" s="55"/>
    </row>
    <row r="12" spans="2:8" ht="60" x14ac:dyDescent="0.25">
      <c r="B12" s="41" t="s">
        <v>66</v>
      </c>
      <c r="C12" s="36">
        <v>1</v>
      </c>
      <c r="D12" s="117"/>
      <c r="E12" s="117"/>
      <c r="F12" s="117"/>
      <c r="G12" s="117"/>
      <c r="H12" s="52">
        <f>SUM(D12:G12)</f>
        <v>0</v>
      </c>
    </row>
    <row r="13" spans="2:8" ht="60" x14ac:dyDescent="0.25">
      <c r="B13" s="41" t="s">
        <v>65</v>
      </c>
      <c r="C13" s="36">
        <v>1</v>
      </c>
      <c r="D13" s="117"/>
      <c r="E13" s="117"/>
      <c r="F13" s="117"/>
      <c r="G13" s="117"/>
      <c r="H13" s="52">
        <f>SUM(D13:G13)</f>
        <v>0</v>
      </c>
    </row>
    <row r="14" spans="2:8" s="8" customFormat="1" x14ac:dyDescent="0.25">
      <c r="B14" s="39" t="s">
        <v>36</v>
      </c>
      <c r="C14" s="35"/>
      <c r="D14" s="34"/>
      <c r="E14" s="34"/>
      <c r="F14" s="34"/>
      <c r="G14" s="34"/>
      <c r="H14" s="55"/>
    </row>
    <row r="15" spans="2:8" s="8" customFormat="1" ht="60.75" thickBot="1" x14ac:dyDescent="0.3">
      <c r="B15" s="30" t="s">
        <v>67</v>
      </c>
      <c r="C15" s="42">
        <v>200</v>
      </c>
      <c r="D15" s="118"/>
      <c r="E15" s="118"/>
      <c r="F15" s="118"/>
      <c r="G15" s="118"/>
      <c r="H15" s="54">
        <f>SUM(D15:G15)</f>
        <v>0</v>
      </c>
    </row>
    <row r="16" spans="2:8" ht="15.75" thickBot="1" x14ac:dyDescent="0.3">
      <c r="B16" s="8"/>
      <c r="C16" s="8"/>
      <c r="D16" s="8"/>
      <c r="E16" s="8"/>
      <c r="F16" s="8"/>
      <c r="G16" s="8"/>
      <c r="H16" s="8"/>
    </row>
    <row r="17" spans="2:8" ht="15.75" thickBot="1" x14ac:dyDescent="0.3">
      <c r="B17" s="96" t="s">
        <v>40</v>
      </c>
      <c r="C17" s="97"/>
      <c r="D17" s="97"/>
      <c r="E17" s="97"/>
      <c r="F17" s="97"/>
      <c r="G17" s="97"/>
      <c r="H17" s="98"/>
    </row>
    <row r="18" spans="2:8" x14ac:dyDescent="0.25">
      <c r="B18" s="10" t="s">
        <v>41</v>
      </c>
      <c r="C18" s="46"/>
      <c r="D18" s="12"/>
      <c r="E18" s="12"/>
      <c r="F18" s="12"/>
      <c r="G18" s="48"/>
      <c r="H18" s="47"/>
    </row>
    <row r="19" spans="2:8" ht="60" x14ac:dyDescent="0.25">
      <c r="B19" s="41" t="s">
        <v>66</v>
      </c>
      <c r="C19" s="13">
        <v>1</v>
      </c>
      <c r="D19" s="119"/>
      <c r="E19" s="117"/>
      <c r="F19" s="117"/>
      <c r="G19" s="120"/>
      <c r="H19" s="52">
        <f>SUM(D19:G19)</f>
        <v>0</v>
      </c>
    </row>
    <row r="20" spans="2:8" ht="60" x14ac:dyDescent="0.25">
      <c r="B20" s="41" t="s">
        <v>65</v>
      </c>
      <c r="C20" s="13">
        <v>1</v>
      </c>
      <c r="D20" s="119"/>
      <c r="E20" s="117"/>
      <c r="F20" s="117"/>
      <c r="G20" s="120"/>
      <c r="H20" s="52">
        <f>SUM(D20:G20)</f>
        <v>0</v>
      </c>
    </row>
    <row r="21" spans="2:8" ht="11.25" customHeight="1" x14ac:dyDescent="0.25">
      <c r="B21" s="10" t="s">
        <v>42</v>
      </c>
      <c r="C21" s="11"/>
      <c r="D21" s="45"/>
      <c r="E21" s="34"/>
      <c r="F21" s="34"/>
      <c r="G21" s="34"/>
      <c r="H21" s="53"/>
    </row>
    <row r="22" spans="2:8" ht="60.75" thickBot="1" x14ac:dyDescent="0.3">
      <c r="B22" s="30" t="s">
        <v>67</v>
      </c>
      <c r="C22" s="31">
        <v>61</v>
      </c>
      <c r="D22" s="121"/>
      <c r="E22" s="118"/>
      <c r="F22" s="118"/>
      <c r="G22" s="122"/>
      <c r="H22" s="52">
        <f>SUM(D22:G22)</f>
        <v>0</v>
      </c>
    </row>
    <row r="23" spans="2:8" ht="15.75" thickBot="1" x14ac:dyDescent="0.3">
      <c r="B23" s="23"/>
      <c r="C23" s="22"/>
      <c r="D23" s="25"/>
      <c r="E23" s="25"/>
      <c r="F23" s="25"/>
      <c r="G23" s="25"/>
      <c r="H23" s="24"/>
    </row>
    <row r="24" spans="2:8" x14ac:dyDescent="0.25">
      <c r="B24" s="110" t="s">
        <v>64</v>
      </c>
      <c r="C24" s="111"/>
      <c r="D24" s="32"/>
      <c r="E24" s="32"/>
      <c r="F24" s="32"/>
      <c r="G24" s="32"/>
      <c r="H24" s="49">
        <f>SUM(H6:H22)</f>
        <v>0</v>
      </c>
    </row>
    <row r="25" spans="2:8" ht="15.75" thickBot="1" x14ac:dyDescent="0.3">
      <c r="B25" s="112" t="s">
        <v>3</v>
      </c>
      <c r="C25" s="113"/>
      <c r="D25" s="33"/>
      <c r="E25" s="33"/>
      <c r="F25" s="33"/>
      <c r="G25" s="33"/>
      <c r="H25" s="50">
        <f>H24*0.21</f>
        <v>0</v>
      </c>
    </row>
    <row r="26" spans="2:8" ht="19.5" thickBot="1" x14ac:dyDescent="0.3">
      <c r="B26" s="99" t="s">
        <v>63</v>
      </c>
      <c r="C26" s="100"/>
      <c r="D26" s="44"/>
      <c r="E26" s="26"/>
      <c r="F26" s="26"/>
      <c r="G26" s="26"/>
      <c r="H26" s="51">
        <f>H24+H25</f>
        <v>0</v>
      </c>
    </row>
  </sheetData>
  <sheetProtection algorithmName="SHA-512" hashValue="TH0Y3edcAfl2mOvlCUzBxyZS9SZU/66GiVQs9gLJZzsS24rJ+TYwXbnEyCbmq04IbBJPEhgKxuqZA2kPsdGsFw==" saltValue="dS5f6KqERK6ALYSfoi0lWw==" spinCount="100000" sheet="1" objects="1" scenarios="1"/>
  <mergeCells count="8">
    <mergeCell ref="B26:C26"/>
    <mergeCell ref="B4:H4"/>
    <mergeCell ref="B17:H17"/>
    <mergeCell ref="B2:B3"/>
    <mergeCell ref="C2:C3"/>
    <mergeCell ref="H2:H3"/>
    <mergeCell ref="B24:C24"/>
    <mergeCell ref="B25:C25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Pořízení</vt:lpstr>
      <vt:lpstr>Provoz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2019-05-17T12:22:35Z</dcterms:created>
  <dcterms:modified xsi:type="dcterms:W3CDTF">2021-07-22T11:40:14Z</dcterms:modified>
</cp:coreProperties>
</file>