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a-2020 - Zajištění výr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'23a-2020 - Zajištění výro...'!$C$123:$K$141</definedName>
    <definedName name="_xlnm.Print_Area" localSheetId="1">'23a-2020 - Zajištění výro...'!$C$4:$J$76,'23a-2020 - Zajištění výro...'!$C$82:$J$105,'23a-2020 - Zajištění výro...'!$C$111:$K$141</definedName>
    <definedName name="_xlnm.Print_Titles" localSheetId="1">'23a-2020 - Zajištění výro...'!$123:$123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T135"/>
  <c r="R137"/>
  <c r="R136"/>
  <c r="R135"/>
  <c r="P137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91"/>
  <c r="J14"/>
  <c r="J12"/>
  <c r="J118"/>
  <c r="E7"/>
  <c r="E85"/>
  <c i="1" r="L90"/>
  <c r="AM90"/>
  <c r="AM89"/>
  <c r="L89"/>
  <c r="AM87"/>
  <c r="L87"/>
  <c r="L85"/>
  <c r="L84"/>
  <c i="2" r="BK141"/>
  <c r="BK139"/>
  <c r="J139"/>
  <c r="BK137"/>
  <c r="J137"/>
  <c r="BK134"/>
  <c r="J134"/>
  <c r="J133"/>
  <c r="J132"/>
  <c i="1" r="AS94"/>
  <c i="2" r="J141"/>
  <c r="BK132"/>
  <c r="J127"/>
  <c r="BK133"/>
  <c r="BK131"/>
  <c r="J131"/>
  <c r="BK130"/>
  <c r="J130"/>
  <c r="BK127"/>
  <c l="1" r="P129"/>
  <c r="P128"/>
  <c r="P124"/>
  <c i="1" r="AU95"/>
  <c i="2" r="BK129"/>
  <c r="BK128"/>
  <c r="J128"/>
  <c r="J99"/>
  <c r="R129"/>
  <c r="R128"/>
  <c r="R124"/>
  <c r="T129"/>
  <c r="T128"/>
  <c r="T124"/>
  <c r="E114"/>
  <c r="F120"/>
  <c r="BE141"/>
  <c r="F92"/>
  <c r="J120"/>
  <c r="J121"/>
  <c r="BE139"/>
  <c r="BK140"/>
  <c r="J140"/>
  <c r="J104"/>
  <c r="BK126"/>
  <c r="J126"/>
  <c r="J98"/>
  <c r="J89"/>
  <c r="BE127"/>
  <c r="BE130"/>
  <c r="BE131"/>
  <c r="BE133"/>
  <c r="BE134"/>
  <c r="BE137"/>
  <c r="BK136"/>
  <c r="J136"/>
  <c r="J102"/>
  <c r="BK138"/>
  <c r="J138"/>
  <c r="J103"/>
  <c r="BE132"/>
  <c r="F34"/>
  <c i="1" r="BA95"/>
  <c r="BA94"/>
  <c r="W30"/>
  <c i="2" r="F37"/>
  <c i="1" r="BD95"/>
  <c r="BD94"/>
  <c r="W33"/>
  <c i="2" r="F36"/>
  <c i="1" r="BC95"/>
  <c r="BC94"/>
  <c r="W32"/>
  <c i="2" r="J34"/>
  <c i="1" r="AW95"/>
  <c i="2" r="F35"/>
  <c i="1" r="BB95"/>
  <c r="BB94"/>
  <c r="W31"/>
  <c r="AU94"/>
  <c i="2" l="1" r="J129"/>
  <c r="J100"/>
  <c r="BK125"/>
  <c r="J125"/>
  <c r="J97"/>
  <c r="BK135"/>
  <c r="J135"/>
  <c r="J101"/>
  <c i="1" r="AW94"/>
  <c r="AK30"/>
  <c r="AX94"/>
  <c r="AY94"/>
  <c i="2" r="F33"/>
  <c i="1" r="AZ95"/>
  <c r="AZ94"/>
  <c r="W29"/>
  <c i="2" r="J33"/>
  <c i="1" r="AV95"/>
  <c r="AT95"/>
  <c i="2" l="1" r="BK124"/>
  <c r="J124"/>
  <c r="J96"/>
  <c i="1" r="AV94"/>
  <c r="AK29"/>
  <c l="1" r="AT94"/>
  <c i="2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<sst xmlns="http://schemas.openxmlformats.org/spreadsheetml/2006/main">
  <si>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</si>
  <si>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</si>
  <si>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</si>
  <si>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</si>
  <si>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</si>
  <si>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{4f0f9c11-f321-494c-81a4-3d0e9dc7419b}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</si>
  <si>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</si>
  <si>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</si>
  <si>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</si>
  <si>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</si>
  <si>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</si>
  <si>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</si>
  <si>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</si>
  <si>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</si>
  <si>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</si>
  <si>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</si>
  <si>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</si>
  <si>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Zajištění výroby a montáž znaku Města Cheb na MO v ul. Pražská,Cheb</t>
  </si>
  <si>
    <t>KSO:</t>
  </si>
  <si>
    <t>CC-CZ:</t>
  </si>
  <si>
    <t>Místo:</t>
  </si>
  <si>
    <t>ul. Pražská,Cheb</t>
  </si>
  <si>
    <t>Datum:</t>
  </si>
  <si>
    <t>31. 5. 2020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</si>
  <si>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</si>
  <si>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</si>
  <si>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</si>
  <si>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</si>
  <si>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</si>
  <si>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</si>
  <si>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</si>
  <si>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</si>
  <si>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</si>
  <si>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</si>
  <si>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</si>
  <si>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</si>
  <si>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</si>
  <si>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</si>
  <si>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</si>
  <si>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</si>
  <si>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</si>
  <si>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</si>
  <si>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</si>
  <si>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</si>
  <si>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</si>
  <si>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</si>
  <si>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</si>
  <si>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</si>
  <si>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</si>
  <si>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</si>
  <si>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</si>
  <si>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</si>
  <si>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</si>
  <si>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</si>
  <si>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</si>
  <si>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</si>
  <si>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</si>
  <si>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</si>
  <si>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</si>
  <si>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</si>
  <si>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</si>
  <si>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</si>
  <si>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</si>
  <si>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</si>
  <si>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</si>
  <si>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</si>
  <si>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</si>
  <si>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</si>
  <si>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</si>
  <si>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</si>
  <si>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</si>
  <si>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</si>
  <si>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</si>
  <si>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</si>
  <si>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</si>
  <si>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</si>
  <si>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</si>
  <si>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</si>
  <si>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</si>
  <si>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23a-2020</t>
  </si>
  <si>
    <t>STA</t>
  </si>
  <si>
    <t>1</t>
  </si>
  <si>
    <t>{f20f738c-938d-4bb1-9b9b-024b8a179a34}</t>
  </si>
  <si>
    <t>2</t>
  </si>
  <si>
    <t>KRYCÍ LIST SOUPISU PRACÍ</t>
  </si>
  <si>
    <t>Objekt:</t>
  </si>
  <si>
    <t>23a-2020 - Zajištění výroby a montáž znaku Města Cheb na MO v ul. Pražská,Cheb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</si>
  <si>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</si>
  <si>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</si>
  <si>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</si>
  <si>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</si>
  <si>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</si>
  <si>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</si>
  <si>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</si>
  <si>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N00 - PSV</t>
  </si>
  <si>
    <t xml:space="preserve">    N01 - Hutní materiál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</si>
  <si>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</si>
  <si>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</si>
  <si>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</si>
  <si>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</si>
  <si>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</si>
  <si>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</si>
  <si>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</si>
  <si>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</si>
  <si>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</si>
  <si>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</si>
  <si>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</si>
  <si>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</si>
  <si>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</si>
  <si>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</si>
  <si>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</si>
  <si>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</si>
  <si>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</si>
  <si>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</si>
  <si>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</si>
  <si>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</si>
  <si>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</si>
  <si>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</si>
  <si>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10</t>
  </si>
  <si>
    <t>K</t>
  </si>
  <si>
    <t>945421110</t>
  </si>
  <si>
    <t xml:space="preserve">Hydraulická zvedací plošina včetně obsluhy  instalovaná na automobilovém podvozku, výšky zdvihu do 18 m</t>
  </si>
  <si>
    <t>hod</t>
  </si>
  <si>
    <t>4</t>
  </si>
  <si>
    <t>-2029676304</t>
  </si>
  <si>
    <t>N00</t>
  </si>
  <si>
    <t>PSV</t>
  </si>
  <si>
    <t>N01</t>
  </si>
  <si>
    <t>Hutní materiál</t>
  </si>
  <si>
    <t>IP 01</t>
  </si>
  <si>
    <t xml:space="preserve">Hutní materiál -  pro výrobu znaku Města Cheb</t>
  </si>
  <si>
    <t>kpl</t>
  </si>
  <si>
    <t>512</t>
  </si>
  <si>
    <t>-2051492421</t>
  </si>
  <si>
    <t>IP 02</t>
  </si>
  <si>
    <t>Povrchová úprava,lakování,znak a písmo</t>
  </si>
  <si>
    <t>770490121</t>
  </si>
  <si>
    <t>3</t>
  </si>
  <si>
    <t>IP 03</t>
  </si>
  <si>
    <t>Práce na výrobu znaku</t>
  </si>
  <si>
    <t>3045223</t>
  </si>
  <si>
    <t>IP 04</t>
  </si>
  <si>
    <t>Montáž znaku na čelní zeď( zaměření)</t>
  </si>
  <si>
    <t>-216463051</t>
  </si>
  <si>
    <t>5</t>
  </si>
  <si>
    <t>IP 05</t>
  </si>
  <si>
    <t>spojovací materiál</t>
  </si>
  <si>
    <t>-148197785</t>
  </si>
  <si>
    <t>VRN</t>
  </si>
  <si>
    <t>Vedlejší rozpočtové náklady</t>
  </si>
  <si>
    <t>VRN3</t>
  </si>
  <si>
    <t>Zařízení staveniště</t>
  </si>
  <si>
    <t>030001000</t>
  </si>
  <si>
    <t>1024</t>
  </si>
  <si>
    <t>-745458155</t>
  </si>
  <si>
    <t>VRN4</t>
  </si>
  <si>
    <t>Inženýrská činnost</t>
  </si>
  <si>
    <t>8</t>
  </si>
  <si>
    <t>040001000</t>
  </si>
  <si>
    <t>-1663112143</t>
  </si>
  <si>
    <t>VRN7</t>
  </si>
  <si>
    <t>Provozní vlivy</t>
  </si>
  <si>
    <t>7</t>
  </si>
  <si>
    <t>072103021</t>
  </si>
  <si>
    <t>Zajištění DIO komunikace I. třídy - jednoduché el. vedení</t>
  </si>
  <si>
    <t>-1673954353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</si>
</sst>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23-2020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Zajištění výroby a montáž znaku Města Cheb na MO v ul. Pražská,Cheb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ul. Pražská,Cheb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'23a-2020 - Zajištění výro...'!J30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'23a-2020 - Zajištění výro...'!P124</f>
        <v>0</v>
      </c>
      <c r="AV95" s="125">
        <f>'23a-2020 - Zajištění výro...'!J33</f>
        <v>0</v>
      </c>
      <c r="AW95" s="125">
        <f>'23a-2020 - Zajištění výro...'!J34</f>
        <v>0</v>
      </c>
      <c r="AX95" s="125">
        <f>'23a-2020 - Zajištění výro...'!J35</f>
        <v>0</v>
      </c>
      <c r="AY95" s="125">
        <f>'23a-2020 - Zajištění výro...'!J36</f>
        <v>0</v>
      </c>
      <c r="AZ95" s="125">
        <f>'23a-2020 - Zajištění výro...'!F33</f>
        <v>0</v>
      </c>
      <c r="BA95" s="125">
        <f>'23a-2020 - Zajištění výro...'!F34</f>
        <v>0</v>
      </c>
      <c r="BB95" s="125">
        <f>'23a-2020 - Zajištění výro...'!F35</f>
        <v>0</v>
      </c>
      <c r="BC95" s="125">
        <f>'23a-2020 - Zajištění výro...'!F36</f>
        <v>0</v>
      </c>
      <c r="BD95" s="127">
        <f>'23a-2020 - Zajištění výro...'!F37</f>
        <v>0</v>
      </c>
      <c r="BE95" s="7"/>
      <c r="BT95" s="128" t="s">
        <v>81</v>
      </c>
      <c r="BV95" s="128" t="s">
        <v>76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QPmHh2rqxq2bs31woM2LNhyW5pHNCAHAxLRARzi0Jzt6n4zxqnZ9Nb3LP6GdouRROHZzej99KCfxWUlC9jJMKA==" hashValue="aLHdkj1FYVc+j/TKuROMRY4HJWcaMBKCnefCG1VIeeJmOUR7kv6UDFBQpsoxb/zH/VKd5J1DWz98b9ykNeSJgw==" algorithmName="SHA-512" password="CC71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a-2020 - Zajištění vý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7"/>
      <c r="AT3" s="14" t="s">
        <v>83</v>
      </c>
    </row>
    <row r="4" s="1" customFormat="1" ht="24.96" customHeight="1">
      <c r="B4" s="17"/>
      <c r="D4" s="133" t="s">
        <v>84</v>
      </c>
      <c r="I4" s="129"/>
      <c r="L4" s="17"/>
      <c r="M4" s="134" t="s">
        <v>10</v>
      </c>
      <c r="AT4" s="14" t="s">
        <v>4</v>
      </c>
    </row>
    <row r="5" s="1" customFormat="1" ht="6.96" customHeight="1">
      <c r="B5" s="17"/>
      <c r="I5" s="129"/>
      <c r="L5" s="17"/>
    </row>
    <row r="6" s="1" customFormat="1" ht="12" customHeight="1">
      <c r="B6" s="17"/>
      <c r="D6" s="135" t="s">
        <v>16</v>
      </c>
      <c r="I6" s="129"/>
      <c r="L6" s="17"/>
    </row>
    <row r="7" s="1" customFormat="1" ht="16.5" customHeight="1">
      <c r="B7" s="17"/>
      <c r="E7" s="136" t="str">
        <f>'Rekapitulace stavby'!K6</f>
        <v>Zajištění výroby a montáž znaku Města Cheb na MO v ul. Pražská,Cheb</v>
      </c>
      <c r="F7" s="135"/>
      <c r="G7" s="135"/>
      <c r="H7" s="135"/>
      <c r="I7" s="129"/>
      <c r="L7" s="17"/>
    </row>
    <row r="8" s="2" customFormat="1" ht="12" customHeight="1">
      <c r="A8" s="35"/>
      <c r="B8" s="41"/>
      <c r="C8" s="35"/>
      <c r="D8" s="135" t="s">
        <v>85</v>
      </c>
      <c r="E8" s="35"/>
      <c r="F8" s="35"/>
      <c r="G8" s="35"/>
      <c r="H8" s="35"/>
      <c r="I8" s="137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4.75" customHeight="1">
      <c r="A9" s="35"/>
      <c r="B9" s="41"/>
      <c r="C9" s="35"/>
      <c r="D9" s="35"/>
      <c r="E9" s="138" t="s">
        <v>86</v>
      </c>
      <c r="F9" s="35"/>
      <c r="G9" s="35"/>
      <c r="H9" s="35"/>
      <c r="I9" s="137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37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5" t="s">
        <v>18</v>
      </c>
      <c r="E11" s="35"/>
      <c r="F11" s="139" t="s">
        <v>1</v>
      </c>
      <c r="G11" s="35"/>
      <c r="H11" s="35"/>
      <c r="I11" s="140" t="s">
        <v>19</v>
      </c>
      <c r="J11" s="139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5" t="s">
        <v>20</v>
      </c>
      <c r="E12" s="35"/>
      <c r="F12" s="139" t="s">
        <v>21</v>
      </c>
      <c r="G12" s="35"/>
      <c r="H12" s="35"/>
      <c r="I12" s="140" t="s">
        <v>22</v>
      </c>
      <c r="J12" s="141" t="str">
        <f>'Rekapitulace stavby'!AN8</f>
        <v>31. 5. 2020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37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5" t="s">
        <v>24</v>
      </c>
      <c r="E14" s="35"/>
      <c r="F14" s="35"/>
      <c r="G14" s="35"/>
      <c r="H14" s="35"/>
      <c r="I14" s="140" t="s">
        <v>25</v>
      </c>
      <c r="J14" s="139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9" t="str">
        <f>IF('Rekapitulace stavby'!E11="","",'Rekapitulace stavby'!E11)</f>
        <v xml:space="preserve"> </v>
      </c>
      <c r="F15" s="35"/>
      <c r="G15" s="35"/>
      <c r="H15" s="35"/>
      <c r="I15" s="140" t="s">
        <v>27</v>
      </c>
      <c r="J15" s="139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37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5" t="s">
        <v>28</v>
      </c>
      <c r="E17" s="35"/>
      <c r="F17" s="35"/>
      <c r="G17" s="35"/>
      <c r="H17" s="35"/>
      <c r="I17" s="140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9"/>
      <c r="G18" s="139"/>
      <c r="H18" s="139"/>
      <c r="I18" s="140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37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5" t="s">
        <v>30</v>
      </c>
      <c r="E20" s="35"/>
      <c r="F20" s="35"/>
      <c r="G20" s="35"/>
      <c r="H20" s="35"/>
      <c r="I20" s="140" t="s">
        <v>25</v>
      </c>
      <c r="J20" s="139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9" t="str">
        <f>IF('Rekapitulace stavby'!E17="","",'Rekapitulace stavby'!E17)</f>
        <v xml:space="preserve"> </v>
      </c>
      <c r="F21" s="35"/>
      <c r="G21" s="35"/>
      <c r="H21" s="35"/>
      <c r="I21" s="140" t="s">
        <v>27</v>
      </c>
      <c r="J21" s="139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37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5" t="s">
        <v>32</v>
      </c>
      <c r="E23" s="35"/>
      <c r="F23" s="35"/>
      <c r="G23" s="35"/>
      <c r="H23" s="35"/>
      <c r="I23" s="140" t="s">
        <v>25</v>
      </c>
      <c r="J23" s="139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9" t="str">
        <f>IF('Rekapitulace stavby'!E20="","",'Rekapitulace stavby'!E20)</f>
        <v xml:space="preserve"> </v>
      </c>
      <c r="F24" s="35"/>
      <c r="G24" s="35"/>
      <c r="H24" s="35"/>
      <c r="I24" s="140" t="s">
        <v>27</v>
      </c>
      <c r="J24" s="139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37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5" t="s">
        <v>33</v>
      </c>
      <c r="E26" s="35"/>
      <c r="F26" s="35"/>
      <c r="G26" s="35"/>
      <c r="H26" s="35"/>
      <c r="I26" s="137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37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8"/>
      <c r="J29" s="147"/>
      <c r="K29" s="147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9" t="s">
        <v>34</v>
      </c>
      <c r="E30" s="35"/>
      <c r="F30" s="35"/>
      <c r="G30" s="35"/>
      <c r="H30" s="35"/>
      <c r="I30" s="137"/>
      <c r="J30" s="150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7"/>
      <c r="E31" s="147"/>
      <c r="F31" s="147"/>
      <c r="G31" s="147"/>
      <c r="H31" s="147"/>
      <c r="I31" s="148"/>
      <c r="J31" s="147"/>
      <c r="K31" s="147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1" t="s">
        <v>36</v>
      </c>
      <c r="G32" s="35"/>
      <c r="H32" s="35"/>
      <c r="I32" s="152" t="s">
        <v>35</v>
      </c>
      <c r="J32" s="151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3" t="s">
        <v>38</v>
      </c>
      <c r="E33" s="135" t="s">
        <v>39</v>
      </c>
      <c r="F33" s="154">
        <f>ROUND((SUM(BE124:BE141)),  2)</f>
        <v>0</v>
      </c>
      <c r="G33" s="35"/>
      <c r="H33" s="35"/>
      <c r="I33" s="155">
        <v>0.20999999999999999</v>
      </c>
      <c r="J33" s="154">
        <f>ROUND(((SUM(BE124:BE141))*I33),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5" t="s">
        <v>40</v>
      </c>
      <c r="F34" s="154">
        <f>ROUND((SUM(BF124:BF141)),  2)</f>
        <v>0</v>
      </c>
      <c r="G34" s="35"/>
      <c r="H34" s="35"/>
      <c r="I34" s="155">
        <v>0.14999999999999999</v>
      </c>
      <c r="J34" s="154">
        <f>ROUND(((SUM(BF124:BF141))*I34),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5" t="s">
        <v>41</v>
      </c>
      <c r="F35" s="154">
        <f>ROUND((SUM(BG124:BG141)),  2)</f>
        <v>0</v>
      </c>
      <c r="G35" s="35"/>
      <c r="H35" s="35"/>
      <c r="I35" s="155">
        <v>0.20999999999999999</v>
      </c>
      <c r="J35" s="154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5" t="s">
        <v>42</v>
      </c>
      <c r="F36" s="154">
        <f>ROUND((SUM(BH124:BH141)),  2)</f>
        <v>0</v>
      </c>
      <c r="G36" s="35"/>
      <c r="H36" s="35"/>
      <c r="I36" s="155">
        <v>0.14999999999999999</v>
      </c>
      <c r="J36" s="154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5" t="s">
        <v>43</v>
      </c>
      <c r="F37" s="154">
        <f>ROUND((SUM(BI124:BI141)),  2)</f>
        <v>0</v>
      </c>
      <c r="G37" s="35"/>
      <c r="H37" s="35"/>
      <c r="I37" s="155">
        <v>0</v>
      </c>
      <c r="J37" s="154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37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61"/>
      <c r="J39" s="162">
        <f>SUM(J30:J37)</f>
        <v>0</v>
      </c>
      <c r="K39" s="163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37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29"/>
      <c r="L41" s="17"/>
    </row>
    <row r="42" s="1" customFormat="1" ht="14.4" customHeight="1">
      <c r="B42" s="17"/>
      <c r="I42" s="129"/>
      <c r="L42" s="17"/>
    </row>
    <row r="43" s="1" customFormat="1" ht="14.4" customHeight="1">
      <c r="B43" s="17"/>
      <c r="I43" s="129"/>
      <c r="L43" s="17"/>
    </row>
    <row r="44" s="1" customFormat="1" ht="14.4" customHeight="1">
      <c r="B44" s="17"/>
      <c r="I44" s="129"/>
      <c r="L44" s="17"/>
    </row>
    <row r="45" s="1" customFormat="1" ht="14.4" customHeight="1">
      <c r="B45" s="17"/>
      <c r="I45" s="129"/>
      <c r="L45" s="17"/>
    </row>
    <row r="46" s="1" customFormat="1" ht="14.4" customHeight="1">
      <c r="B46" s="17"/>
      <c r="I46" s="129"/>
      <c r="L46" s="17"/>
    </row>
    <row r="47" s="1" customFormat="1" ht="14.4" customHeight="1">
      <c r="B47" s="17"/>
      <c r="I47" s="129"/>
      <c r="L47" s="17"/>
    </row>
    <row r="48" s="1" customFormat="1" ht="14.4" customHeight="1">
      <c r="B48" s="17"/>
      <c r="I48" s="129"/>
      <c r="L48" s="17"/>
    </row>
    <row r="49" s="1" customFormat="1" ht="14.4" customHeight="1">
      <c r="B49" s="17"/>
      <c r="I49" s="129"/>
      <c r="L49" s="17"/>
    </row>
    <row r="50" s="2" customFormat="1" ht="14.4" customHeight="1">
      <c r="B50" s="60"/>
      <c r="D50" s="164" t="s">
        <v>47</v>
      </c>
      <c r="E50" s="165"/>
      <c r="F50" s="165"/>
      <c r="G50" s="164" t="s">
        <v>48</v>
      </c>
      <c r="H50" s="165"/>
      <c r="I50" s="166"/>
      <c r="J50" s="165"/>
      <c r="K50" s="16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7" t="s">
        <v>49</v>
      </c>
      <c r="E61" s="168"/>
      <c r="F61" s="169" t="s">
        <v>50</v>
      </c>
      <c r="G61" s="167" t="s">
        <v>49</v>
      </c>
      <c r="H61" s="168"/>
      <c r="I61" s="170"/>
      <c r="J61" s="171" t="s">
        <v>50</v>
      </c>
      <c r="K61" s="16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51</v>
      </c>
      <c r="E65" s="172"/>
      <c r="F65" s="172"/>
      <c r="G65" s="164" t="s">
        <v>52</v>
      </c>
      <c r="H65" s="172"/>
      <c r="I65" s="173"/>
      <c r="J65" s="172"/>
      <c r="K65" s="17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7" t="s">
        <v>49</v>
      </c>
      <c r="E76" s="168"/>
      <c r="F76" s="169" t="s">
        <v>50</v>
      </c>
      <c r="G76" s="167" t="s">
        <v>49</v>
      </c>
      <c r="H76" s="168"/>
      <c r="I76" s="170"/>
      <c r="J76" s="171" t="s">
        <v>50</v>
      </c>
      <c r="K76" s="16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1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Zajištění výroby a montáž znaku Města Cheb na MO v ul. Pražská,Cheb</v>
      </c>
      <c r="F85" s="29"/>
      <c r="G85" s="29"/>
      <c r="H85" s="29"/>
      <c r="I85" s="1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1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4.75" customHeight="1">
      <c r="A87" s="35"/>
      <c r="B87" s="36"/>
      <c r="C87" s="37"/>
      <c r="D87" s="37"/>
      <c r="E87" s="73" t="str">
        <f>E9</f>
        <v>23a-2020 - Zajištění výroby a montáž znaku Města Cheb na MO v ul. Pražská,Cheb</v>
      </c>
      <c r="F87" s="37"/>
      <c r="G87" s="37"/>
      <c r="H87" s="37"/>
      <c r="I87" s="1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ul. Pražská,Cheb</v>
      </c>
      <c r="G89" s="37"/>
      <c r="H89" s="37"/>
      <c r="I89" s="140" t="s">
        <v>22</v>
      </c>
      <c r="J89" s="76" t="str">
        <f>IF(J12="","",J12)</f>
        <v>31. 5. 2020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0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0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88</v>
      </c>
      <c r="D94" s="182"/>
      <c r="E94" s="182"/>
      <c r="F94" s="182"/>
      <c r="G94" s="182"/>
      <c r="H94" s="182"/>
      <c r="I94" s="183"/>
      <c r="J94" s="184" t="s">
        <v>89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90</v>
      </c>
      <c r="D96" s="37"/>
      <c r="E96" s="37"/>
      <c r="F96" s="37"/>
      <c r="G96" s="37"/>
      <c r="H96" s="37"/>
      <c r="I96" s="1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s="9" customFormat="1" ht="24.96" customHeight="1">
      <c r="A97" s="9"/>
      <c r="B97" s="186"/>
      <c r="C97" s="187"/>
      <c r="D97" s="188" t="s">
        <v>92</v>
      </c>
      <c r="E97" s="189"/>
      <c r="F97" s="189"/>
      <c r="G97" s="189"/>
      <c r="H97" s="189"/>
      <c r="I97" s="190"/>
      <c r="J97" s="191">
        <f>J125</f>
        <v>0</v>
      </c>
      <c r="K97" s="187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93</v>
      </c>
      <c r="E98" s="196"/>
      <c r="F98" s="196"/>
      <c r="G98" s="196"/>
      <c r="H98" s="196"/>
      <c r="I98" s="197"/>
      <c r="J98" s="198">
        <f>J126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94</v>
      </c>
      <c r="E99" s="189"/>
      <c r="F99" s="189"/>
      <c r="G99" s="189"/>
      <c r="H99" s="189"/>
      <c r="I99" s="190"/>
      <c r="J99" s="191">
        <f>J128</f>
        <v>0</v>
      </c>
      <c r="K99" s="187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94"/>
      <c r="D100" s="195" t="s">
        <v>95</v>
      </c>
      <c r="E100" s="196"/>
      <c r="F100" s="196"/>
      <c r="G100" s="196"/>
      <c r="H100" s="196"/>
      <c r="I100" s="197"/>
      <c r="J100" s="198">
        <f>J129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96</v>
      </c>
      <c r="E101" s="189"/>
      <c r="F101" s="189"/>
      <c r="G101" s="189"/>
      <c r="H101" s="189"/>
      <c r="I101" s="190"/>
      <c r="J101" s="191">
        <f>J135</f>
        <v>0</v>
      </c>
      <c r="K101" s="187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94"/>
      <c r="D102" s="195" t="s">
        <v>97</v>
      </c>
      <c r="E102" s="196"/>
      <c r="F102" s="196"/>
      <c r="G102" s="196"/>
      <c r="H102" s="196"/>
      <c r="I102" s="197"/>
      <c r="J102" s="198">
        <f>J136</f>
        <v>0</v>
      </c>
      <c r="K102" s="19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94"/>
      <c r="D103" s="195" t="s">
        <v>98</v>
      </c>
      <c r="E103" s="196"/>
      <c r="F103" s="196"/>
      <c r="G103" s="196"/>
      <c r="H103" s="196"/>
      <c r="I103" s="197"/>
      <c r="J103" s="198">
        <f>J138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99</v>
      </c>
      <c r="E104" s="196"/>
      <c r="F104" s="196"/>
      <c r="G104" s="196"/>
      <c r="H104" s="196"/>
      <c r="I104" s="197"/>
      <c r="J104" s="198">
        <f>J140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76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79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100</v>
      </c>
      <c r="D111" s="37"/>
      <c r="E111" s="37"/>
      <c r="F111" s="37"/>
      <c r="G111" s="37"/>
      <c r="H111" s="37"/>
      <c r="I111" s="1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0" t="str">
        <f>E7</f>
        <v>Zajištění výroby a montáž znaku Města Cheb na MO v ul. Pražská,Cheb</v>
      </c>
      <c r="F114" s="29"/>
      <c r="G114" s="29"/>
      <c r="H114" s="29"/>
      <c r="I114" s="1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85</v>
      </c>
      <c r="D115" s="37"/>
      <c r="E115" s="37"/>
      <c r="F115" s="37"/>
      <c r="G115" s="37"/>
      <c r="H115" s="37"/>
      <c r="I115" s="1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75" customHeight="1">
      <c r="A116" s="35"/>
      <c r="B116" s="36"/>
      <c r="C116" s="37"/>
      <c r="D116" s="37"/>
      <c r="E116" s="73" t="str">
        <f>E9</f>
        <v>23a-2020 - Zajištění výroby a montáž znaku Města Cheb na MO v ul. Pražská,Cheb</v>
      </c>
      <c r="F116" s="37"/>
      <c r="G116" s="37"/>
      <c r="H116" s="37"/>
      <c r="I116" s="1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ul. Pražská,Cheb</v>
      </c>
      <c r="G118" s="37"/>
      <c r="H118" s="37"/>
      <c r="I118" s="140" t="s">
        <v>22</v>
      </c>
      <c r="J118" s="76" t="str">
        <f>IF(J12="","",J12)</f>
        <v>31. 5. 2020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140" t="s">
        <v>30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140" t="s">
        <v>32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0"/>
      <c r="B123" s="201"/>
      <c r="C123" s="202" t="s">
        <v>101</v>
      </c>
      <c r="D123" s="203" t="s">
        <v>59</v>
      </c>
      <c r="E123" s="203" t="s">
        <v>55</v>
      </c>
      <c r="F123" s="203" t="s">
        <v>56</v>
      </c>
      <c r="G123" s="203" t="s">
        <v>102</v>
      </c>
      <c r="H123" s="203" t="s">
        <v>103</v>
      </c>
      <c r="I123" s="204" t="s">
        <v>104</v>
      </c>
      <c r="J123" s="205" t="s">
        <v>89</v>
      </c>
      <c r="K123" s="206" t="s">
        <v>105</v>
      </c>
      <c r="L123" s="207"/>
      <c r="M123" s="97" t="s">
        <v>1</v>
      </c>
      <c r="N123" s="98" t="s">
        <v>38</v>
      </c>
      <c r="O123" s="98" t="s">
        <v>106</v>
      </c>
      <c r="P123" s="98" t="s">
        <v>107</v>
      </c>
      <c r="Q123" s="98" t="s">
        <v>108</v>
      </c>
      <c r="R123" s="98" t="s">
        <v>109</v>
      </c>
      <c r="S123" s="98" t="s">
        <v>110</v>
      </c>
      <c r="T123" s="99" t="s">
        <v>111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5"/>
      <c r="B124" s="36"/>
      <c r="C124" s="104" t="s">
        <v>112</v>
      </c>
      <c r="D124" s="37"/>
      <c r="E124" s="37"/>
      <c r="F124" s="37"/>
      <c r="G124" s="37"/>
      <c r="H124" s="37"/>
      <c r="I124" s="137"/>
      <c r="J124" s="208">
        <f>BK124</f>
        <v>0</v>
      </c>
      <c r="K124" s="37"/>
      <c r="L124" s="41"/>
      <c r="M124" s="100"/>
      <c r="N124" s="209"/>
      <c r="O124" s="101"/>
      <c r="P124" s="210">
        <f>P125+P128+P135</f>
        <v>0</v>
      </c>
      <c r="Q124" s="101"/>
      <c r="R124" s="210">
        <f>R125+R128+R135</f>
        <v>0</v>
      </c>
      <c r="S124" s="101"/>
      <c r="T124" s="211">
        <f>T125+T128+T135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73</v>
      </c>
      <c r="AU124" s="14" t="s">
        <v>91</v>
      </c>
      <c r="BK124" s="212">
        <f>BK125+BK128+BK135</f>
        <v>0</v>
      </c>
    </row>
    <row r="125" s="12" customFormat="1" ht="25.92" customHeight="1">
      <c r="A125" s="12"/>
      <c r="B125" s="213"/>
      <c r="C125" s="214"/>
      <c r="D125" s="215" t="s">
        <v>73</v>
      </c>
      <c r="E125" s="216" t="s">
        <v>113</v>
      </c>
      <c r="F125" s="216" t="s">
        <v>114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</f>
        <v>0</v>
      </c>
      <c r="Q125" s="221"/>
      <c r="R125" s="222">
        <f>R126</f>
        <v>0</v>
      </c>
      <c r="S125" s="221"/>
      <c r="T125" s="22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81</v>
      </c>
      <c r="AT125" s="225" t="s">
        <v>73</v>
      </c>
      <c r="AU125" s="225" t="s">
        <v>74</v>
      </c>
      <c r="AY125" s="224" t="s">
        <v>115</v>
      </c>
      <c r="BK125" s="226">
        <f>BK126</f>
        <v>0</v>
      </c>
    </row>
    <row r="126" s="12" customFormat="1" ht="22.8" customHeight="1">
      <c r="A126" s="12"/>
      <c r="B126" s="213"/>
      <c r="C126" s="214"/>
      <c r="D126" s="215" t="s">
        <v>73</v>
      </c>
      <c r="E126" s="227" t="s">
        <v>116</v>
      </c>
      <c r="F126" s="227" t="s">
        <v>117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81</v>
      </c>
      <c r="AT126" s="225" t="s">
        <v>73</v>
      </c>
      <c r="AU126" s="225" t="s">
        <v>81</v>
      </c>
      <c r="AY126" s="224" t="s">
        <v>115</v>
      </c>
      <c r="BK126" s="226">
        <f>BK127</f>
        <v>0</v>
      </c>
    </row>
    <row r="127" s="2" customFormat="1" ht="33" customHeight="1">
      <c r="A127" s="35"/>
      <c r="B127" s="36"/>
      <c r="C127" s="229" t="s">
        <v>118</v>
      </c>
      <c r="D127" s="229" t="s">
        <v>119</v>
      </c>
      <c r="E127" s="230" t="s">
        <v>120</v>
      </c>
      <c r="F127" s="231" t="s">
        <v>121</v>
      </c>
      <c r="G127" s="232" t="s">
        <v>122</v>
      </c>
      <c r="H127" s="233">
        <v>8</v>
      </c>
      <c r="I127" s="234"/>
      <c r="J127" s="235">
        <f>ROUND(I127*H127,2)</f>
        <v>0</v>
      </c>
      <c r="K127" s="236"/>
      <c r="L127" s="41"/>
      <c r="M127" s="237" t="s">
        <v>1</v>
      </c>
      <c r="N127" s="238" t="s">
        <v>39</v>
      </c>
      <c r="O127" s="88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1" t="s">
        <v>123</v>
      </c>
      <c r="AT127" s="241" t="s">
        <v>119</v>
      </c>
      <c r="AU127" s="241" t="s">
        <v>83</v>
      </c>
      <c r="AY127" s="14" t="s">
        <v>115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4" t="s">
        <v>81</v>
      </c>
      <c r="BK127" s="242">
        <f>ROUND(I127*H127,2)</f>
        <v>0</v>
      </c>
      <c r="BL127" s="14" t="s">
        <v>123</v>
      </c>
      <c r="BM127" s="241" t="s">
        <v>124</v>
      </c>
    </row>
    <row r="128" s="12" customFormat="1" ht="25.92" customHeight="1">
      <c r="A128" s="12"/>
      <c r="B128" s="213"/>
      <c r="C128" s="214"/>
      <c r="D128" s="215" t="s">
        <v>73</v>
      </c>
      <c r="E128" s="216" t="s">
        <v>125</v>
      </c>
      <c r="F128" s="216" t="s">
        <v>126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123</v>
      </c>
      <c r="AT128" s="225" t="s">
        <v>73</v>
      </c>
      <c r="AU128" s="225" t="s">
        <v>74</v>
      </c>
      <c r="AY128" s="224" t="s">
        <v>115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73</v>
      </c>
      <c r="E129" s="227" t="s">
        <v>127</v>
      </c>
      <c r="F129" s="227" t="s">
        <v>128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123</v>
      </c>
      <c r="AT129" s="225" t="s">
        <v>73</v>
      </c>
      <c r="AU129" s="225" t="s">
        <v>81</v>
      </c>
      <c r="AY129" s="224" t="s">
        <v>115</v>
      </c>
      <c r="BK129" s="226">
        <f>SUM(BK130:BK134)</f>
        <v>0</v>
      </c>
    </row>
    <row r="130" s="2" customFormat="1" ht="16.5" customHeight="1">
      <c r="A130" s="35"/>
      <c r="B130" s="36"/>
      <c r="C130" s="229" t="s">
        <v>81</v>
      </c>
      <c r="D130" s="229" t="s">
        <v>119</v>
      </c>
      <c r="E130" s="230" t="s">
        <v>129</v>
      </c>
      <c r="F130" s="231" t="s">
        <v>130</v>
      </c>
      <c r="G130" s="232" t="s">
        <v>131</v>
      </c>
      <c r="H130" s="233">
        <v>1</v>
      </c>
      <c r="I130" s="234"/>
      <c r="J130" s="235">
        <f>ROUND(I130*H130,2)</f>
        <v>0</v>
      </c>
      <c r="K130" s="236"/>
      <c r="L130" s="41"/>
      <c r="M130" s="237" t="s">
        <v>1</v>
      </c>
      <c r="N130" s="238" t="s">
        <v>39</v>
      </c>
      <c r="O130" s="88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1" t="s">
        <v>132</v>
      </c>
      <c r="AT130" s="241" t="s">
        <v>119</v>
      </c>
      <c r="AU130" s="241" t="s">
        <v>83</v>
      </c>
      <c r="AY130" s="14" t="s">
        <v>115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4" t="s">
        <v>81</v>
      </c>
      <c r="BK130" s="242">
        <f>ROUND(I130*H130,2)</f>
        <v>0</v>
      </c>
      <c r="BL130" s="14" t="s">
        <v>132</v>
      </c>
      <c r="BM130" s="241" t="s">
        <v>133</v>
      </c>
    </row>
    <row r="131" s="2" customFormat="1" ht="16.5" customHeight="1">
      <c r="A131" s="35"/>
      <c r="B131" s="36"/>
      <c r="C131" s="229" t="s">
        <v>83</v>
      </c>
      <c r="D131" s="229" t="s">
        <v>119</v>
      </c>
      <c r="E131" s="230" t="s">
        <v>134</v>
      </c>
      <c r="F131" s="231" t="s">
        <v>135</v>
      </c>
      <c r="G131" s="232" t="s">
        <v>131</v>
      </c>
      <c r="H131" s="233">
        <v>1</v>
      </c>
      <c r="I131" s="234"/>
      <c r="J131" s="235">
        <f>ROUND(I131*H131,2)</f>
        <v>0</v>
      </c>
      <c r="K131" s="236"/>
      <c r="L131" s="41"/>
      <c r="M131" s="237" t="s">
        <v>1</v>
      </c>
      <c r="N131" s="238" t="s">
        <v>39</v>
      </c>
      <c r="O131" s="88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1" t="s">
        <v>132</v>
      </c>
      <c r="AT131" s="241" t="s">
        <v>119</v>
      </c>
      <c r="AU131" s="241" t="s">
        <v>83</v>
      </c>
      <c r="AY131" s="14" t="s">
        <v>115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4" t="s">
        <v>81</v>
      </c>
      <c r="BK131" s="242">
        <f>ROUND(I131*H131,2)</f>
        <v>0</v>
      </c>
      <c r="BL131" s="14" t="s">
        <v>132</v>
      </c>
      <c r="BM131" s="241" t="s">
        <v>136</v>
      </c>
    </row>
    <row r="132" s="2" customFormat="1" ht="16.5" customHeight="1">
      <c r="A132" s="35"/>
      <c r="B132" s="36"/>
      <c r="C132" s="229" t="s">
        <v>137</v>
      </c>
      <c r="D132" s="229" t="s">
        <v>119</v>
      </c>
      <c r="E132" s="230" t="s">
        <v>138</v>
      </c>
      <c r="F132" s="231" t="s">
        <v>139</v>
      </c>
      <c r="G132" s="232" t="s">
        <v>131</v>
      </c>
      <c r="H132" s="233">
        <v>1</v>
      </c>
      <c r="I132" s="234"/>
      <c r="J132" s="235">
        <f>ROUND(I132*H132,2)</f>
        <v>0</v>
      </c>
      <c r="K132" s="236"/>
      <c r="L132" s="41"/>
      <c r="M132" s="237" t="s">
        <v>1</v>
      </c>
      <c r="N132" s="238" t="s">
        <v>39</v>
      </c>
      <c r="O132" s="88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1" t="s">
        <v>132</v>
      </c>
      <c r="AT132" s="241" t="s">
        <v>119</v>
      </c>
      <c r="AU132" s="241" t="s">
        <v>83</v>
      </c>
      <c r="AY132" s="14" t="s">
        <v>115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4" t="s">
        <v>81</v>
      </c>
      <c r="BK132" s="242">
        <f>ROUND(I132*H132,2)</f>
        <v>0</v>
      </c>
      <c r="BL132" s="14" t="s">
        <v>132</v>
      </c>
      <c r="BM132" s="241" t="s">
        <v>140</v>
      </c>
    </row>
    <row r="133" s="2" customFormat="1" ht="16.5" customHeight="1">
      <c r="A133" s="35"/>
      <c r="B133" s="36"/>
      <c r="C133" s="229" t="s">
        <v>123</v>
      </c>
      <c r="D133" s="229" t="s">
        <v>119</v>
      </c>
      <c r="E133" s="230" t="s">
        <v>141</v>
      </c>
      <c r="F133" s="231" t="s">
        <v>142</v>
      </c>
      <c r="G133" s="232" t="s">
        <v>131</v>
      </c>
      <c r="H133" s="233">
        <v>1</v>
      </c>
      <c r="I133" s="234"/>
      <c r="J133" s="235">
        <f>ROUND(I133*H133,2)</f>
        <v>0</v>
      </c>
      <c r="K133" s="236"/>
      <c r="L133" s="41"/>
      <c r="M133" s="237" t="s">
        <v>1</v>
      </c>
      <c r="N133" s="238" t="s">
        <v>39</v>
      </c>
      <c r="O133" s="88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1" t="s">
        <v>132</v>
      </c>
      <c r="AT133" s="241" t="s">
        <v>119</v>
      </c>
      <c r="AU133" s="241" t="s">
        <v>83</v>
      </c>
      <c r="AY133" s="14" t="s">
        <v>115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4" t="s">
        <v>81</v>
      </c>
      <c r="BK133" s="242">
        <f>ROUND(I133*H133,2)</f>
        <v>0</v>
      </c>
      <c r="BL133" s="14" t="s">
        <v>132</v>
      </c>
      <c r="BM133" s="241" t="s">
        <v>143</v>
      </c>
    </row>
    <row r="134" s="2" customFormat="1" ht="16.5" customHeight="1">
      <c r="A134" s="35"/>
      <c r="B134" s="36"/>
      <c r="C134" s="229" t="s">
        <v>144</v>
      </c>
      <c r="D134" s="229" t="s">
        <v>119</v>
      </c>
      <c r="E134" s="230" t="s">
        <v>145</v>
      </c>
      <c r="F134" s="231" t="s">
        <v>146</v>
      </c>
      <c r="G134" s="232" t="s">
        <v>131</v>
      </c>
      <c r="H134" s="233">
        <v>1</v>
      </c>
      <c r="I134" s="234"/>
      <c r="J134" s="235">
        <f>ROUND(I134*H134,2)</f>
        <v>0</v>
      </c>
      <c r="K134" s="236"/>
      <c r="L134" s="41"/>
      <c r="M134" s="237" t="s">
        <v>1</v>
      </c>
      <c r="N134" s="238" t="s">
        <v>39</v>
      </c>
      <c r="O134" s="88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1" t="s">
        <v>132</v>
      </c>
      <c r="AT134" s="241" t="s">
        <v>119</v>
      </c>
      <c r="AU134" s="241" t="s">
        <v>83</v>
      </c>
      <c r="AY134" s="14" t="s">
        <v>115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4" t="s">
        <v>81</v>
      </c>
      <c r="BK134" s="242">
        <f>ROUND(I134*H134,2)</f>
        <v>0</v>
      </c>
      <c r="BL134" s="14" t="s">
        <v>132</v>
      </c>
      <c r="BM134" s="241" t="s">
        <v>147</v>
      </c>
    </row>
    <row r="135" s="12" customFormat="1" ht="25.92" customHeight="1">
      <c r="A135" s="12"/>
      <c r="B135" s="213"/>
      <c r="C135" s="214"/>
      <c r="D135" s="215" t="s">
        <v>73</v>
      </c>
      <c r="E135" s="216" t="s">
        <v>148</v>
      </c>
      <c r="F135" s="216" t="s">
        <v>149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P136+P138+P140</f>
        <v>0</v>
      </c>
      <c r="Q135" s="221"/>
      <c r="R135" s="222">
        <f>R136+R138+R140</f>
        <v>0</v>
      </c>
      <c r="S135" s="221"/>
      <c r="T135" s="223">
        <f>T136+T138+T140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144</v>
      </c>
      <c r="AT135" s="225" t="s">
        <v>73</v>
      </c>
      <c r="AU135" s="225" t="s">
        <v>74</v>
      </c>
      <c r="AY135" s="224" t="s">
        <v>115</v>
      </c>
      <c r="BK135" s="226">
        <f>BK136+BK138+BK140</f>
        <v>0</v>
      </c>
    </row>
    <row r="136" s="12" customFormat="1" ht="22.8" customHeight="1">
      <c r="A136" s="12"/>
      <c r="B136" s="213"/>
      <c r="C136" s="214"/>
      <c r="D136" s="215" t="s">
        <v>73</v>
      </c>
      <c r="E136" s="227" t="s">
        <v>150</v>
      </c>
      <c r="F136" s="227" t="s">
        <v>151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</f>
        <v>0</v>
      </c>
      <c r="Q136" s="221"/>
      <c r="R136" s="222">
        <f>R137</f>
        <v>0</v>
      </c>
      <c r="S136" s="221"/>
      <c r="T136" s="22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144</v>
      </c>
      <c r="AT136" s="225" t="s">
        <v>73</v>
      </c>
      <c r="AU136" s="225" t="s">
        <v>81</v>
      </c>
      <c r="AY136" s="224" t="s">
        <v>115</v>
      </c>
      <c r="BK136" s="226">
        <f>BK137</f>
        <v>0</v>
      </c>
    </row>
    <row r="137" s="2" customFormat="1" ht="16.5" customHeight="1">
      <c r="A137" s="35"/>
      <c r="B137" s="36"/>
      <c r="C137" s="229" t="s">
        <v>116</v>
      </c>
      <c r="D137" s="229" t="s">
        <v>119</v>
      </c>
      <c r="E137" s="230" t="s">
        <v>152</v>
      </c>
      <c r="F137" s="231" t="s">
        <v>151</v>
      </c>
      <c r="G137" s="232" t="s">
        <v>131</v>
      </c>
      <c r="H137" s="233">
        <v>1</v>
      </c>
      <c r="I137" s="234"/>
      <c r="J137" s="235">
        <f>ROUND(I137*H137,2)</f>
        <v>0</v>
      </c>
      <c r="K137" s="236"/>
      <c r="L137" s="41"/>
      <c r="M137" s="237" t="s">
        <v>1</v>
      </c>
      <c r="N137" s="238" t="s">
        <v>39</v>
      </c>
      <c r="O137" s="88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1" t="s">
        <v>153</v>
      </c>
      <c r="AT137" s="241" t="s">
        <v>119</v>
      </c>
      <c r="AU137" s="241" t="s">
        <v>83</v>
      </c>
      <c r="AY137" s="14" t="s">
        <v>115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4" t="s">
        <v>81</v>
      </c>
      <c r="BK137" s="242">
        <f>ROUND(I137*H137,2)</f>
        <v>0</v>
      </c>
      <c r="BL137" s="14" t="s">
        <v>153</v>
      </c>
      <c r="BM137" s="241" t="s">
        <v>154</v>
      </c>
    </row>
    <row r="138" s="12" customFormat="1" ht="22.8" customHeight="1">
      <c r="A138" s="12"/>
      <c r="B138" s="213"/>
      <c r="C138" s="214"/>
      <c r="D138" s="215" t="s">
        <v>73</v>
      </c>
      <c r="E138" s="227" t="s">
        <v>155</v>
      </c>
      <c r="F138" s="227" t="s">
        <v>156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144</v>
      </c>
      <c r="AT138" s="225" t="s">
        <v>73</v>
      </c>
      <c r="AU138" s="225" t="s">
        <v>81</v>
      </c>
      <c r="AY138" s="224" t="s">
        <v>115</v>
      </c>
      <c r="BK138" s="226">
        <f>BK139</f>
        <v>0</v>
      </c>
    </row>
    <row r="139" s="2" customFormat="1" ht="16.5" customHeight="1">
      <c r="A139" s="35"/>
      <c r="B139" s="36"/>
      <c r="C139" s="229" t="s">
        <v>157</v>
      </c>
      <c r="D139" s="229" t="s">
        <v>119</v>
      </c>
      <c r="E139" s="230" t="s">
        <v>158</v>
      </c>
      <c r="F139" s="231" t="s">
        <v>156</v>
      </c>
      <c r="G139" s="232" t="s">
        <v>131</v>
      </c>
      <c r="H139" s="233">
        <v>1</v>
      </c>
      <c r="I139" s="234"/>
      <c r="J139" s="235">
        <f>ROUND(I139*H139,2)</f>
        <v>0</v>
      </c>
      <c r="K139" s="236"/>
      <c r="L139" s="41"/>
      <c r="M139" s="237" t="s">
        <v>1</v>
      </c>
      <c r="N139" s="238" t="s">
        <v>39</v>
      </c>
      <c r="O139" s="88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1" t="s">
        <v>153</v>
      </c>
      <c r="AT139" s="241" t="s">
        <v>119</v>
      </c>
      <c r="AU139" s="241" t="s">
        <v>83</v>
      </c>
      <c r="AY139" s="14" t="s">
        <v>115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4" t="s">
        <v>81</v>
      </c>
      <c r="BK139" s="242">
        <f>ROUND(I139*H139,2)</f>
        <v>0</v>
      </c>
      <c r="BL139" s="14" t="s">
        <v>153</v>
      </c>
      <c r="BM139" s="241" t="s">
        <v>159</v>
      </c>
    </row>
    <row r="140" s="12" customFormat="1" ht="22.8" customHeight="1">
      <c r="A140" s="12"/>
      <c r="B140" s="213"/>
      <c r="C140" s="214"/>
      <c r="D140" s="215" t="s">
        <v>73</v>
      </c>
      <c r="E140" s="227" t="s">
        <v>160</v>
      </c>
      <c r="F140" s="227" t="s">
        <v>161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P141</f>
        <v>0</v>
      </c>
      <c r="Q140" s="221"/>
      <c r="R140" s="222">
        <f>R141</f>
        <v>0</v>
      </c>
      <c r="S140" s="221"/>
      <c r="T140" s="22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144</v>
      </c>
      <c r="AT140" s="225" t="s">
        <v>73</v>
      </c>
      <c r="AU140" s="225" t="s">
        <v>81</v>
      </c>
      <c r="AY140" s="224" t="s">
        <v>115</v>
      </c>
      <c r="BK140" s="226">
        <f>BK141</f>
        <v>0</v>
      </c>
    </row>
    <row r="141" s="2" customFormat="1" ht="21.75" customHeight="1">
      <c r="A141" s="35"/>
      <c r="B141" s="36"/>
      <c r="C141" s="229" t="s">
        <v>162</v>
      </c>
      <c r="D141" s="229" t="s">
        <v>119</v>
      </c>
      <c r="E141" s="230" t="s">
        <v>163</v>
      </c>
      <c r="F141" s="231" t="s">
        <v>164</v>
      </c>
      <c r="G141" s="232" t="s">
        <v>131</v>
      </c>
      <c r="H141" s="233">
        <v>1</v>
      </c>
      <c r="I141" s="234"/>
      <c r="J141" s="235">
        <f>ROUND(I141*H141,2)</f>
        <v>0</v>
      </c>
      <c r="K141" s="236"/>
      <c r="L141" s="41"/>
      <c r="M141" s="243" t="s">
        <v>1</v>
      </c>
      <c r="N141" s="244" t="s">
        <v>39</v>
      </c>
      <c r="O141" s="245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1" t="s">
        <v>153</v>
      </c>
      <c r="AT141" s="241" t="s">
        <v>119</v>
      </c>
      <c r="AU141" s="241" t="s">
        <v>83</v>
      </c>
      <c r="AY141" s="14" t="s">
        <v>115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4" t="s">
        <v>81</v>
      </c>
      <c r="BK141" s="242">
        <f>ROUND(I141*H141,2)</f>
        <v>0</v>
      </c>
      <c r="BL141" s="14" t="s">
        <v>153</v>
      </c>
      <c r="BM141" s="241" t="s">
        <v>165</v>
      </c>
    </row>
    <row r="142" s="2" customFormat="1" ht="6.96" customHeight="1">
      <c r="A142" s="35"/>
      <c r="B142" s="63"/>
      <c r="C142" s="64"/>
      <c r="D142" s="64"/>
      <c r="E142" s="64"/>
      <c r="F142" s="64"/>
      <c r="G142" s="64"/>
      <c r="H142" s="64"/>
      <c r="I142" s="176"/>
      <c r="J142" s="64"/>
      <c r="K142" s="64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6z8TNey1zwG7dZhuuWA308e9AxBMeuwxN1ktMGKIsYJdvD3nnX9ENS8qcOMh4JV4QkA2jep/ARVMbKTTFCUlGg==" hashValue="K9odKq4TTPJ8Pm6gHdp5TKCPCUbBqEobaIRv0b10BivKWOX6b1g248bWwIjpYWf+jjeBPA8SDpsqiVRwzKBzIQ==" algorithmName="SHA-512" password="CC71"/>
  <autoFilter ref="C123:K14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2020-06-30T08:09:02Z</dcterms:created>
  <dcterms:modified xsi:type="dcterms:W3CDTF">2020-06-30T08:09:08Z</dcterms:modified>
</cp:coreProperties>
</file>