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4 - SO 04 - ul. Obětí n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'004 - SO 04 - ul. Obětí n...'!$C$89:$K$277</definedName>
    <definedName name="_xlnm.Print_Area" localSheetId="1">'004 - SO 04 - ul. Obětí n...'!$C$4:$J$36,'004 - SO 04 - ul. Obětí n...'!$C$42:$J$71,'004 - SO 04 - ul. Obětí n...'!$C$77:$K$277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'004 - SO 04 - ul. Obětí n...'!$89:$89</definedName>
  </definedNames>
  <calcPr fullCalcOnLoad="1"/>
</workbook>
</file>

<file path=xl/sharedStrings.xml><?xml version="1.0" encoding="utf-8"?>
<sst xmlns="http://schemas.openxmlformats.org/spreadsheetml/2006/main" count="2681" uniqueCount="551">
  <si>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</si>
  <si>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</si>
  <si>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</si>
  <si>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</si>
  <si>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</si>
  <si>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</si>
  <si>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</si>
  <si>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{cab44bf1-1e13-4473-8c6d-38ac839d767d}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</si>
  <si>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</si>
  <si>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</si>
  <si>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</si>
  <si>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</si>
  <si>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</si>
  <si>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</si>
  <si>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</si>
  <si>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</si>
  <si>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1802T(3)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</si>
  <si>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</si>
  <si>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</si>
  <si>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Vybudování stanovišť podzemních kontejnerů v Chebu</t>
  </si>
  <si>
    <t>KSO:</t>
  </si>
  <si>
    <t/>
  </si>
  <si>
    <t>CC-CZ:</t>
  </si>
  <si>
    <t>Místo:</t>
  </si>
  <si>
    <t xml:space="preserve"> </t>
  </si>
  <si>
    <t>Datum:</t>
  </si>
  <si>
    <t>8. 2. 2018</t>
  </si>
  <si>
    <t>Zadavatel:</t>
  </si>
  <si>
    <t>IČ:</t>
  </si>
  <si>
    <t>DIČ:</t>
  </si>
  <si>
    <t>Uchazeč:</t>
  </si>
  <si>
    <t>Vyplň údaj</t>
  </si>
  <si>
    <t>Projektant: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</si>
  <si>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</si>
  <si>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</si>
  <si>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</si>
  <si>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</si>
  <si>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</si>
  <si>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</si>
  <si>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</si>
  <si>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</si>
  <si>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</si>
  <si>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</si>
  <si>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</si>
  <si>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</si>
  <si>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</si>
  <si>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</si>
  <si>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</si>
  <si>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</si>
  <si>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</si>
  <si>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</si>
  <si>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</si>
  <si>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</si>
  <si>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</si>
  <si>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</si>
  <si>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</si>
  <si>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</si>
  <si>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</si>
  <si>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</si>
  <si>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</si>
  <si>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</si>
  <si>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</si>
  <si>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</si>
  <si>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</si>
  <si>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</si>
  <si>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</si>
  <si>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</si>
  <si>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</si>
  <si>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</si>
  <si>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</si>
  <si>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</si>
  <si>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</si>
  <si>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</si>
  <si>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</si>
  <si>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004 - SO 04</t>
  </si>
  <si>
    <t>ul. Obětí nacismu</t>
  </si>
  <si>
    <t>STA</t>
  </si>
  <si>
    <t>1</t>
  </si>
  <si>
    <t>{abc9f590-b607-4f35-ad06-161bee4df13b}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</si>
  <si>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</si>
  <si>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</si>
  <si>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</si>
  <si>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</si>
  <si>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</si>
  <si>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</si>
  <si>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</si>
  <si>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</si>
  <si>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004 - SO 04 - ul. Obětí nacismu</t>
  </si>
  <si>
    <t>REKAPITULACE ČLENĚNÍ SOUPISU PRACÍ</t>
  </si>
  <si>
    <t>Kód dílu - Popis</t>
  </si>
  <si>
    <t>Cena celkem [CZK]</t>
  </si>
  <si>
    <t>Náklady soupisu celkem</t>
  </si>
  <si>
    <t>-1</t>
  </si>
  <si>
    <t>997 - Přesun sutě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</si>
  <si>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</si>
  <si>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</si>
  <si>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</si>
  <si>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</si>
  <si>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</si>
  <si>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</si>
  <si>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</si>
  <si>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</si>
  <si>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</si>
  <si>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</si>
  <si>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</si>
  <si>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</si>
  <si>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</si>
  <si>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</si>
  <si>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</si>
  <si>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</si>
  <si>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</si>
  <si>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</si>
  <si>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</si>
  <si>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</si>
  <si>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</si>
  <si>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</si>
  <si>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</si>
  <si>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</si>
  <si>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</si>
  <si>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</si>
  <si>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</si>
  <si>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997</t>
  </si>
  <si>
    <t>Přesun sutě</t>
  </si>
  <si>
    <t>ROZPOCET</t>
  </si>
  <si>
    <t>K</t>
  </si>
  <si>
    <t>997002511</t>
  </si>
  <si>
    <t>Vodorovné přemístění suti a vybouraných hmot bez naložení ale se složením a urovnáním do 1 km</t>
  </si>
  <si>
    <t>t</t>
  </si>
  <si>
    <t>4</t>
  </si>
  <si>
    <t>997002519</t>
  </si>
  <si>
    <t>Příplatek ZKD 1 km přemístění suti a vybouraných hmot</t>
  </si>
  <si>
    <t>3</t>
  </si>
  <si>
    <t>997002611</t>
  </si>
  <si>
    <t>Nakládání suti a vybouraných hmot</t>
  </si>
  <si>
    <t>6</t>
  </si>
  <si>
    <t>997221815</t>
  </si>
  <si>
    <t>Poplatek za uložení betonového odpadu na skládce (skládkovné)</t>
  </si>
  <si>
    <t>8</t>
  </si>
  <si>
    <t>5</t>
  </si>
  <si>
    <t>997221855</t>
  </si>
  <si>
    <t>Poplatek za uložení odpadu z kameniva na skládce (skládkovné)</t>
  </si>
  <si>
    <t>10</t>
  </si>
  <si>
    <t>HSV</t>
  </si>
  <si>
    <t>Práce a dodávky HSV</t>
  </si>
  <si>
    <t>Zemní práce</t>
  </si>
  <si>
    <t>113106123</t>
  </si>
  <si>
    <t>Rozebrání dlažeb komunikací pro pěší ze zámkových dlaždic</t>
  </si>
  <si>
    <t>m2</t>
  </si>
  <si>
    <t>12</t>
  </si>
  <si>
    <t>VV</t>
  </si>
  <si>
    <t>rozebrání části dlažby do suti</t>
  </si>
  <si>
    <t>True</t>
  </si>
  <si>
    <t>7,135*3,265</t>
  </si>
  <si>
    <t>rozšíření rozebrané části stávající dlažby-pro zpětnou zádlažbu (rozebrat do suti)</t>
  </si>
  <si>
    <t>(9,35*0,9)+(4,04*1,0)</t>
  </si>
  <si>
    <t>Součet</t>
  </si>
  <si>
    <t>7</t>
  </si>
  <si>
    <t>113107112</t>
  </si>
  <si>
    <t>Odstranění podkladu pl do 50 m2 z kameniva těženého tl 200 mm</t>
  </si>
  <si>
    <t>14</t>
  </si>
  <si>
    <t>podklad po rozebrání části dlažby do suti</t>
  </si>
  <si>
    <t>podklad pro rozšíření rozebrané části stávající dlažby-pro zpětnou zádlažbu (rozebrat do suti)</t>
  </si>
  <si>
    <t>113202111</t>
  </si>
  <si>
    <t>Vytrhání obrub krajníků obrubníků stojatých</t>
  </si>
  <si>
    <t>m</t>
  </si>
  <si>
    <t>16</t>
  </si>
  <si>
    <t>9</t>
  </si>
  <si>
    <t>121101101</t>
  </si>
  <si>
    <t>Sejmutí ornice s přemístěním na vzdálenost do 50 m</t>
  </si>
  <si>
    <t>m3</t>
  </si>
  <si>
    <t>18</t>
  </si>
  <si>
    <t>"plocha pro kontejnery, rozšířená o 1m na každou stranu"</t>
  </si>
  <si>
    <t>(3,4*5,150)*0,15</t>
  </si>
  <si>
    <t>131201201</t>
  </si>
  <si>
    <t>Hloubení jam zapažených v hornině tř. 3 objemu do 100 m3</t>
  </si>
  <si>
    <t>20</t>
  </si>
  <si>
    <t>výkop stavební jámy - 1/3*v*(Ap1+Ap2)+SQRTAp1*Ap2</t>
  </si>
  <si>
    <t>0,3*2,861*((9,46*3,165)+(8,44*2,14))+23,255</t>
  </si>
  <si>
    <t>11</t>
  </si>
  <si>
    <t>131201209</t>
  </si>
  <si>
    <t>Příplatek za lepivost u hloubení jam zapažených v hornině tř. 3</t>
  </si>
  <si>
    <t>22</t>
  </si>
  <si>
    <t>výkop stavební jámy</t>
  </si>
  <si>
    <t>151101102</t>
  </si>
  <si>
    <t>Zřízení příložného pažení a rozepření stěn rýh hl do 4 m</t>
  </si>
  <si>
    <t>24</t>
  </si>
  <si>
    <t>příložné pažení stěn</t>
  </si>
  <si>
    <t>(((9,46+8,44)/2)*2,861)*2</t>
  </si>
  <si>
    <t>(((3,165+2,14)/2)*2,861)*2</t>
  </si>
  <si>
    <t>13</t>
  </si>
  <si>
    <t>151101112</t>
  </si>
  <si>
    <t>Odstranění příložného pažení a rozepření stěn rýh hl do 4 m</t>
  </si>
  <si>
    <t>26</t>
  </si>
  <si>
    <t>161101102</t>
  </si>
  <si>
    <t>Svislé přemístění výkopku z horniny tř. 1 až 4 hl výkopu do 4 m</t>
  </si>
  <si>
    <t>28</t>
  </si>
  <si>
    <t>162701105</t>
  </si>
  <si>
    <t>Vodorovné přemístění do 10000 m výkopku/sypaniny z horniny tř. 1 až 4</t>
  </si>
  <si>
    <t>30</t>
  </si>
  <si>
    <t>167101101</t>
  </si>
  <si>
    <t>Nakládání výkopku z hornin tř. 1 až 4 do 100 m3</t>
  </si>
  <si>
    <t>32</t>
  </si>
  <si>
    <t>17</t>
  </si>
  <si>
    <t>171201201</t>
  </si>
  <si>
    <t>Uložení sypaniny na skládky</t>
  </si>
  <si>
    <t>34</t>
  </si>
  <si>
    <t>171201211</t>
  </si>
  <si>
    <t>Poplatek za uložení odpadu ze sypaniny na skládce (skládkovné)</t>
  </si>
  <si>
    <t>36</t>
  </si>
  <si>
    <t>19</t>
  </si>
  <si>
    <t>181102302</t>
  </si>
  <si>
    <t>Úprava pláně v zářezech se zhutněním</t>
  </si>
  <si>
    <t>38</t>
  </si>
  <si>
    <t>zhutnění dna výkopu, včetn urovnání</t>
  </si>
  <si>
    <t>(8,44*2,140)</t>
  </si>
  <si>
    <t>181301101</t>
  </si>
  <si>
    <t>Rozprostření ornice tl vrstvy do 100 mm pl do 500 m2 v rovině nebo ve svahu do 1:5</t>
  </si>
  <si>
    <t>40</t>
  </si>
  <si>
    <t>(11,460+1,0+1,0)+(4,165+1,0+1,0)*2</t>
  </si>
  <si>
    <t>Svislé a kompletní konstrukce</t>
  </si>
  <si>
    <t>31231191R</t>
  </si>
  <si>
    <t>Výplň mezi bloky jímky z betonu prostého tř. C 16/20</t>
  </si>
  <si>
    <t>42</t>
  </si>
  <si>
    <t>výplň z prostého betonu C16/20 mezi prefabrikovanými jímkami kontejnerů</t>
  </si>
  <si>
    <t>(1,9*0,3*2,199)*3</t>
  </si>
  <si>
    <t>334791112</t>
  </si>
  <si>
    <t>Prostup v betonových zdech z plastových trub DN do 110</t>
  </si>
  <si>
    <t>44</t>
  </si>
  <si>
    <t>prostup pro odvod kondenzátu</t>
  </si>
  <si>
    <t>0,8</t>
  </si>
  <si>
    <t>Komunikace pozemní</t>
  </si>
  <si>
    <t>23</t>
  </si>
  <si>
    <t>564851111</t>
  </si>
  <si>
    <t>Podklad ze štěrkodrtě ŠD tl 150 mm</t>
  </si>
  <si>
    <t>46</t>
  </si>
  <si>
    <t>podklad ze štěrkodrti tl. 150 pod ŽB desku</t>
  </si>
  <si>
    <t>podklad ze štěrkodrti pod zámkovou dlažbu</t>
  </si>
  <si>
    <t>(9,46*3,165)</t>
  </si>
  <si>
    <t>-(1,8*1,9)*4</t>
  </si>
  <si>
    <t>podklad ze štěrkodrti pod rozebranou část stávající dlažby-zpětná zádlažba</t>
  </si>
  <si>
    <t>596211110</t>
  </si>
  <si>
    <t>Kladení zámkové dlažby komunikací pro pěší tl 60 mm skupiny A pl do 50 m2</t>
  </si>
  <si>
    <t>48</t>
  </si>
  <si>
    <t>kladení dlažby tl. 60 mm</t>
  </si>
  <si>
    <t>(10,26*3,97)</t>
  </si>
  <si>
    <t>rozebraná část stávající dlažby-zpětná zádlažba</t>
  </si>
  <si>
    <t>25</t>
  </si>
  <si>
    <t>M</t>
  </si>
  <si>
    <t>592451800</t>
  </si>
  <si>
    <t>dlažba zámková UNI 6 20x16,5x6 cm šedá</t>
  </si>
  <si>
    <t>50</t>
  </si>
  <si>
    <t>Úpravy povrchů, podlahy a osazování výplní</t>
  </si>
  <si>
    <t>631311135</t>
  </si>
  <si>
    <t>Mazanina tl do 240 mm z betonu prostého bez zvýšených nároků na prostředí tř. C 20/25</t>
  </si>
  <si>
    <t>52</t>
  </si>
  <si>
    <t>podkladní betonová mazanina tl. 150 mm</t>
  </si>
  <si>
    <t>(8,44*2,140*0,15)</t>
  </si>
  <si>
    <t>27</t>
  </si>
  <si>
    <t>631319175</t>
  </si>
  <si>
    <t>Příplatek k mazanině tl do 240 mm za stržení povrchu spodní vrstvy před vložením výztuže</t>
  </si>
  <si>
    <t>54</t>
  </si>
  <si>
    <t>631362021</t>
  </si>
  <si>
    <t>Výztuž mazanin svařovanými sítěmi Kari</t>
  </si>
  <si>
    <t>56</t>
  </si>
  <si>
    <t xml:space="preserve">výztuž mazanin </t>
  </si>
  <si>
    <t>síť oko 150/150 mm, drát 8 mm</t>
  </si>
  <si>
    <t>((8,44*2,14)*1,3)*5,4/1000</t>
  </si>
  <si>
    <t>29</t>
  </si>
  <si>
    <t>63511114R</t>
  </si>
  <si>
    <t>Obsyp jímek hrubého kameniva 16-32 včetně zhutnění</t>
  </si>
  <si>
    <t>58</t>
  </si>
  <si>
    <t>Ostatní konstrukce a práce, bourání</t>
  </si>
  <si>
    <t>916231213</t>
  </si>
  <si>
    <t>Osazení chodníkového obrubníku betonového stojatého s boční opěrou do lože z betonu prostého</t>
  </si>
  <si>
    <t>60</t>
  </si>
  <si>
    <t>obrubník chodníkový</t>
  </si>
  <si>
    <t>2,6+4,2</t>
  </si>
  <si>
    <t>31</t>
  </si>
  <si>
    <t>592172200</t>
  </si>
  <si>
    <t>obrubník betonový parkový 100 x 8 x 20 cm šedý</t>
  </si>
  <si>
    <t>kus</t>
  </si>
  <si>
    <t>62</t>
  </si>
  <si>
    <t>916991121</t>
  </si>
  <si>
    <t>Lože pod obrubníky, krajníky nebo obruby z dlažebních kostek z betonu prostého</t>
  </si>
  <si>
    <t>64</t>
  </si>
  <si>
    <t>obrubník parkový</t>
  </si>
  <si>
    <t>(2,6+4,2)*0,3*0,2</t>
  </si>
  <si>
    <t>33</t>
  </si>
  <si>
    <t>977151121</t>
  </si>
  <si>
    <t>Jádrové vrty diamantovými korunkami do D 120 mm do stavebních materiálů</t>
  </si>
  <si>
    <t>66</t>
  </si>
  <si>
    <t>Vrtání do žb kce jímky pro osazení prostupů</t>
  </si>
  <si>
    <t>998</t>
  </si>
  <si>
    <t>Přesun hmot</t>
  </si>
  <si>
    <t>998223011</t>
  </si>
  <si>
    <t>Přesun hmot pro pozemní komunikace s krytem dlážděným</t>
  </si>
  <si>
    <t>68</t>
  </si>
  <si>
    <t>PSV</t>
  </si>
  <si>
    <t>Práce a dodávky PSV</t>
  </si>
  <si>
    <t>767</t>
  </si>
  <si>
    <t>Konstrukce zámečnické</t>
  </si>
  <si>
    <t>35</t>
  </si>
  <si>
    <t>76799599R</t>
  </si>
  <si>
    <t>D+M podzem. kontejner. sestavy vč. ŽB jímky, technologie (popis viz TZ), vč. jeřábnických prací</t>
  </si>
  <si>
    <t>kpl</t>
  </si>
  <si>
    <t>70</t>
  </si>
  <si>
    <t>Cena dodávky pro jedno stanoviště obsahuje:</t>
  </si>
  <si>
    <t>- kompletní standardní sestavu podzemního kontejneru o objemu 5 m3</t>
  </si>
  <si>
    <t>- dopravu od výrobce na stavbu</t>
  </si>
  <si>
    <t>- jeřábnické práce pro osazení ŽB jímky (součást standardní sestavy)</t>
  </si>
  <si>
    <t>- komplexní montáž sestavy a technologie</t>
  </si>
  <si>
    <t>- kontejnerové nádoba o objemu  5 m3</t>
  </si>
  <si>
    <t>- železobetonová nádrž vč. certifikátu</t>
  </si>
  <si>
    <t>- bezpečnostní plošina zabraňující pádu osoby do jímky o nosnosti 160 kg</t>
  </si>
  <si>
    <t>- dvojhák</t>
  </si>
  <si>
    <t>- pochozí plocha z protiskluzného Al. žebírkovaného plechu</t>
  </si>
  <si>
    <t>- vhazovací šachta</t>
  </si>
  <si>
    <t>- zprovoznění technologie</t>
  </si>
  <si>
    <t>998767101</t>
  </si>
  <si>
    <t>Přesun hmot tonážní pro zámečnické konstrukce v objektech v do 6 m</t>
  </si>
  <si>
    <t>72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</si>
  <si>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</si>
  <si>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</si>
  <si>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</si>
  <si>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</si>
  <si>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</si>
  <si>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</si>
  <si>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76</t>
  </si>
  <si>
    <t>vytýčení sítí</t>
  </si>
  <si>
    <t>39</t>
  </si>
  <si>
    <t>012303000</t>
  </si>
  <si>
    <t>Geodetické práce po výstavbě</t>
  </si>
  <si>
    <t>78</t>
  </si>
  <si>
    <t>dokumentace skutečného zaměření, geometrický plán</t>
  </si>
  <si>
    <t>013254000</t>
  </si>
  <si>
    <t>Dokumentace skutečného provedení stavby</t>
  </si>
  <si>
    <t>80</t>
  </si>
  <si>
    <t>6x papírová verze</t>
  </si>
  <si>
    <t>1x elektronická verze</t>
  </si>
  <si>
    <t>VRN3</t>
  </si>
  <si>
    <t>Zařízení staveniště</t>
  </si>
  <si>
    <t>41</t>
  </si>
  <si>
    <t>030001000</t>
  </si>
  <si>
    <t>82</t>
  </si>
  <si>
    <t>zařízení staveniště</t>
  </si>
  <si>
    <t xml:space="preserve"> - mobilní WC</t>
  </si>
  <si>
    <t>034203000</t>
  </si>
  <si>
    <t>Oplocení staveniště</t>
  </si>
  <si>
    <t>84</t>
  </si>
  <si>
    <t>mobilní oplocení pro zabezpečení stavby - pronájem</t>
  </si>
  <si>
    <t>(12,5+6)*2</t>
  </si>
  <si>
    <t>034303000</t>
  </si>
  <si>
    <t>Dopravní značení na staveništi</t>
  </si>
  <si>
    <t>CS ÚRS 2018 01</t>
  </si>
  <si>
    <t>1024</t>
  </si>
  <si>
    <t>-754004636</t>
  </si>
  <si>
    <t>45</t>
  </si>
  <si>
    <t>034503000</t>
  </si>
  <si>
    <t>Informační tabule na staveništi</t>
  </si>
  <si>
    <t>321972810</t>
  </si>
  <si>
    <t>VRN7</t>
  </si>
  <si>
    <t>Provozní vlivy</t>
  </si>
  <si>
    <t>43</t>
  </si>
  <si>
    <t>079002000</t>
  </si>
  <si>
    <t>Ostatní provozní vlivy</t>
  </si>
  <si>
    <t>86</t>
  </si>
  <si>
    <t>DIO/DIR</t>
  </si>
  <si>
    <t>projednání, vypracování, povolení, zábor stevniště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</si>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</sst>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29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31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29</v>
      </c>
      <c r="AL14" s="28"/>
      <c r="AM14" s="28"/>
      <c r="AN14" s="41" t="s">
        <v>31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29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57" customHeight="1">
      <c r="B20" s="27"/>
      <c r="C20" s="28"/>
      <c r="D20" s="28"/>
      <c r="E20" s="43" t="s">
        <v>34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36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37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38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39</v>
      </c>
      <c r="E26" s="53"/>
      <c r="F26" s="54" t="s">
        <v>40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41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42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43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44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45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46</v>
      </c>
      <c r="U32" s="60"/>
      <c r="V32" s="60"/>
      <c r="W32" s="60"/>
      <c r="X32" s="62" t="s">
        <v>47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48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1802T(3)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Vybudování stanovišť podzemních kontejnerů v Chebu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8. 2. 2018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 xml:space="preserve"> 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32</v>
      </c>
      <c r="AJ46" s="73"/>
      <c r="AK46" s="73"/>
      <c r="AL46" s="73"/>
      <c r="AM46" s="76" t="str">
        <f>IF(E17="","",E17)</f>
        <v xml:space="preserve"> </v>
      </c>
      <c r="AN46" s="76"/>
      <c r="AO46" s="76"/>
      <c r="AP46" s="76"/>
      <c r="AQ46" s="73"/>
      <c r="AR46" s="71"/>
      <c r="AS46" s="85" t="s">
        <v>49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30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50</v>
      </c>
      <c r="D49" s="96"/>
      <c r="E49" s="96"/>
      <c r="F49" s="96"/>
      <c r="G49" s="96"/>
      <c r="H49" s="97"/>
      <c r="I49" s="98" t="s">
        <v>51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52</v>
      </c>
      <c r="AH49" s="96"/>
      <c r="AI49" s="96"/>
      <c r="AJ49" s="96"/>
      <c r="AK49" s="96"/>
      <c r="AL49" s="96"/>
      <c r="AM49" s="96"/>
      <c r="AN49" s="98" t="s">
        <v>53</v>
      </c>
      <c r="AO49" s="96"/>
      <c r="AP49" s="96"/>
      <c r="AQ49" s="100" t="s">
        <v>54</v>
      </c>
      <c r="AR49" s="71"/>
      <c r="AS49" s="101" t="s">
        <v>55</v>
      </c>
      <c r="AT49" s="102" t="s">
        <v>56</v>
      </c>
      <c r="AU49" s="102" t="s">
        <v>57</v>
      </c>
      <c r="AV49" s="102" t="s">
        <v>58</v>
      </c>
      <c r="AW49" s="102" t="s">
        <v>59</v>
      </c>
      <c r="AX49" s="102" t="s">
        <v>60</v>
      </c>
      <c r="AY49" s="102" t="s">
        <v>61</v>
      </c>
      <c r="AZ49" s="102" t="s">
        <v>62</v>
      </c>
      <c r="BA49" s="102" t="s">
        <v>63</v>
      </c>
      <c r="BB49" s="102" t="s">
        <v>64</v>
      </c>
      <c r="BC49" s="102" t="s">
        <v>65</v>
      </c>
      <c r="BD49" s="103" t="s">
        <v>66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67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ROUND(AG52,2)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ROUND(AS52,2)</f>
        <v>0</v>
      </c>
      <c r="AT51" s="113">
        <f>ROUND(SUM(AV51:AW51),2)</f>
        <v>0</v>
      </c>
      <c r="AU51" s="114">
        <f>ROUND(AU52,5)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ROUND(AZ52,2)</f>
        <v>0</v>
      </c>
      <c r="BA51" s="113">
        <f>ROUND(BA52,2)</f>
        <v>0</v>
      </c>
      <c r="BB51" s="113">
        <f>ROUND(BB52,2)</f>
        <v>0</v>
      </c>
      <c r="BC51" s="113">
        <f>ROUND(BC52,2)</f>
        <v>0</v>
      </c>
      <c r="BD51" s="115">
        <f>ROUND(BD52,2)</f>
        <v>0</v>
      </c>
      <c r="BS51" s="116" t="s">
        <v>68</v>
      </c>
      <c r="BT51" s="116" t="s">
        <v>69</v>
      </c>
      <c r="BU51" s="117" t="s">
        <v>70</v>
      </c>
      <c r="BV51" s="116" t="s">
        <v>71</v>
      </c>
      <c r="BW51" s="116" t="s">
        <v>7</v>
      </c>
      <c r="BX51" s="116" t="s">
        <v>72</v>
      </c>
      <c r="CL51" s="116" t="s">
        <v>21</v>
      </c>
    </row>
    <row r="52" spans="1:91" s="5" customFormat="1" ht="31.5" customHeight="1">
      <c r="A52" s="118" t="s">
        <v>73</v>
      </c>
      <c r="B52" s="119"/>
      <c r="C52" s="120"/>
      <c r="D52" s="121" t="s">
        <v>74</v>
      </c>
      <c r="E52" s="121"/>
      <c r="F52" s="121"/>
      <c r="G52" s="121"/>
      <c r="H52" s="121"/>
      <c r="I52" s="122"/>
      <c r="J52" s="121" t="s">
        <v>75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'004 - SO 04 - ul. Obětí n...'!J27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76</v>
      </c>
      <c r="AR52" s="125"/>
      <c r="AS52" s="126">
        <v>0</v>
      </c>
      <c r="AT52" s="127">
        <f>ROUND(SUM(AV52:AW52),2)</f>
        <v>0</v>
      </c>
      <c r="AU52" s="128">
        <f>'004 - SO 04 - ul. Obětí n...'!P90</f>
        <v>0</v>
      </c>
      <c r="AV52" s="127">
        <f>'004 - SO 04 - ul. Obětí n...'!J30</f>
        <v>0</v>
      </c>
      <c r="AW52" s="127">
        <f>'004 - SO 04 - ul. Obětí n...'!J31</f>
        <v>0</v>
      </c>
      <c r="AX52" s="127">
        <f>'004 - SO 04 - ul. Obětí n...'!J32</f>
        <v>0</v>
      </c>
      <c r="AY52" s="127">
        <f>'004 - SO 04 - ul. Obětí n...'!J33</f>
        <v>0</v>
      </c>
      <c r="AZ52" s="127">
        <f>'004 - SO 04 - ul. Obětí n...'!F30</f>
        <v>0</v>
      </c>
      <c r="BA52" s="127">
        <f>'004 - SO 04 - ul. Obětí n...'!F31</f>
        <v>0</v>
      </c>
      <c r="BB52" s="127">
        <f>'004 - SO 04 - ul. Obětí n...'!F32</f>
        <v>0</v>
      </c>
      <c r="BC52" s="127">
        <f>'004 - SO 04 - ul. Obětí n...'!F33</f>
        <v>0</v>
      </c>
      <c r="BD52" s="129">
        <f>'004 - SO 04 - ul. Obětí n...'!F34</f>
        <v>0</v>
      </c>
      <c r="BT52" s="130" t="s">
        <v>77</v>
      </c>
      <c r="BV52" s="130" t="s">
        <v>71</v>
      </c>
      <c r="BW52" s="130" t="s">
        <v>78</v>
      </c>
      <c r="BX52" s="130" t="s">
        <v>7</v>
      </c>
      <c r="CL52" s="130" t="s">
        <v>21</v>
      </c>
      <c r="CM52" s="130" t="s">
        <v>79</v>
      </c>
    </row>
    <row r="53" spans="2:44" s="1" customFormat="1" ht="30" customHeight="1">
      <c r="B53" s="45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1"/>
    </row>
    <row r="54" spans="2:44" s="1" customFormat="1" ht="6.95" customHeight="1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71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4 - SO 04 - ul. Obět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2"/>
      <c r="C1" s="132"/>
      <c r="D1" s="133" t="s">
        <v>1</v>
      </c>
      <c r="E1" s="132"/>
      <c r="F1" s="134" t="s">
        <v>80</v>
      </c>
      <c r="G1" s="134" t="s">
        <v>81</v>
      </c>
      <c r="H1" s="134"/>
      <c r="I1" s="135"/>
      <c r="J1" s="134" t="s">
        <v>82</v>
      </c>
      <c r="K1" s="133" t="s">
        <v>83</v>
      </c>
      <c r="L1" s="134" t="s">
        <v>84</v>
      </c>
      <c r="M1" s="134"/>
      <c r="N1" s="134"/>
      <c r="O1" s="134"/>
      <c r="P1" s="134"/>
      <c r="Q1" s="134"/>
      <c r="R1" s="134"/>
      <c r="S1" s="134"/>
      <c r="T1" s="13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78</v>
      </c>
    </row>
    <row r="3" spans="2:46" ht="6.95" customHeight="1">
      <c r="B3" s="24"/>
      <c r="C3" s="25"/>
      <c r="D3" s="25"/>
      <c r="E3" s="25"/>
      <c r="F3" s="25"/>
      <c r="G3" s="25"/>
      <c r="H3" s="25"/>
      <c r="I3" s="136"/>
      <c r="J3" s="25"/>
      <c r="K3" s="26"/>
      <c r="AT3" s="23" t="s">
        <v>79</v>
      </c>
    </row>
    <row r="4" spans="2:46" ht="36.95" customHeight="1">
      <c r="B4" s="27"/>
      <c r="C4" s="28"/>
      <c r="D4" s="29" t="s">
        <v>85</v>
      </c>
      <c r="E4" s="28"/>
      <c r="F4" s="28"/>
      <c r="G4" s="28"/>
      <c r="H4" s="28"/>
      <c r="I4" s="137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37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37"/>
      <c r="J6" s="28"/>
      <c r="K6" s="30"/>
    </row>
    <row r="7" spans="2:11" ht="16.5" customHeight="1">
      <c r="B7" s="27"/>
      <c r="C7" s="28"/>
      <c r="D7" s="28"/>
      <c r="E7" s="138" t="str">
        <f>'Rekapitulace stavby'!K6</f>
        <v>Vybudování stanovišť podzemních kontejnerů v Chebu</v>
      </c>
      <c r="F7" s="39"/>
      <c r="G7" s="39"/>
      <c r="H7" s="39"/>
      <c r="I7" s="137"/>
      <c r="J7" s="28"/>
      <c r="K7" s="30"/>
    </row>
    <row r="8" spans="2:11" s="1" customFormat="1" ht="13.5">
      <c r="B8" s="45"/>
      <c r="C8" s="46"/>
      <c r="D8" s="39" t="s">
        <v>86</v>
      </c>
      <c r="E8" s="46"/>
      <c r="F8" s="46"/>
      <c r="G8" s="46"/>
      <c r="H8" s="46"/>
      <c r="I8" s="139"/>
      <c r="J8" s="46"/>
      <c r="K8" s="50"/>
    </row>
    <row r="9" spans="2:11" s="1" customFormat="1" ht="36.95" customHeight="1">
      <c r="B9" s="45"/>
      <c r="C9" s="46"/>
      <c r="D9" s="46"/>
      <c r="E9" s="140" t="s">
        <v>87</v>
      </c>
      <c r="F9" s="46"/>
      <c r="G9" s="46"/>
      <c r="H9" s="46"/>
      <c r="I9" s="139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39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1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1" t="s">
        <v>25</v>
      </c>
      <c r="J12" s="142" t="str">
        <f>'Rekapitulace stavby'!AN8</f>
        <v>8. 2. 2018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39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1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1" t="s">
        <v>29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39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1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1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39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1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1" t="s">
        <v>29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39"/>
      <c r="J22" s="46"/>
      <c r="K22" s="50"/>
    </row>
    <row r="23" spans="2:11" s="1" customFormat="1" ht="14.4" customHeight="1">
      <c r="B23" s="45"/>
      <c r="C23" s="46"/>
      <c r="D23" s="39" t="s">
        <v>33</v>
      </c>
      <c r="E23" s="46"/>
      <c r="F23" s="46"/>
      <c r="G23" s="46"/>
      <c r="H23" s="46"/>
      <c r="I23" s="139"/>
      <c r="J23" s="46"/>
      <c r="K23" s="50"/>
    </row>
    <row r="24" spans="2:11" s="6" customFormat="1" ht="16.5" customHeight="1">
      <c r="B24" s="143"/>
      <c r="C24" s="144"/>
      <c r="D24" s="144"/>
      <c r="E24" s="43" t="s">
        <v>21</v>
      </c>
      <c r="F24" s="43"/>
      <c r="G24" s="43"/>
      <c r="H24" s="43"/>
      <c r="I24" s="145"/>
      <c r="J24" s="144"/>
      <c r="K24" s="146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39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47"/>
      <c r="J26" s="105"/>
      <c r="K26" s="148"/>
    </row>
    <row r="27" spans="2:11" s="1" customFormat="1" ht="25.4" customHeight="1">
      <c r="B27" s="45"/>
      <c r="C27" s="46"/>
      <c r="D27" s="149" t="s">
        <v>35</v>
      </c>
      <c r="E27" s="46"/>
      <c r="F27" s="46"/>
      <c r="G27" s="46"/>
      <c r="H27" s="46"/>
      <c r="I27" s="139"/>
      <c r="J27" s="150">
        <f>ROUND(J90,2)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47"/>
      <c r="J28" s="105"/>
      <c r="K28" s="148"/>
    </row>
    <row r="29" spans="2:11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1" t="s">
        <v>36</v>
      </c>
      <c r="J29" s="51" t="s">
        <v>38</v>
      </c>
      <c r="K29" s="50"/>
    </row>
    <row r="30" spans="2:11" s="1" customFormat="1" ht="14.4" customHeight="1">
      <c r="B30" s="45"/>
      <c r="C30" s="46"/>
      <c r="D30" s="54" t="s">
        <v>39</v>
      </c>
      <c r="E30" s="54" t="s">
        <v>40</v>
      </c>
      <c r="F30" s="152">
        <f>ROUND(SUM(BE90:BE277),2)</f>
        <v>0</v>
      </c>
      <c r="G30" s="46"/>
      <c r="H30" s="46"/>
      <c r="I30" s="153">
        <v>0.21</v>
      </c>
      <c r="J30" s="152">
        <f>ROUND(ROUND((SUM(BE90:BE277)),2)*I30,2)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41</v>
      </c>
      <c r="F31" s="152">
        <f>ROUND(SUM(BF90:BF277),2)</f>
        <v>0</v>
      </c>
      <c r="G31" s="46"/>
      <c r="H31" s="46"/>
      <c r="I31" s="153">
        <v>0.15</v>
      </c>
      <c r="J31" s="152">
        <f>ROUND(ROUND((SUM(BF90:BF277)),2)*I31,2)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42</v>
      </c>
      <c r="F32" s="152">
        <f>ROUND(SUM(BG90:BG277),2)</f>
        <v>0</v>
      </c>
      <c r="G32" s="46"/>
      <c r="H32" s="46"/>
      <c r="I32" s="153">
        <v>0.21</v>
      </c>
      <c r="J32" s="152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43</v>
      </c>
      <c r="F33" s="152">
        <f>ROUND(SUM(BH90:BH277),2)</f>
        <v>0</v>
      </c>
      <c r="G33" s="46"/>
      <c r="H33" s="46"/>
      <c r="I33" s="153">
        <v>0.15</v>
      </c>
      <c r="J33" s="152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44</v>
      </c>
      <c r="F34" s="152">
        <f>ROUND(SUM(BI90:BI277),2)</f>
        <v>0</v>
      </c>
      <c r="G34" s="46"/>
      <c r="H34" s="46"/>
      <c r="I34" s="153">
        <v>0</v>
      </c>
      <c r="J34" s="152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39"/>
      <c r="J35" s="46"/>
      <c r="K35" s="50"/>
    </row>
    <row r="36" spans="2:11" s="1" customFormat="1" ht="25.4" customHeight="1">
      <c r="B36" s="45"/>
      <c r="C36" s="154"/>
      <c r="D36" s="155" t="s">
        <v>45</v>
      </c>
      <c r="E36" s="97"/>
      <c r="F36" s="97"/>
      <c r="G36" s="156" t="s">
        <v>46</v>
      </c>
      <c r="H36" s="157" t="s">
        <v>47</v>
      </c>
      <c r="I36" s="158"/>
      <c r="J36" s="159">
        <f>SUM(J27:J34)</f>
        <v>0</v>
      </c>
      <c r="K36" s="160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1"/>
      <c r="J37" s="67"/>
      <c r="K37" s="68"/>
    </row>
    <row r="41" spans="2:11" s="1" customFormat="1" ht="6.95" customHeight="1">
      <c r="B41" s="162"/>
      <c r="C41" s="163"/>
      <c r="D41" s="163"/>
      <c r="E41" s="163"/>
      <c r="F41" s="163"/>
      <c r="G41" s="163"/>
      <c r="H41" s="163"/>
      <c r="I41" s="164"/>
      <c r="J41" s="163"/>
      <c r="K41" s="165"/>
    </row>
    <row r="42" spans="2:11" s="1" customFormat="1" ht="36.95" customHeight="1">
      <c r="B42" s="45"/>
      <c r="C42" s="29" t="s">
        <v>88</v>
      </c>
      <c r="D42" s="46"/>
      <c r="E42" s="46"/>
      <c r="F42" s="46"/>
      <c r="G42" s="46"/>
      <c r="H42" s="46"/>
      <c r="I42" s="139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39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39"/>
      <c r="J44" s="46"/>
      <c r="K44" s="50"/>
    </row>
    <row r="45" spans="2:11" s="1" customFormat="1" ht="16.5" customHeight="1">
      <c r="B45" s="45"/>
      <c r="C45" s="46"/>
      <c r="D45" s="46"/>
      <c r="E45" s="138" t="str">
        <f>E7</f>
        <v>Vybudování stanovišť podzemních kontejnerů v Chebu</v>
      </c>
      <c r="F45" s="39"/>
      <c r="G45" s="39"/>
      <c r="H45" s="39"/>
      <c r="I45" s="139"/>
      <c r="J45" s="46"/>
      <c r="K45" s="50"/>
    </row>
    <row r="46" spans="2:11" s="1" customFormat="1" ht="14.4" customHeight="1">
      <c r="B46" s="45"/>
      <c r="C46" s="39" t="s">
        <v>86</v>
      </c>
      <c r="D46" s="46"/>
      <c r="E46" s="46"/>
      <c r="F46" s="46"/>
      <c r="G46" s="46"/>
      <c r="H46" s="46"/>
      <c r="I46" s="139"/>
      <c r="J46" s="46"/>
      <c r="K46" s="50"/>
    </row>
    <row r="47" spans="2:11" s="1" customFormat="1" ht="17.25" customHeight="1">
      <c r="B47" s="45"/>
      <c r="C47" s="46"/>
      <c r="D47" s="46"/>
      <c r="E47" s="140" t="str">
        <f>E9</f>
        <v>004 - SO 04 - ul. Obětí nacismu</v>
      </c>
      <c r="F47" s="46"/>
      <c r="G47" s="46"/>
      <c r="H47" s="46"/>
      <c r="I47" s="139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39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1" t="s">
        <v>25</v>
      </c>
      <c r="J49" s="142" t="str">
        <f>IF(J12="","",J12)</f>
        <v>8. 2. 2018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39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1" t="s">
        <v>32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39"/>
      <c r="J52" s="166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39"/>
      <c r="J53" s="46"/>
      <c r="K53" s="50"/>
    </row>
    <row r="54" spans="2:11" s="1" customFormat="1" ht="29.25" customHeight="1">
      <c r="B54" s="45"/>
      <c r="C54" s="167" t="s">
        <v>89</v>
      </c>
      <c r="D54" s="154"/>
      <c r="E54" s="154"/>
      <c r="F54" s="154"/>
      <c r="G54" s="154"/>
      <c r="H54" s="154"/>
      <c r="I54" s="168"/>
      <c r="J54" s="169" t="s">
        <v>90</v>
      </c>
      <c r="K54" s="170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39"/>
      <c r="J55" s="46"/>
      <c r="K55" s="50"/>
    </row>
    <row r="56" spans="2:47" s="1" customFormat="1" ht="29.25" customHeight="1">
      <c r="B56" s="45"/>
      <c r="C56" s="171" t="s">
        <v>91</v>
      </c>
      <c r="D56" s="46"/>
      <c r="E56" s="46"/>
      <c r="F56" s="46"/>
      <c r="G56" s="46"/>
      <c r="H56" s="46"/>
      <c r="I56" s="139"/>
      <c r="J56" s="150">
        <f>J90</f>
        <v>0</v>
      </c>
      <c r="K56" s="50"/>
      <c r="AU56" s="23" t="s">
        <v>92</v>
      </c>
    </row>
    <row r="57" spans="2:11" s="7" customFormat="1" ht="24.95" customHeight="1">
      <c r="B57" s="172"/>
      <c r="C57" s="173"/>
      <c r="D57" s="174" t="s">
        <v>93</v>
      </c>
      <c r="E57" s="175"/>
      <c r="F57" s="175"/>
      <c r="G57" s="175"/>
      <c r="H57" s="175"/>
      <c r="I57" s="176"/>
      <c r="J57" s="177">
        <f>J91</f>
        <v>0</v>
      </c>
      <c r="K57" s="178"/>
    </row>
    <row r="58" spans="2:11" s="7" customFormat="1" ht="24.95" customHeight="1">
      <c r="B58" s="172"/>
      <c r="C58" s="173"/>
      <c r="D58" s="174" t="s">
        <v>94</v>
      </c>
      <c r="E58" s="175"/>
      <c r="F58" s="175"/>
      <c r="G58" s="175"/>
      <c r="H58" s="175"/>
      <c r="I58" s="176"/>
      <c r="J58" s="177">
        <f>J97</f>
        <v>0</v>
      </c>
      <c r="K58" s="178"/>
    </row>
    <row r="59" spans="2:11" s="8" customFormat="1" ht="19.9" customHeight="1">
      <c r="B59" s="179"/>
      <c r="C59" s="180"/>
      <c r="D59" s="181" t="s">
        <v>95</v>
      </c>
      <c r="E59" s="182"/>
      <c r="F59" s="182"/>
      <c r="G59" s="182"/>
      <c r="H59" s="182"/>
      <c r="I59" s="183"/>
      <c r="J59" s="184">
        <f>J98</f>
        <v>0</v>
      </c>
      <c r="K59" s="185"/>
    </row>
    <row r="60" spans="2:11" s="8" customFormat="1" ht="19.9" customHeight="1">
      <c r="B60" s="179"/>
      <c r="C60" s="180"/>
      <c r="D60" s="181" t="s">
        <v>96</v>
      </c>
      <c r="E60" s="182"/>
      <c r="F60" s="182"/>
      <c r="G60" s="182"/>
      <c r="H60" s="182"/>
      <c r="I60" s="183"/>
      <c r="J60" s="184">
        <f>J159</f>
        <v>0</v>
      </c>
      <c r="K60" s="185"/>
    </row>
    <row r="61" spans="2:11" s="8" customFormat="1" ht="19.9" customHeight="1">
      <c r="B61" s="179"/>
      <c r="C61" s="180"/>
      <c r="D61" s="181" t="s">
        <v>97</v>
      </c>
      <c r="E61" s="182"/>
      <c r="F61" s="182"/>
      <c r="G61" s="182"/>
      <c r="H61" s="182"/>
      <c r="I61" s="183"/>
      <c r="J61" s="184">
        <f>J168</f>
        <v>0</v>
      </c>
      <c r="K61" s="185"/>
    </row>
    <row r="62" spans="2:11" s="8" customFormat="1" ht="19.9" customHeight="1">
      <c r="B62" s="179"/>
      <c r="C62" s="180"/>
      <c r="D62" s="181" t="s">
        <v>98</v>
      </c>
      <c r="E62" s="182"/>
      <c r="F62" s="182"/>
      <c r="G62" s="182"/>
      <c r="H62" s="182"/>
      <c r="I62" s="183"/>
      <c r="J62" s="184">
        <f>J194</f>
        <v>0</v>
      </c>
      <c r="K62" s="185"/>
    </row>
    <row r="63" spans="2:11" s="8" customFormat="1" ht="19.9" customHeight="1">
      <c r="B63" s="179"/>
      <c r="C63" s="180"/>
      <c r="D63" s="181" t="s">
        <v>99</v>
      </c>
      <c r="E63" s="182"/>
      <c r="F63" s="182"/>
      <c r="G63" s="182"/>
      <c r="H63" s="182"/>
      <c r="I63" s="183"/>
      <c r="J63" s="184">
        <f>J209</f>
        <v>0</v>
      </c>
      <c r="K63" s="185"/>
    </row>
    <row r="64" spans="2:11" s="8" customFormat="1" ht="19.9" customHeight="1">
      <c r="B64" s="179"/>
      <c r="C64" s="180"/>
      <c r="D64" s="181" t="s">
        <v>100</v>
      </c>
      <c r="E64" s="182"/>
      <c r="F64" s="182"/>
      <c r="G64" s="182"/>
      <c r="H64" s="182"/>
      <c r="I64" s="183"/>
      <c r="J64" s="184">
        <f>J225</f>
        <v>0</v>
      </c>
      <c r="K64" s="185"/>
    </row>
    <row r="65" spans="2:11" s="7" customFormat="1" ht="24.95" customHeight="1">
      <c r="B65" s="172"/>
      <c r="C65" s="173"/>
      <c r="D65" s="174" t="s">
        <v>101</v>
      </c>
      <c r="E65" s="175"/>
      <c r="F65" s="175"/>
      <c r="G65" s="175"/>
      <c r="H65" s="175"/>
      <c r="I65" s="176"/>
      <c r="J65" s="177">
        <f>J227</f>
        <v>0</v>
      </c>
      <c r="K65" s="178"/>
    </row>
    <row r="66" spans="2:11" s="8" customFormat="1" ht="19.9" customHeight="1">
      <c r="B66" s="179"/>
      <c r="C66" s="180"/>
      <c r="D66" s="181" t="s">
        <v>102</v>
      </c>
      <c r="E66" s="182"/>
      <c r="F66" s="182"/>
      <c r="G66" s="182"/>
      <c r="H66" s="182"/>
      <c r="I66" s="183"/>
      <c r="J66" s="184">
        <f>J228</f>
        <v>0</v>
      </c>
      <c r="K66" s="185"/>
    </row>
    <row r="67" spans="2:11" s="7" customFormat="1" ht="24.95" customHeight="1">
      <c r="B67" s="172"/>
      <c r="C67" s="173"/>
      <c r="D67" s="174" t="s">
        <v>103</v>
      </c>
      <c r="E67" s="175"/>
      <c r="F67" s="175"/>
      <c r="G67" s="175"/>
      <c r="H67" s="175"/>
      <c r="I67" s="176"/>
      <c r="J67" s="177">
        <f>J245</f>
        <v>0</v>
      </c>
      <c r="K67" s="178"/>
    </row>
    <row r="68" spans="2:11" s="8" customFormat="1" ht="19.9" customHeight="1">
      <c r="B68" s="179"/>
      <c r="C68" s="180"/>
      <c r="D68" s="181" t="s">
        <v>104</v>
      </c>
      <c r="E68" s="182"/>
      <c r="F68" s="182"/>
      <c r="G68" s="182"/>
      <c r="H68" s="182"/>
      <c r="I68" s="183"/>
      <c r="J68" s="184">
        <f>J246</f>
        <v>0</v>
      </c>
      <c r="K68" s="185"/>
    </row>
    <row r="69" spans="2:11" s="8" customFormat="1" ht="19.9" customHeight="1">
      <c r="B69" s="179"/>
      <c r="C69" s="180"/>
      <c r="D69" s="181" t="s">
        <v>105</v>
      </c>
      <c r="E69" s="182"/>
      <c r="F69" s="182"/>
      <c r="G69" s="182"/>
      <c r="H69" s="182"/>
      <c r="I69" s="183"/>
      <c r="J69" s="184">
        <f>J260</f>
        <v>0</v>
      </c>
      <c r="K69" s="185"/>
    </row>
    <row r="70" spans="2:11" s="8" customFormat="1" ht="19.9" customHeight="1">
      <c r="B70" s="179"/>
      <c r="C70" s="180"/>
      <c r="D70" s="181" t="s">
        <v>106</v>
      </c>
      <c r="E70" s="182"/>
      <c r="F70" s="182"/>
      <c r="G70" s="182"/>
      <c r="H70" s="182"/>
      <c r="I70" s="183"/>
      <c r="J70" s="184">
        <f>J272</f>
        <v>0</v>
      </c>
      <c r="K70" s="185"/>
    </row>
    <row r="71" spans="2:11" s="1" customFormat="1" ht="21.8" customHeight="1">
      <c r="B71" s="45"/>
      <c r="C71" s="46"/>
      <c r="D71" s="46"/>
      <c r="E71" s="46"/>
      <c r="F71" s="46"/>
      <c r="G71" s="46"/>
      <c r="H71" s="46"/>
      <c r="I71" s="139"/>
      <c r="J71" s="46"/>
      <c r="K71" s="50"/>
    </row>
    <row r="72" spans="2:11" s="1" customFormat="1" ht="6.95" customHeight="1">
      <c r="B72" s="66"/>
      <c r="C72" s="67"/>
      <c r="D72" s="67"/>
      <c r="E72" s="67"/>
      <c r="F72" s="67"/>
      <c r="G72" s="67"/>
      <c r="H72" s="67"/>
      <c r="I72" s="161"/>
      <c r="J72" s="67"/>
      <c r="K72" s="68"/>
    </row>
    <row r="76" spans="2:12" s="1" customFormat="1" ht="6.95" customHeight="1">
      <c r="B76" s="69"/>
      <c r="C76" s="70"/>
      <c r="D76" s="70"/>
      <c r="E76" s="70"/>
      <c r="F76" s="70"/>
      <c r="G76" s="70"/>
      <c r="H76" s="70"/>
      <c r="I76" s="164"/>
      <c r="J76" s="70"/>
      <c r="K76" s="70"/>
      <c r="L76" s="71"/>
    </row>
    <row r="77" spans="2:12" s="1" customFormat="1" ht="36.95" customHeight="1">
      <c r="B77" s="45"/>
      <c r="C77" s="72" t="s">
        <v>107</v>
      </c>
      <c r="D77" s="73"/>
      <c r="E77" s="73"/>
      <c r="F77" s="73"/>
      <c r="G77" s="73"/>
      <c r="H77" s="73"/>
      <c r="I77" s="186"/>
      <c r="J77" s="73"/>
      <c r="K77" s="73"/>
      <c r="L77" s="71"/>
    </row>
    <row r="78" spans="2:12" s="1" customFormat="1" ht="6.95" customHeight="1">
      <c r="B78" s="45"/>
      <c r="C78" s="73"/>
      <c r="D78" s="73"/>
      <c r="E78" s="73"/>
      <c r="F78" s="73"/>
      <c r="G78" s="73"/>
      <c r="H78" s="73"/>
      <c r="I78" s="186"/>
      <c r="J78" s="73"/>
      <c r="K78" s="73"/>
      <c r="L78" s="71"/>
    </row>
    <row r="79" spans="2:12" s="1" customFormat="1" ht="14.4" customHeight="1">
      <c r="B79" s="45"/>
      <c r="C79" s="75" t="s">
        <v>18</v>
      </c>
      <c r="D79" s="73"/>
      <c r="E79" s="73"/>
      <c r="F79" s="73"/>
      <c r="G79" s="73"/>
      <c r="H79" s="73"/>
      <c r="I79" s="186"/>
      <c r="J79" s="73"/>
      <c r="K79" s="73"/>
      <c r="L79" s="71"/>
    </row>
    <row r="80" spans="2:12" s="1" customFormat="1" ht="16.5" customHeight="1">
      <c r="B80" s="45"/>
      <c r="C80" s="73"/>
      <c r="D80" s="73"/>
      <c r="E80" s="187" t="str">
        <f>E7</f>
        <v>Vybudování stanovišť podzemních kontejnerů v Chebu</v>
      </c>
      <c r="F80" s="75"/>
      <c r="G80" s="75"/>
      <c r="H80" s="75"/>
      <c r="I80" s="186"/>
      <c r="J80" s="73"/>
      <c r="K80" s="73"/>
      <c r="L80" s="71"/>
    </row>
    <row r="81" spans="2:12" s="1" customFormat="1" ht="14.4" customHeight="1">
      <c r="B81" s="45"/>
      <c r="C81" s="75" t="s">
        <v>86</v>
      </c>
      <c r="D81" s="73"/>
      <c r="E81" s="73"/>
      <c r="F81" s="73"/>
      <c r="G81" s="73"/>
      <c r="H81" s="73"/>
      <c r="I81" s="186"/>
      <c r="J81" s="73"/>
      <c r="K81" s="73"/>
      <c r="L81" s="71"/>
    </row>
    <row r="82" spans="2:12" s="1" customFormat="1" ht="17.25" customHeight="1">
      <c r="B82" s="45"/>
      <c r="C82" s="73"/>
      <c r="D82" s="73"/>
      <c r="E82" s="81" t="str">
        <f>E9</f>
        <v>004 - SO 04 - ul. Obětí nacismu</v>
      </c>
      <c r="F82" s="73"/>
      <c r="G82" s="73"/>
      <c r="H82" s="73"/>
      <c r="I82" s="186"/>
      <c r="J82" s="73"/>
      <c r="K82" s="73"/>
      <c r="L82" s="71"/>
    </row>
    <row r="83" spans="2:12" s="1" customFormat="1" ht="6.95" customHeight="1">
      <c r="B83" s="45"/>
      <c r="C83" s="73"/>
      <c r="D83" s="73"/>
      <c r="E83" s="73"/>
      <c r="F83" s="73"/>
      <c r="G83" s="73"/>
      <c r="H83" s="73"/>
      <c r="I83" s="186"/>
      <c r="J83" s="73"/>
      <c r="K83" s="73"/>
      <c r="L83" s="71"/>
    </row>
    <row r="84" spans="2:12" s="1" customFormat="1" ht="18" customHeight="1">
      <c r="B84" s="45"/>
      <c r="C84" s="75" t="s">
        <v>23</v>
      </c>
      <c r="D84" s="73"/>
      <c r="E84" s="73"/>
      <c r="F84" s="188" t="str">
        <f>F12</f>
        <v xml:space="preserve"> </v>
      </c>
      <c r="G84" s="73"/>
      <c r="H84" s="73"/>
      <c r="I84" s="189" t="s">
        <v>25</v>
      </c>
      <c r="J84" s="84" t="str">
        <f>IF(J12="","",J12)</f>
        <v>8. 2. 2018</v>
      </c>
      <c r="K84" s="73"/>
      <c r="L84" s="71"/>
    </row>
    <row r="85" spans="2:12" s="1" customFormat="1" ht="6.95" customHeight="1">
      <c r="B85" s="45"/>
      <c r="C85" s="73"/>
      <c r="D85" s="73"/>
      <c r="E85" s="73"/>
      <c r="F85" s="73"/>
      <c r="G85" s="73"/>
      <c r="H85" s="73"/>
      <c r="I85" s="186"/>
      <c r="J85" s="73"/>
      <c r="K85" s="73"/>
      <c r="L85" s="71"/>
    </row>
    <row r="86" spans="2:12" s="1" customFormat="1" ht="13.5">
      <c r="B86" s="45"/>
      <c r="C86" s="75" t="s">
        <v>27</v>
      </c>
      <c r="D86" s="73"/>
      <c r="E86" s="73"/>
      <c r="F86" s="188" t="str">
        <f>E15</f>
        <v xml:space="preserve"> </v>
      </c>
      <c r="G86" s="73"/>
      <c r="H86" s="73"/>
      <c r="I86" s="189" t="s">
        <v>32</v>
      </c>
      <c r="J86" s="188" t="str">
        <f>E21</f>
        <v xml:space="preserve"> </v>
      </c>
      <c r="K86" s="73"/>
      <c r="L86" s="71"/>
    </row>
    <row r="87" spans="2:12" s="1" customFormat="1" ht="14.4" customHeight="1">
      <c r="B87" s="45"/>
      <c r="C87" s="75" t="s">
        <v>30</v>
      </c>
      <c r="D87" s="73"/>
      <c r="E87" s="73"/>
      <c r="F87" s="188" t="str">
        <f>IF(E18="","",E18)</f>
        <v/>
      </c>
      <c r="G87" s="73"/>
      <c r="H87" s="73"/>
      <c r="I87" s="186"/>
      <c r="J87" s="73"/>
      <c r="K87" s="73"/>
      <c r="L87" s="71"/>
    </row>
    <row r="88" spans="2:12" s="1" customFormat="1" ht="10.3" customHeight="1">
      <c r="B88" s="45"/>
      <c r="C88" s="73"/>
      <c r="D88" s="73"/>
      <c r="E88" s="73"/>
      <c r="F88" s="73"/>
      <c r="G88" s="73"/>
      <c r="H88" s="73"/>
      <c r="I88" s="186"/>
      <c r="J88" s="73"/>
      <c r="K88" s="73"/>
      <c r="L88" s="71"/>
    </row>
    <row r="89" spans="2:20" s="9" customFormat="1" ht="29.25" customHeight="1">
      <c r="B89" s="190"/>
      <c r="C89" s="191" t="s">
        <v>108</v>
      </c>
      <c r="D89" s="192" t="s">
        <v>54</v>
      </c>
      <c r="E89" s="192" t="s">
        <v>50</v>
      </c>
      <c r="F89" s="192" t="s">
        <v>109</v>
      </c>
      <c r="G89" s="192" t="s">
        <v>110</v>
      </c>
      <c r="H89" s="192" t="s">
        <v>111</v>
      </c>
      <c r="I89" s="193" t="s">
        <v>112</v>
      </c>
      <c r="J89" s="192" t="s">
        <v>90</v>
      </c>
      <c r="K89" s="194" t="s">
        <v>113</v>
      </c>
      <c r="L89" s="195"/>
      <c r="M89" s="101" t="s">
        <v>114</v>
      </c>
      <c r="N89" s="102" t="s">
        <v>39</v>
      </c>
      <c r="O89" s="102" t="s">
        <v>115</v>
      </c>
      <c r="P89" s="102" t="s">
        <v>116</v>
      </c>
      <c r="Q89" s="102" t="s">
        <v>117</v>
      </c>
      <c r="R89" s="102" t="s">
        <v>118</v>
      </c>
      <c r="S89" s="102" t="s">
        <v>119</v>
      </c>
      <c r="T89" s="103" t="s">
        <v>120</v>
      </c>
    </row>
    <row r="90" spans="2:63" s="1" customFormat="1" ht="29.25" customHeight="1">
      <c r="B90" s="45"/>
      <c r="C90" s="107" t="s">
        <v>91</v>
      </c>
      <c r="D90" s="73"/>
      <c r="E90" s="73"/>
      <c r="F90" s="73"/>
      <c r="G90" s="73"/>
      <c r="H90" s="73"/>
      <c r="I90" s="186"/>
      <c r="J90" s="196">
        <f>BK90</f>
        <v>0</v>
      </c>
      <c r="K90" s="73"/>
      <c r="L90" s="71"/>
      <c r="M90" s="104"/>
      <c r="N90" s="105"/>
      <c r="O90" s="105"/>
      <c r="P90" s="197">
        <f>P91+P97+P227+P245</f>
        <v>0</v>
      </c>
      <c r="Q90" s="105"/>
      <c r="R90" s="197">
        <f>R91+R97+R227+R245</f>
        <v>25.0636852602219</v>
      </c>
      <c r="S90" s="105"/>
      <c r="T90" s="198">
        <f>T91+T97+T227+T245</f>
        <v>0</v>
      </c>
      <c r="AT90" s="23" t="s">
        <v>68</v>
      </c>
      <c r="AU90" s="23" t="s">
        <v>92</v>
      </c>
      <c r="BK90" s="199">
        <f>BK91+BK97+BK227+BK245</f>
        <v>0</v>
      </c>
    </row>
    <row r="91" spans="2:63" s="10" customFormat="1" ht="37.4" customHeight="1">
      <c r="B91" s="200"/>
      <c r="C91" s="201"/>
      <c r="D91" s="202" t="s">
        <v>68</v>
      </c>
      <c r="E91" s="203" t="s">
        <v>121</v>
      </c>
      <c r="F91" s="203" t="s">
        <v>122</v>
      </c>
      <c r="G91" s="201"/>
      <c r="H91" s="201"/>
      <c r="I91" s="204"/>
      <c r="J91" s="205">
        <f>BK91</f>
        <v>0</v>
      </c>
      <c r="K91" s="201"/>
      <c r="L91" s="206"/>
      <c r="M91" s="207"/>
      <c r="N91" s="208"/>
      <c r="O91" s="208"/>
      <c r="P91" s="209">
        <f>SUM(P92:P96)</f>
        <v>0</v>
      </c>
      <c r="Q91" s="208"/>
      <c r="R91" s="209">
        <f>SUM(R92:R96)</f>
        <v>0</v>
      </c>
      <c r="S91" s="208"/>
      <c r="T91" s="210">
        <f>SUM(T92:T96)</f>
        <v>0</v>
      </c>
      <c r="AR91" s="211" t="s">
        <v>77</v>
      </c>
      <c r="AT91" s="212" t="s">
        <v>68</v>
      </c>
      <c r="AU91" s="212" t="s">
        <v>69</v>
      </c>
      <c r="AY91" s="211" t="s">
        <v>123</v>
      </c>
      <c r="BK91" s="213">
        <f>SUM(BK92:BK96)</f>
        <v>0</v>
      </c>
    </row>
    <row r="92" spans="2:65" s="1" customFormat="1" ht="25.5" customHeight="1">
      <c r="B92" s="45"/>
      <c r="C92" s="214" t="s">
        <v>77</v>
      </c>
      <c r="D92" s="214" t="s">
        <v>124</v>
      </c>
      <c r="E92" s="215" t="s">
        <v>125</v>
      </c>
      <c r="F92" s="216" t="s">
        <v>126</v>
      </c>
      <c r="G92" s="217" t="s">
        <v>127</v>
      </c>
      <c r="H92" s="218">
        <v>18.762</v>
      </c>
      <c r="I92" s="219"/>
      <c r="J92" s="220">
        <f>ROUND(I92*H92,2)</f>
        <v>0</v>
      </c>
      <c r="K92" s="216" t="s">
        <v>21</v>
      </c>
      <c r="L92" s="71"/>
      <c r="M92" s="221" t="s">
        <v>21</v>
      </c>
      <c r="N92" s="222" t="s">
        <v>40</v>
      </c>
      <c r="O92" s="46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AR92" s="23" t="s">
        <v>128</v>
      </c>
      <c r="AT92" s="23" t="s">
        <v>124</v>
      </c>
      <c r="AU92" s="23" t="s">
        <v>77</v>
      </c>
      <c r="AY92" s="23" t="s">
        <v>123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23" t="s">
        <v>77</v>
      </c>
      <c r="BK92" s="225">
        <f>ROUND(I92*H92,2)</f>
        <v>0</v>
      </c>
      <c r="BL92" s="23" t="s">
        <v>128</v>
      </c>
      <c r="BM92" s="23" t="s">
        <v>79</v>
      </c>
    </row>
    <row r="93" spans="2:65" s="1" customFormat="1" ht="16.5" customHeight="1">
      <c r="B93" s="45"/>
      <c r="C93" s="214" t="s">
        <v>79</v>
      </c>
      <c r="D93" s="214" t="s">
        <v>124</v>
      </c>
      <c r="E93" s="215" t="s">
        <v>129</v>
      </c>
      <c r="F93" s="216" t="s">
        <v>130</v>
      </c>
      <c r="G93" s="217" t="s">
        <v>127</v>
      </c>
      <c r="H93" s="218">
        <v>337.716</v>
      </c>
      <c r="I93" s="219"/>
      <c r="J93" s="220">
        <f>ROUND(I93*H93,2)</f>
        <v>0</v>
      </c>
      <c r="K93" s="216" t="s">
        <v>21</v>
      </c>
      <c r="L93" s="71"/>
      <c r="M93" s="221" t="s">
        <v>21</v>
      </c>
      <c r="N93" s="222" t="s">
        <v>40</v>
      </c>
      <c r="O93" s="46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AR93" s="23" t="s">
        <v>128</v>
      </c>
      <c r="AT93" s="23" t="s">
        <v>124</v>
      </c>
      <c r="AU93" s="23" t="s">
        <v>77</v>
      </c>
      <c r="AY93" s="23" t="s">
        <v>123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23" t="s">
        <v>77</v>
      </c>
      <c r="BK93" s="225">
        <f>ROUND(I93*H93,2)</f>
        <v>0</v>
      </c>
      <c r="BL93" s="23" t="s">
        <v>128</v>
      </c>
      <c r="BM93" s="23" t="s">
        <v>128</v>
      </c>
    </row>
    <row r="94" spans="2:65" s="1" customFormat="1" ht="16.5" customHeight="1">
      <c r="B94" s="45"/>
      <c r="C94" s="214" t="s">
        <v>131</v>
      </c>
      <c r="D94" s="214" t="s">
        <v>124</v>
      </c>
      <c r="E94" s="215" t="s">
        <v>132</v>
      </c>
      <c r="F94" s="216" t="s">
        <v>133</v>
      </c>
      <c r="G94" s="217" t="s">
        <v>127</v>
      </c>
      <c r="H94" s="218">
        <v>18.762</v>
      </c>
      <c r="I94" s="219"/>
      <c r="J94" s="220">
        <f>ROUND(I94*H94,2)</f>
        <v>0</v>
      </c>
      <c r="K94" s="216" t="s">
        <v>21</v>
      </c>
      <c r="L94" s="71"/>
      <c r="M94" s="221" t="s">
        <v>21</v>
      </c>
      <c r="N94" s="222" t="s">
        <v>40</v>
      </c>
      <c r="O94" s="4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AR94" s="23" t="s">
        <v>128</v>
      </c>
      <c r="AT94" s="23" t="s">
        <v>124</v>
      </c>
      <c r="AU94" s="23" t="s">
        <v>77</v>
      </c>
      <c r="AY94" s="23" t="s">
        <v>123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23" t="s">
        <v>77</v>
      </c>
      <c r="BK94" s="225">
        <f>ROUND(I94*H94,2)</f>
        <v>0</v>
      </c>
      <c r="BL94" s="23" t="s">
        <v>128</v>
      </c>
      <c r="BM94" s="23" t="s">
        <v>134</v>
      </c>
    </row>
    <row r="95" spans="2:65" s="1" customFormat="1" ht="16.5" customHeight="1">
      <c r="B95" s="45"/>
      <c r="C95" s="214" t="s">
        <v>128</v>
      </c>
      <c r="D95" s="214" t="s">
        <v>124</v>
      </c>
      <c r="E95" s="215" t="s">
        <v>135</v>
      </c>
      <c r="F95" s="216" t="s">
        <v>136</v>
      </c>
      <c r="G95" s="217" t="s">
        <v>127</v>
      </c>
      <c r="H95" s="218">
        <v>18.762</v>
      </c>
      <c r="I95" s="219"/>
      <c r="J95" s="220">
        <f>ROUND(I95*H95,2)</f>
        <v>0</v>
      </c>
      <c r="K95" s="216" t="s">
        <v>21</v>
      </c>
      <c r="L95" s="71"/>
      <c r="M95" s="221" t="s">
        <v>21</v>
      </c>
      <c r="N95" s="222" t="s">
        <v>40</v>
      </c>
      <c r="O95" s="46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AR95" s="23" t="s">
        <v>128</v>
      </c>
      <c r="AT95" s="23" t="s">
        <v>124</v>
      </c>
      <c r="AU95" s="23" t="s">
        <v>77</v>
      </c>
      <c r="AY95" s="23" t="s">
        <v>123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23" t="s">
        <v>77</v>
      </c>
      <c r="BK95" s="225">
        <f>ROUND(I95*H95,2)</f>
        <v>0</v>
      </c>
      <c r="BL95" s="23" t="s">
        <v>128</v>
      </c>
      <c r="BM95" s="23" t="s">
        <v>137</v>
      </c>
    </row>
    <row r="96" spans="2:65" s="1" customFormat="1" ht="16.5" customHeight="1">
      <c r="B96" s="45"/>
      <c r="C96" s="214" t="s">
        <v>138</v>
      </c>
      <c r="D96" s="214" t="s">
        <v>124</v>
      </c>
      <c r="E96" s="215" t="s">
        <v>139</v>
      </c>
      <c r="F96" s="216" t="s">
        <v>140</v>
      </c>
      <c r="G96" s="217" t="s">
        <v>127</v>
      </c>
      <c r="H96" s="218">
        <v>18.762</v>
      </c>
      <c r="I96" s="219"/>
      <c r="J96" s="220">
        <f>ROUND(I96*H96,2)</f>
        <v>0</v>
      </c>
      <c r="K96" s="216" t="s">
        <v>21</v>
      </c>
      <c r="L96" s="71"/>
      <c r="M96" s="221" t="s">
        <v>21</v>
      </c>
      <c r="N96" s="222" t="s">
        <v>40</v>
      </c>
      <c r="O96" s="4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AR96" s="23" t="s">
        <v>128</v>
      </c>
      <c r="AT96" s="23" t="s">
        <v>124</v>
      </c>
      <c r="AU96" s="23" t="s">
        <v>77</v>
      </c>
      <c r="AY96" s="23" t="s">
        <v>123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23" t="s">
        <v>77</v>
      </c>
      <c r="BK96" s="225">
        <f>ROUND(I96*H96,2)</f>
        <v>0</v>
      </c>
      <c r="BL96" s="23" t="s">
        <v>128</v>
      </c>
      <c r="BM96" s="23" t="s">
        <v>141</v>
      </c>
    </row>
    <row r="97" spans="2:63" s="10" customFormat="1" ht="37.4" customHeight="1">
      <c r="B97" s="200"/>
      <c r="C97" s="201"/>
      <c r="D97" s="202" t="s">
        <v>68</v>
      </c>
      <c r="E97" s="203" t="s">
        <v>142</v>
      </c>
      <c r="F97" s="203" t="s">
        <v>143</v>
      </c>
      <c r="G97" s="201"/>
      <c r="H97" s="201"/>
      <c r="I97" s="204"/>
      <c r="J97" s="205">
        <f>BK97</f>
        <v>0</v>
      </c>
      <c r="K97" s="201"/>
      <c r="L97" s="206"/>
      <c r="M97" s="207"/>
      <c r="N97" s="208"/>
      <c r="O97" s="208"/>
      <c r="P97" s="209">
        <f>P98+P159+P168+P194+P209+P225</f>
        <v>0</v>
      </c>
      <c r="Q97" s="208"/>
      <c r="R97" s="209">
        <f>R98+R159+R168+R194+R209+R225</f>
        <v>25.0636852602219</v>
      </c>
      <c r="S97" s="208"/>
      <c r="T97" s="210">
        <f>T98+T159+T168+T194+T209+T225</f>
        <v>0</v>
      </c>
      <c r="AR97" s="211" t="s">
        <v>77</v>
      </c>
      <c r="AT97" s="212" t="s">
        <v>68</v>
      </c>
      <c r="AU97" s="212" t="s">
        <v>69</v>
      </c>
      <c r="AY97" s="211" t="s">
        <v>123</v>
      </c>
      <c r="BK97" s="213">
        <f>BK98+BK159+BK168+BK194+BK209+BK225</f>
        <v>0</v>
      </c>
    </row>
    <row r="98" spans="2:63" s="10" customFormat="1" ht="19.9" customHeight="1">
      <c r="B98" s="200"/>
      <c r="C98" s="201"/>
      <c r="D98" s="202" t="s">
        <v>68</v>
      </c>
      <c r="E98" s="226" t="s">
        <v>77</v>
      </c>
      <c r="F98" s="226" t="s">
        <v>144</v>
      </c>
      <c r="G98" s="201"/>
      <c r="H98" s="201"/>
      <c r="I98" s="204"/>
      <c r="J98" s="227">
        <f>BK98</f>
        <v>0</v>
      </c>
      <c r="K98" s="201"/>
      <c r="L98" s="206"/>
      <c r="M98" s="207"/>
      <c r="N98" s="208"/>
      <c r="O98" s="208"/>
      <c r="P98" s="209">
        <f>SUM(P99:P158)</f>
        <v>0</v>
      </c>
      <c r="Q98" s="208"/>
      <c r="R98" s="209">
        <f>SUM(R99:R158)</f>
        <v>0.0565191348</v>
      </c>
      <c r="S98" s="208"/>
      <c r="T98" s="210">
        <f>SUM(T99:T158)</f>
        <v>0</v>
      </c>
      <c r="AR98" s="211" t="s">
        <v>77</v>
      </c>
      <c r="AT98" s="212" t="s">
        <v>68</v>
      </c>
      <c r="AU98" s="212" t="s">
        <v>77</v>
      </c>
      <c r="AY98" s="211" t="s">
        <v>123</v>
      </c>
      <c r="BK98" s="213">
        <f>SUM(BK99:BK158)</f>
        <v>0</v>
      </c>
    </row>
    <row r="99" spans="2:65" s="1" customFormat="1" ht="16.5" customHeight="1">
      <c r="B99" s="45"/>
      <c r="C99" s="214" t="s">
        <v>134</v>
      </c>
      <c r="D99" s="214" t="s">
        <v>124</v>
      </c>
      <c r="E99" s="215" t="s">
        <v>145</v>
      </c>
      <c r="F99" s="216" t="s">
        <v>146</v>
      </c>
      <c r="G99" s="217" t="s">
        <v>147</v>
      </c>
      <c r="H99" s="218">
        <v>35.751</v>
      </c>
      <c r="I99" s="219"/>
      <c r="J99" s="220">
        <f>ROUND(I99*H99,2)</f>
        <v>0</v>
      </c>
      <c r="K99" s="216" t="s">
        <v>21</v>
      </c>
      <c r="L99" s="71"/>
      <c r="M99" s="221" t="s">
        <v>21</v>
      </c>
      <c r="N99" s="222" t="s">
        <v>40</v>
      </c>
      <c r="O99" s="4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AR99" s="23" t="s">
        <v>128</v>
      </c>
      <c r="AT99" s="23" t="s">
        <v>124</v>
      </c>
      <c r="AU99" s="23" t="s">
        <v>79</v>
      </c>
      <c r="AY99" s="23" t="s">
        <v>123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23" t="s">
        <v>77</v>
      </c>
      <c r="BK99" s="225">
        <f>ROUND(I99*H99,2)</f>
        <v>0</v>
      </c>
      <c r="BL99" s="23" t="s">
        <v>128</v>
      </c>
      <c r="BM99" s="23" t="s">
        <v>148</v>
      </c>
    </row>
    <row r="100" spans="2:51" s="11" customFormat="1" ht="13.5">
      <c r="B100" s="228"/>
      <c r="C100" s="229"/>
      <c r="D100" s="230" t="s">
        <v>149</v>
      </c>
      <c r="E100" s="231" t="s">
        <v>21</v>
      </c>
      <c r="F100" s="232" t="s">
        <v>150</v>
      </c>
      <c r="G100" s="229"/>
      <c r="H100" s="231" t="s">
        <v>21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149</v>
      </c>
      <c r="AU100" s="238" t="s">
        <v>79</v>
      </c>
      <c r="AV100" s="11" t="s">
        <v>77</v>
      </c>
      <c r="AW100" s="11" t="s">
        <v>151</v>
      </c>
      <c r="AX100" s="11" t="s">
        <v>69</v>
      </c>
      <c r="AY100" s="238" t="s">
        <v>123</v>
      </c>
    </row>
    <row r="101" spans="2:51" s="12" customFormat="1" ht="13.5">
      <c r="B101" s="239"/>
      <c r="C101" s="240"/>
      <c r="D101" s="230" t="s">
        <v>149</v>
      </c>
      <c r="E101" s="241" t="s">
        <v>21</v>
      </c>
      <c r="F101" s="242" t="s">
        <v>152</v>
      </c>
      <c r="G101" s="240"/>
      <c r="H101" s="243">
        <v>23.295775</v>
      </c>
      <c r="I101" s="244"/>
      <c r="J101" s="240"/>
      <c r="K101" s="240"/>
      <c r="L101" s="245"/>
      <c r="M101" s="246"/>
      <c r="N101" s="247"/>
      <c r="O101" s="247"/>
      <c r="P101" s="247"/>
      <c r="Q101" s="247"/>
      <c r="R101" s="247"/>
      <c r="S101" s="247"/>
      <c r="T101" s="248"/>
      <c r="AT101" s="249" t="s">
        <v>149</v>
      </c>
      <c r="AU101" s="249" t="s">
        <v>79</v>
      </c>
      <c r="AV101" s="12" t="s">
        <v>79</v>
      </c>
      <c r="AW101" s="12" t="s">
        <v>151</v>
      </c>
      <c r="AX101" s="12" t="s">
        <v>69</v>
      </c>
      <c r="AY101" s="249" t="s">
        <v>123</v>
      </c>
    </row>
    <row r="102" spans="2:51" s="11" customFormat="1" ht="13.5">
      <c r="B102" s="228"/>
      <c r="C102" s="229"/>
      <c r="D102" s="230" t="s">
        <v>149</v>
      </c>
      <c r="E102" s="231" t="s">
        <v>21</v>
      </c>
      <c r="F102" s="232" t="s">
        <v>153</v>
      </c>
      <c r="G102" s="229"/>
      <c r="H102" s="231" t="s">
        <v>21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149</v>
      </c>
      <c r="AU102" s="238" t="s">
        <v>79</v>
      </c>
      <c r="AV102" s="11" t="s">
        <v>77</v>
      </c>
      <c r="AW102" s="11" t="s">
        <v>151</v>
      </c>
      <c r="AX102" s="11" t="s">
        <v>69</v>
      </c>
      <c r="AY102" s="238" t="s">
        <v>123</v>
      </c>
    </row>
    <row r="103" spans="2:51" s="12" customFormat="1" ht="13.5">
      <c r="B103" s="239"/>
      <c r="C103" s="240"/>
      <c r="D103" s="230" t="s">
        <v>149</v>
      </c>
      <c r="E103" s="241" t="s">
        <v>21</v>
      </c>
      <c r="F103" s="242" t="s">
        <v>154</v>
      </c>
      <c r="G103" s="240"/>
      <c r="H103" s="243">
        <v>12.455</v>
      </c>
      <c r="I103" s="244"/>
      <c r="J103" s="240"/>
      <c r="K103" s="240"/>
      <c r="L103" s="245"/>
      <c r="M103" s="246"/>
      <c r="N103" s="247"/>
      <c r="O103" s="247"/>
      <c r="P103" s="247"/>
      <c r="Q103" s="247"/>
      <c r="R103" s="247"/>
      <c r="S103" s="247"/>
      <c r="T103" s="248"/>
      <c r="AT103" s="249" t="s">
        <v>149</v>
      </c>
      <c r="AU103" s="249" t="s">
        <v>79</v>
      </c>
      <c r="AV103" s="12" t="s">
        <v>79</v>
      </c>
      <c r="AW103" s="12" t="s">
        <v>151</v>
      </c>
      <c r="AX103" s="12" t="s">
        <v>69</v>
      </c>
      <c r="AY103" s="249" t="s">
        <v>123</v>
      </c>
    </row>
    <row r="104" spans="2:51" s="13" customFormat="1" ht="13.5">
      <c r="B104" s="250"/>
      <c r="C104" s="251"/>
      <c r="D104" s="230" t="s">
        <v>149</v>
      </c>
      <c r="E104" s="252" t="s">
        <v>21</v>
      </c>
      <c r="F104" s="253" t="s">
        <v>155</v>
      </c>
      <c r="G104" s="251"/>
      <c r="H104" s="254">
        <v>35.750775</v>
      </c>
      <c r="I104" s="255"/>
      <c r="J104" s="251"/>
      <c r="K104" s="251"/>
      <c r="L104" s="256"/>
      <c r="M104" s="257"/>
      <c r="N104" s="258"/>
      <c r="O104" s="258"/>
      <c r="P104" s="258"/>
      <c r="Q104" s="258"/>
      <c r="R104" s="258"/>
      <c r="S104" s="258"/>
      <c r="T104" s="259"/>
      <c r="AT104" s="260" t="s">
        <v>149</v>
      </c>
      <c r="AU104" s="260" t="s">
        <v>79</v>
      </c>
      <c r="AV104" s="13" t="s">
        <v>128</v>
      </c>
      <c r="AW104" s="13" t="s">
        <v>151</v>
      </c>
      <c r="AX104" s="13" t="s">
        <v>77</v>
      </c>
      <c r="AY104" s="260" t="s">
        <v>123</v>
      </c>
    </row>
    <row r="105" spans="2:65" s="1" customFormat="1" ht="16.5" customHeight="1">
      <c r="B105" s="45"/>
      <c r="C105" s="214" t="s">
        <v>156</v>
      </c>
      <c r="D105" s="214" t="s">
        <v>124</v>
      </c>
      <c r="E105" s="215" t="s">
        <v>157</v>
      </c>
      <c r="F105" s="216" t="s">
        <v>158</v>
      </c>
      <c r="G105" s="217" t="s">
        <v>147</v>
      </c>
      <c r="H105" s="218">
        <v>35.751</v>
      </c>
      <c r="I105" s="219"/>
      <c r="J105" s="220">
        <f>ROUND(I105*H105,2)</f>
        <v>0</v>
      </c>
      <c r="K105" s="216" t="s">
        <v>21</v>
      </c>
      <c r="L105" s="71"/>
      <c r="M105" s="221" t="s">
        <v>21</v>
      </c>
      <c r="N105" s="222" t="s">
        <v>40</v>
      </c>
      <c r="O105" s="4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AR105" s="23" t="s">
        <v>128</v>
      </c>
      <c r="AT105" s="23" t="s">
        <v>124</v>
      </c>
      <c r="AU105" s="23" t="s">
        <v>79</v>
      </c>
      <c r="AY105" s="23" t="s">
        <v>123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23" t="s">
        <v>77</v>
      </c>
      <c r="BK105" s="225">
        <f>ROUND(I105*H105,2)</f>
        <v>0</v>
      </c>
      <c r="BL105" s="23" t="s">
        <v>128</v>
      </c>
      <c r="BM105" s="23" t="s">
        <v>159</v>
      </c>
    </row>
    <row r="106" spans="2:51" s="11" customFormat="1" ht="13.5">
      <c r="B106" s="228"/>
      <c r="C106" s="229"/>
      <c r="D106" s="230" t="s">
        <v>149</v>
      </c>
      <c r="E106" s="231" t="s">
        <v>21</v>
      </c>
      <c r="F106" s="232" t="s">
        <v>160</v>
      </c>
      <c r="G106" s="229"/>
      <c r="H106" s="231" t="s">
        <v>21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149</v>
      </c>
      <c r="AU106" s="238" t="s">
        <v>79</v>
      </c>
      <c r="AV106" s="11" t="s">
        <v>77</v>
      </c>
      <c r="AW106" s="11" t="s">
        <v>151</v>
      </c>
      <c r="AX106" s="11" t="s">
        <v>69</v>
      </c>
      <c r="AY106" s="238" t="s">
        <v>123</v>
      </c>
    </row>
    <row r="107" spans="2:51" s="12" customFormat="1" ht="13.5">
      <c r="B107" s="239"/>
      <c r="C107" s="240"/>
      <c r="D107" s="230" t="s">
        <v>149</v>
      </c>
      <c r="E107" s="241" t="s">
        <v>21</v>
      </c>
      <c r="F107" s="242" t="s">
        <v>152</v>
      </c>
      <c r="G107" s="240"/>
      <c r="H107" s="243">
        <v>23.295775</v>
      </c>
      <c r="I107" s="244"/>
      <c r="J107" s="240"/>
      <c r="K107" s="240"/>
      <c r="L107" s="245"/>
      <c r="M107" s="246"/>
      <c r="N107" s="247"/>
      <c r="O107" s="247"/>
      <c r="P107" s="247"/>
      <c r="Q107" s="247"/>
      <c r="R107" s="247"/>
      <c r="S107" s="247"/>
      <c r="T107" s="248"/>
      <c r="AT107" s="249" t="s">
        <v>149</v>
      </c>
      <c r="AU107" s="249" t="s">
        <v>79</v>
      </c>
      <c r="AV107" s="12" t="s">
        <v>79</v>
      </c>
      <c r="AW107" s="12" t="s">
        <v>151</v>
      </c>
      <c r="AX107" s="12" t="s">
        <v>69</v>
      </c>
      <c r="AY107" s="249" t="s">
        <v>123</v>
      </c>
    </row>
    <row r="108" spans="2:51" s="11" customFormat="1" ht="13.5">
      <c r="B108" s="228"/>
      <c r="C108" s="229"/>
      <c r="D108" s="230" t="s">
        <v>149</v>
      </c>
      <c r="E108" s="231" t="s">
        <v>21</v>
      </c>
      <c r="F108" s="232" t="s">
        <v>161</v>
      </c>
      <c r="G108" s="229"/>
      <c r="H108" s="231" t="s">
        <v>21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149</v>
      </c>
      <c r="AU108" s="238" t="s">
        <v>79</v>
      </c>
      <c r="AV108" s="11" t="s">
        <v>77</v>
      </c>
      <c r="AW108" s="11" t="s">
        <v>151</v>
      </c>
      <c r="AX108" s="11" t="s">
        <v>69</v>
      </c>
      <c r="AY108" s="238" t="s">
        <v>123</v>
      </c>
    </row>
    <row r="109" spans="2:51" s="12" customFormat="1" ht="13.5">
      <c r="B109" s="239"/>
      <c r="C109" s="240"/>
      <c r="D109" s="230" t="s">
        <v>149</v>
      </c>
      <c r="E109" s="241" t="s">
        <v>21</v>
      </c>
      <c r="F109" s="242" t="s">
        <v>154</v>
      </c>
      <c r="G109" s="240"/>
      <c r="H109" s="243">
        <v>12.455</v>
      </c>
      <c r="I109" s="244"/>
      <c r="J109" s="240"/>
      <c r="K109" s="240"/>
      <c r="L109" s="245"/>
      <c r="M109" s="246"/>
      <c r="N109" s="247"/>
      <c r="O109" s="247"/>
      <c r="P109" s="247"/>
      <c r="Q109" s="247"/>
      <c r="R109" s="247"/>
      <c r="S109" s="247"/>
      <c r="T109" s="248"/>
      <c r="AT109" s="249" t="s">
        <v>149</v>
      </c>
      <c r="AU109" s="249" t="s">
        <v>79</v>
      </c>
      <c r="AV109" s="12" t="s">
        <v>79</v>
      </c>
      <c r="AW109" s="12" t="s">
        <v>151</v>
      </c>
      <c r="AX109" s="12" t="s">
        <v>69</v>
      </c>
      <c r="AY109" s="249" t="s">
        <v>123</v>
      </c>
    </row>
    <row r="110" spans="2:51" s="13" customFormat="1" ht="13.5">
      <c r="B110" s="250"/>
      <c r="C110" s="251"/>
      <c r="D110" s="230" t="s">
        <v>149</v>
      </c>
      <c r="E110" s="252" t="s">
        <v>21</v>
      </c>
      <c r="F110" s="253" t="s">
        <v>155</v>
      </c>
      <c r="G110" s="251"/>
      <c r="H110" s="254">
        <v>35.750775</v>
      </c>
      <c r="I110" s="255"/>
      <c r="J110" s="251"/>
      <c r="K110" s="251"/>
      <c r="L110" s="256"/>
      <c r="M110" s="257"/>
      <c r="N110" s="258"/>
      <c r="O110" s="258"/>
      <c r="P110" s="258"/>
      <c r="Q110" s="258"/>
      <c r="R110" s="258"/>
      <c r="S110" s="258"/>
      <c r="T110" s="259"/>
      <c r="AT110" s="260" t="s">
        <v>149</v>
      </c>
      <c r="AU110" s="260" t="s">
        <v>79</v>
      </c>
      <c r="AV110" s="13" t="s">
        <v>128</v>
      </c>
      <c r="AW110" s="13" t="s">
        <v>151</v>
      </c>
      <c r="AX110" s="13" t="s">
        <v>77</v>
      </c>
      <c r="AY110" s="260" t="s">
        <v>123</v>
      </c>
    </row>
    <row r="111" spans="2:65" s="1" customFormat="1" ht="16.5" customHeight="1">
      <c r="B111" s="45"/>
      <c r="C111" s="214" t="s">
        <v>137</v>
      </c>
      <c r="D111" s="214" t="s">
        <v>124</v>
      </c>
      <c r="E111" s="215" t="s">
        <v>162</v>
      </c>
      <c r="F111" s="216" t="s">
        <v>163</v>
      </c>
      <c r="G111" s="217" t="s">
        <v>164</v>
      </c>
      <c r="H111" s="218">
        <v>4.15</v>
      </c>
      <c r="I111" s="219"/>
      <c r="J111" s="220">
        <f>ROUND(I111*H111,2)</f>
        <v>0</v>
      </c>
      <c r="K111" s="216" t="s">
        <v>21</v>
      </c>
      <c r="L111" s="71"/>
      <c r="M111" s="221" t="s">
        <v>21</v>
      </c>
      <c r="N111" s="222" t="s">
        <v>40</v>
      </c>
      <c r="O111" s="4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AR111" s="23" t="s">
        <v>128</v>
      </c>
      <c r="AT111" s="23" t="s">
        <v>124</v>
      </c>
      <c r="AU111" s="23" t="s">
        <v>79</v>
      </c>
      <c r="AY111" s="23" t="s">
        <v>123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23" t="s">
        <v>77</v>
      </c>
      <c r="BK111" s="225">
        <f>ROUND(I111*H111,2)</f>
        <v>0</v>
      </c>
      <c r="BL111" s="23" t="s">
        <v>128</v>
      </c>
      <c r="BM111" s="23" t="s">
        <v>165</v>
      </c>
    </row>
    <row r="112" spans="2:65" s="1" customFormat="1" ht="16.5" customHeight="1">
      <c r="B112" s="45"/>
      <c r="C112" s="214" t="s">
        <v>166</v>
      </c>
      <c r="D112" s="214" t="s">
        <v>124</v>
      </c>
      <c r="E112" s="215" t="s">
        <v>167</v>
      </c>
      <c r="F112" s="216" t="s">
        <v>168</v>
      </c>
      <c r="G112" s="217" t="s">
        <v>169</v>
      </c>
      <c r="H112" s="218">
        <v>2.627</v>
      </c>
      <c r="I112" s="219"/>
      <c r="J112" s="220">
        <f>ROUND(I112*H112,2)</f>
        <v>0</v>
      </c>
      <c r="K112" s="216" t="s">
        <v>21</v>
      </c>
      <c r="L112" s="71"/>
      <c r="M112" s="221" t="s">
        <v>21</v>
      </c>
      <c r="N112" s="222" t="s">
        <v>40</v>
      </c>
      <c r="O112" s="4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AR112" s="23" t="s">
        <v>128</v>
      </c>
      <c r="AT112" s="23" t="s">
        <v>124</v>
      </c>
      <c r="AU112" s="23" t="s">
        <v>79</v>
      </c>
      <c r="AY112" s="23" t="s">
        <v>123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23" t="s">
        <v>77</v>
      </c>
      <c r="BK112" s="225">
        <f>ROUND(I112*H112,2)</f>
        <v>0</v>
      </c>
      <c r="BL112" s="23" t="s">
        <v>128</v>
      </c>
      <c r="BM112" s="23" t="s">
        <v>170</v>
      </c>
    </row>
    <row r="113" spans="2:51" s="11" customFormat="1" ht="13.5">
      <c r="B113" s="228"/>
      <c r="C113" s="229"/>
      <c r="D113" s="230" t="s">
        <v>149</v>
      </c>
      <c r="E113" s="231" t="s">
        <v>21</v>
      </c>
      <c r="F113" s="232" t="s">
        <v>171</v>
      </c>
      <c r="G113" s="229"/>
      <c r="H113" s="231" t="s">
        <v>21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149</v>
      </c>
      <c r="AU113" s="238" t="s">
        <v>79</v>
      </c>
      <c r="AV113" s="11" t="s">
        <v>77</v>
      </c>
      <c r="AW113" s="11" t="s">
        <v>151</v>
      </c>
      <c r="AX113" s="11" t="s">
        <v>69</v>
      </c>
      <c r="AY113" s="238" t="s">
        <v>123</v>
      </c>
    </row>
    <row r="114" spans="2:51" s="12" customFormat="1" ht="13.5">
      <c r="B114" s="239"/>
      <c r="C114" s="240"/>
      <c r="D114" s="230" t="s">
        <v>149</v>
      </c>
      <c r="E114" s="241" t="s">
        <v>21</v>
      </c>
      <c r="F114" s="242" t="s">
        <v>172</v>
      </c>
      <c r="G114" s="240"/>
      <c r="H114" s="243">
        <v>2.6265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AT114" s="249" t="s">
        <v>149</v>
      </c>
      <c r="AU114" s="249" t="s">
        <v>79</v>
      </c>
      <c r="AV114" s="12" t="s">
        <v>79</v>
      </c>
      <c r="AW114" s="12" t="s">
        <v>151</v>
      </c>
      <c r="AX114" s="12" t="s">
        <v>69</v>
      </c>
      <c r="AY114" s="249" t="s">
        <v>123</v>
      </c>
    </row>
    <row r="115" spans="2:51" s="13" customFormat="1" ht="13.5">
      <c r="B115" s="250"/>
      <c r="C115" s="251"/>
      <c r="D115" s="230" t="s">
        <v>149</v>
      </c>
      <c r="E115" s="252" t="s">
        <v>21</v>
      </c>
      <c r="F115" s="253" t="s">
        <v>155</v>
      </c>
      <c r="G115" s="251"/>
      <c r="H115" s="254">
        <v>2.6265</v>
      </c>
      <c r="I115" s="255"/>
      <c r="J115" s="251"/>
      <c r="K115" s="251"/>
      <c r="L115" s="256"/>
      <c r="M115" s="257"/>
      <c r="N115" s="258"/>
      <c r="O115" s="258"/>
      <c r="P115" s="258"/>
      <c r="Q115" s="258"/>
      <c r="R115" s="258"/>
      <c r="S115" s="258"/>
      <c r="T115" s="259"/>
      <c r="AT115" s="260" t="s">
        <v>149</v>
      </c>
      <c r="AU115" s="260" t="s">
        <v>79</v>
      </c>
      <c r="AV115" s="13" t="s">
        <v>128</v>
      </c>
      <c r="AW115" s="13" t="s">
        <v>151</v>
      </c>
      <c r="AX115" s="13" t="s">
        <v>77</v>
      </c>
      <c r="AY115" s="260" t="s">
        <v>123</v>
      </c>
    </row>
    <row r="116" spans="2:65" s="1" customFormat="1" ht="16.5" customHeight="1">
      <c r="B116" s="45"/>
      <c r="C116" s="214" t="s">
        <v>141</v>
      </c>
      <c r="D116" s="214" t="s">
        <v>124</v>
      </c>
      <c r="E116" s="215" t="s">
        <v>173</v>
      </c>
      <c r="F116" s="216" t="s">
        <v>174</v>
      </c>
      <c r="G116" s="217" t="s">
        <v>169</v>
      </c>
      <c r="H116" s="218">
        <v>64.456</v>
      </c>
      <c r="I116" s="219"/>
      <c r="J116" s="220">
        <f>ROUND(I116*H116,2)</f>
        <v>0</v>
      </c>
      <c r="K116" s="216" t="s">
        <v>21</v>
      </c>
      <c r="L116" s="71"/>
      <c r="M116" s="221" t="s">
        <v>21</v>
      </c>
      <c r="N116" s="222" t="s">
        <v>40</v>
      </c>
      <c r="O116" s="4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AR116" s="23" t="s">
        <v>128</v>
      </c>
      <c r="AT116" s="23" t="s">
        <v>124</v>
      </c>
      <c r="AU116" s="23" t="s">
        <v>79</v>
      </c>
      <c r="AY116" s="23" t="s">
        <v>123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23" t="s">
        <v>77</v>
      </c>
      <c r="BK116" s="225">
        <f>ROUND(I116*H116,2)</f>
        <v>0</v>
      </c>
      <c r="BL116" s="23" t="s">
        <v>128</v>
      </c>
      <c r="BM116" s="23" t="s">
        <v>175</v>
      </c>
    </row>
    <row r="117" spans="2:51" s="11" customFormat="1" ht="13.5">
      <c r="B117" s="228"/>
      <c r="C117" s="229"/>
      <c r="D117" s="230" t="s">
        <v>149</v>
      </c>
      <c r="E117" s="231" t="s">
        <v>21</v>
      </c>
      <c r="F117" s="232" t="s">
        <v>176</v>
      </c>
      <c r="G117" s="229"/>
      <c r="H117" s="231" t="s">
        <v>21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149</v>
      </c>
      <c r="AU117" s="238" t="s">
        <v>79</v>
      </c>
      <c r="AV117" s="11" t="s">
        <v>77</v>
      </c>
      <c r="AW117" s="11" t="s">
        <v>151</v>
      </c>
      <c r="AX117" s="11" t="s">
        <v>69</v>
      </c>
      <c r="AY117" s="238" t="s">
        <v>123</v>
      </c>
    </row>
    <row r="118" spans="2:51" s="12" customFormat="1" ht="13.5">
      <c r="B118" s="239"/>
      <c r="C118" s="240"/>
      <c r="D118" s="230" t="s">
        <v>149</v>
      </c>
      <c r="E118" s="241" t="s">
        <v>21</v>
      </c>
      <c r="F118" s="242" t="s">
        <v>177</v>
      </c>
      <c r="G118" s="240"/>
      <c r="H118" s="243">
        <v>64.45554575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AT118" s="249" t="s">
        <v>149</v>
      </c>
      <c r="AU118" s="249" t="s">
        <v>79</v>
      </c>
      <c r="AV118" s="12" t="s">
        <v>79</v>
      </c>
      <c r="AW118" s="12" t="s">
        <v>151</v>
      </c>
      <c r="AX118" s="12" t="s">
        <v>69</v>
      </c>
      <c r="AY118" s="249" t="s">
        <v>123</v>
      </c>
    </row>
    <row r="119" spans="2:51" s="13" customFormat="1" ht="13.5">
      <c r="B119" s="250"/>
      <c r="C119" s="251"/>
      <c r="D119" s="230" t="s">
        <v>149</v>
      </c>
      <c r="E119" s="252" t="s">
        <v>21</v>
      </c>
      <c r="F119" s="253" t="s">
        <v>155</v>
      </c>
      <c r="G119" s="251"/>
      <c r="H119" s="254">
        <v>64.45554575</v>
      </c>
      <c r="I119" s="255"/>
      <c r="J119" s="251"/>
      <c r="K119" s="251"/>
      <c r="L119" s="256"/>
      <c r="M119" s="257"/>
      <c r="N119" s="258"/>
      <c r="O119" s="258"/>
      <c r="P119" s="258"/>
      <c r="Q119" s="258"/>
      <c r="R119" s="258"/>
      <c r="S119" s="258"/>
      <c r="T119" s="259"/>
      <c r="AT119" s="260" t="s">
        <v>149</v>
      </c>
      <c r="AU119" s="260" t="s">
        <v>79</v>
      </c>
      <c r="AV119" s="13" t="s">
        <v>128</v>
      </c>
      <c r="AW119" s="13" t="s">
        <v>151</v>
      </c>
      <c r="AX119" s="13" t="s">
        <v>77</v>
      </c>
      <c r="AY119" s="260" t="s">
        <v>123</v>
      </c>
    </row>
    <row r="120" spans="2:65" s="1" customFormat="1" ht="16.5" customHeight="1">
      <c r="B120" s="45"/>
      <c r="C120" s="214" t="s">
        <v>178</v>
      </c>
      <c r="D120" s="214" t="s">
        <v>124</v>
      </c>
      <c r="E120" s="215" t="s">
        <v>179</v>
      </c>
      <c r="F120" s="216" t="s">
        <v>180</v>
      </c>
      <c r="G120" s="217" t="s">
        <v>169</v>
      </c>
      <c r="H120" s="218">
        <v>64.456</v>
      </c>
      <c r="I120" s="219"/>
      <c r="J120" s="220">
        <f>ROUND(I120*H120,2)</f>
        <v>0</v>
      </c>
      <c r="K120" s="216" t="s">
        <v>21</v>
      </c>
      <c r="L120" s="71"/>
      <c r="M120" s="221" t="s">
        <v>21</v>
      </c>
      <c r="N120" s="222" t="s">
        <v>40</v>
      </c>
      <c r="O120" s="4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AR120" s="23" t="s">
        <v>128</v>
      </c>
      <c r="AT120" s="23" t="s">
        <v>124</v>
      </c>
      <c r="AU120" s="23" t="s">
        <v>79</v>
      </c>
      <c r="AY120" s="23" t="s">
        <v>123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23" t="s">
        <v>77</v>
      </c>
      <c r="BK120" s="225">
        <f>ROUND(I120*H120,2)</f>
        <v>0</v>
      </c>
      <c r="BL120" s="23" t="s">
        <v>128</v>
      </c>
      <c r="BM120" s="23" t="s">
        <v>181</v>
      </c>
    </row>
    <row r="121" spans="2:51" s="11" customFormat="1" ht="13.5">
      <c r="B121" s="228"/>
      <c r="C121" s="229"/>
      <c r="D121" s="230" t="s">
        <v>149</v>
      </c>
      <c r="E121" s="231" t="s">
        <v>21</v>
      </c>
      <c r="F121" s="232" t="s">
        <v>182</v>
      </c>
      <c r="G121" s="229"/>
      <c r="H121" s="231" t="s">
        <v>21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149</v>
      </c>
      <c r="AU121" s="238" t="s">
        <v>79</v>
      </c>
      <c r="AV121" s="11" t="s">
        <v>77</v>
      </c>
      <c r="AW121" s="11" t="s">
        <v>151</v>
      </c>
      <c r="AX121" s="11" t="s">
        <v>69</v>
      </c>
      <c r="AY121" s="238" t="s">
        <v>123</v>
      </c>
    </row>
    <row r="122" spans="2:51" s="12" customFormat="1" ht="13.5">
      <c r="B122" s="239"/>
      <c r="C122" s="240"/>
      <c r="D122" s="230" t="s">
        <v>149</v>
      </c>
      <c r="E122" s="241" t="s">
        <v>21</v>
      </c>
      <c r="F122" s="242" t="s">
        <v>177</v>
      </c>
      <c r="G122" s="240"/>
      <c r="H122" s="243">
        <v>64.45554575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AT122" s="249" t="s">
        <v>149</v>
      </c>
      <c r="AU122" s="249" t="s">
        <v>79</v>
      </c>
      <c r="AV122" s="12" t="s">
        <v>79</v>
      </c>
      <c r="AW122" s="12" t="s">
        <v>151</v>
      </c>
      <c r="AX122" s="12" t="s">
        <v>69</v>
      </c>
      <c r="AY122" s="249" t="s">
        <v>123</v>
      </c>
    </row>
    <row r="123" spans="2:51" s="13" customFormat="1" ht="13.5">
      <c r="B123" s="250"/>
      <c r="C123" s="251"/>
      <c r="D123" s="230" t="s">
        <v>149</v>
      </c>
      <c r="E123" s="252" t="s">
        <v>21</v>
      </c>
      <c r="F123" s="253" t="s">
        <v>155</v>
      </c>
      <c r="G123" s="251"/>
      <c r="H123" s="254">
        <v>64.45554575</v>
      </c>
      <c r="I123" s="255"/>
      <c r="J123" s="251"/>
      <c r="K123" s="251"/>
      <c r="L123" s="256"/>
      <c r="M123" s="257"/>
      <c r="N123" s="258"/>
      <c r="O123" s="258"/>
      <c r="P123" s="258"/>
      <c r="Q123" s="258"/>
      <c r="R123" s="258"/>
      <c r="S123" s="258"/>
      <c r="T123" s="259"/>
      <c r="AT123" s="260" t="s">
        <v>149</v>
      </c>
      <c r="AU123" s="260" t="s">
        <v>79</v>
      </c>
      <c r="AV123" s="13" t="s">
        <v>128</v>
      </c>
      <c r="AW123" s="13" t="s">
        <v>151</v>
      </c>
      <c r="AX123" s="13" t="s">
        <v>77</v>
      </c>
      <c r="AY123" s="260" t="s">
        <v>123</v>
      </c>
    </row>
    <row r="124" spans="2:65" s="1" customFormat="1" ht="16.5" customHeight="1">
      <c r="B124" s="45"/>
      <c r="C124" s="214" t="s">
        <v>148</v>
      </c>
      <c r="D124" s="214" t="s">
        <v>124</v>
      </c>
      <c r="E124" s="215" t="s">
        <v>183</v>
      </c>
      <c r="F124" s="216" t="s">
        <v>184</v>
      </c>
      <c r="G124" s="217" t="s">
        <v>147</v>
      </c>
      <c r="H124" s="218">
        <v>66.39</v>
      </c>
      <c r="I124" s="219"/>
      <c r="J124" s="220">
        <f>ROUND(I124*H124,2)</f>
        <v>0</v>
      </c>
      <c r="K124" s="216" t="s">
        <v>21</v>
      </c>
      <c r="L124" s="71"/>
      <c r="M124" s="221" t="s">
        <v>21</v>
      </c>
      <c r="N124" s="222" t="s">
        <v>40</v>
      </c>
      <c r="O124" s="46"/>
      <c r="P124" s="223">
        <f>O124*H124</f>
        <v>0</v>
      </c>
      <c r="Q124" s="223">
        <v>0.00085132</v>
      </c>
      <c r="R124" s="223">
        <f>Q124*H124</f>
        <v>0.0565191348</v>
      </c>
      <c r="S124" s="223">
        <v>0</v>
      </c>
      <c r="T124" s="224">
        <f>S124*H124</f>
        <v>0</v>
      </c>
      <c r="AR124" s="23" t="s">
        <v>128</v>
      </c>
      <c r="AT124" s="23" t="s">
        <v>124</v>
      </c>
      <c r="AU124" s="23" t="s">
        <v>79</v>
      </c>
      <c r="AY124" s="23" t="s">
        <v>123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23" t="s">
        <v>77</v>
      </c>
      <c r="BK124" s="225">
        <f>ROUND(I124*H124,2)</f>
        <v>0</v>
      </c>
      <c r="BL124" s="23" t="s">
        <v>128</v>
      </c>
      <c r="BM124" s="23" t="s">
        <v>185</v>
      </c>
    </row>
    <row r="125" spans="2:51" s="11" customFormat="1" ht="13.5">
      <c r="B125" s="228"/>
      <c r="C125" s="229"/>
      <c r="D125" s="230" t="s">
        <v>149</v>
      </c>
      <c r="E125" s="231" t="s">
        <v>21</v>
      </c>
      <c r="F125" s="232" t="s">
        <v>186</v>
      </c>
      <c r="G125" s="229"/>
      <c r="H125" s="231" t="s">
        <v>21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149</v>
      </c>
      <c r="AU125" s="238" t="s">
        <v>79</v>
      </c>
      <c r="AV125" s="11" t="s">
        <v>77</v>
      </c>
      <c r="AW125" s="11" t="s">
        <v>151</v>
      </c>
      <c r="AX125" s="11" t="s">
        <v>69</v>
      </c>
      <c r="AY125" s="238" t="s">
        <v>123</v>
      </c>
    </row>
    <row r="126" spans="2:51" s="12" customFormat="1" ht="13.5">
      <c r="B126" s="239"/>
      <c r="C126" s="240"/>
      <c r="D126" s="230" t="s">
        <v>149</v>
      </c>
      <c r="E126" s="241" t="s">
        <v>21</v>
      </c>
      <c r="F126" s="242" t="s">
        <v>187</v>
      </c>
      <c r="G126" s="240"/>
      <c r="H126" s="243">
        <v>51.2119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8"/>
      <c r="AT126" s="249" t="s">
        <v>149</v>
      </c>
      <c r="AU126" s="249" t="s">
        <v>79</v>
      </c>
      <c r="AV126" s="12" t="s">
        <v>79</v>
      </c>
      <c r="AW126" s="12" t="s">
        <v>151</v>
      </c>
      <c r="AX126" s="12" t="s">
        <v>69</v>
      </c>
      <c r="AY126" s="249" t="s">
        <v>123</v>
      </c>
    </row>
    <row r="127" spans="2:51" s="12" customFormat="1" ht="13.5">
      <c r="B127" s="239"/>
      <c r="C127" s="240"/>
      <c r="D127" s="230" t="s">
        <v>149</v>
      </c>
      <c r="E127" s="241" t="s">
        <v>21</v>
      </c>
      <c r="F127" s="242" t="s">
        <v>188</v>
      </c>
      <c r="G127" s="240"/>
      <c r="H127" s="243">
        <v>15.177605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AT127" s="249" t="s">
        <v>149</v>
      </c>
      <c r="AU127" s="249" t="s">
        <v>79</v>
      </c>
      <c r="AV127" s="12" t="s">
        <v>79</v>
      </c>
      <c r="AW127" s="12" t="s">
        <v>151</v>
      </c>
      <c r="AX127" s="12" t="s">
        <v>69</v>
      </c>
      <c r="AY127" s="249" t="s">
        <v>123</v>
      </c>
    </row>
    <row r="128" spans="2:51" s="13" customFormat="1" ht="13.5">
      <c r="B128" s="250"/>
      <c r="C128" s="251"/>
      <c r="D128" s="230" t="s">
        <v>149</v>
      </c>
      <c r="E128" s="252" t="s">
        <v>21</v>
      </c>
      <c r="F128" s="253" t="s">
        <v>155</v>
      </c>
      <c r="G128" s="251"/>
      <c r="H128" s="254">
        <v>66.389505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AT128" s="260" t="s">
        <v>149</v>
      </c>
      <c r="AU128" s="260" t="s">
        <v>79</v>
      </c>
      <c r="AV128" s="13" t="s">
        <v>128</v>
      </c>
      <c r="AW128" s="13" t="s">
        <v>151</v>
      </c>
      <c r="AX128" s="13" t="s">
        <v>77</v>
      </c>
      <c r="AY128" s="260" t="s">
        <v>123</v>
      </c>
    </row>
    <row r="129" spans="2:65" s="1" customFormat="1" ht="16.5" customHeight="1">
      <c r="B129" s="45"/>
      <c r="C129" s="214" t="s">
        <v>189</v>
      </c>
      <c r="D129" s="214" t="s">
        <v>124</v>
      </c>
      <c r="E129" s="215" t="s">
        <v>190</v>
      </c>
      <c r="F129" s="216" t="s">
        <v>191</v>
      </c>
      <c r="G129" s="217" t="s">
        <v>147</v>
      </c>
      <c r="H129" s="218">
        <v>66.39</v>
      </c>
      <c r="I129" s="219"/>
      <c r="J129" s="220">
        <f>ROUND(I129*H129,2)</f>
        <v>0</v>
      </c>
      <c r="K129" s="216" t="s">
        <v>21</v>
      </c>
      <c r="L129" s="71"/>
      <c r="M129" s="221" t="s">
        <v>21</v>
      </c>
      <c r="N129" s="222" t="s">
        <v>40</v>
      </c>
      <c r="O129" s="4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AR129" s="23" t="s">
        <v>128</v>
      </c>
      <c r="AT129" s="23" t="s">
        <v>124</v>
      </c>
      <c r="AU129" s="23" t="s">
        <v>79</v>
      </c>
      <c r="AY129" s="23" t="s">
        <v>123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23" t="s">
        <v>77</v>
      </c>
      <c r="BK129" s="225">
        <f>ROUND(I129*H129,2)</f>
        <v>0</v>
      </c>
      <c r="BL129" s="23" t="s">
        <v>128</v>
      </c>
      <c r="BM129" s="23" t="s">
        <v>192</v>
      </c>
    </row>
    <row r="130" spans="2:51" s="11" customFormat="1" ht="13.5">
      <c r="B130" s="228"/>
      <c r="C130" s="229"/>
      <c r="D130" s="230" t="s">
        <v>149</v>
      </c>
      <c r="E130" s="231" t="s">
        <v>21</v>
      </c>
      <c r="F130" s="232" t="s">
        <v>186</v>
      </c>
      <c r="G130" s="229"/>
      <c r="H130" s="231" t="s">
        <v>21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149</v>
      </c>
      <c r="AU130" s="238" t="s">
        <v>79</v>
      </c>
      <c r="AV130" s="11" t="s">
        <v>77</v>
      </c>
      <c r="AW130" s="11" t="s">
        <v>151</v>
      </c>
      <c r="AX130" s="11" t="s">
        <v>69</v>
      </c>
      <c r="AY130" s="238" t="s">
        <v>123</v>
      </c>
    </row>
    <row r="131" spans="2:51" s="12" customFormat="1" ht="13.5">
      <c r="B131" s="239"/>
      <c r="C131" s="240"/>
      <c r="D131" s="230" t="s">
        <v>149</v>
      </c>
      <c r="E131" s="241" t="s">
        <v>21</v>
      </c>
      <c r="F131" s="242" t="s">
        <v>187</v>
      </c>
      <c r="G131" s="240"/>
      <c r="H131" s="243">
        <v>51.2119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AT131" s="249" t="s">
        <v>149</v>
      </c>
      <c r="AU131" s="249" t="s">
        <v>79</v>
      </c>
      <c r="AV131" s="12" t="s">
        <v>79</v>
      </c>
      <c r="AW131" s="12" t="s">
        <v>151</v>
      </c>
      <c r="AX131" s="12" t="s">
        <v>69</v>
      </c>
      <c r="AY131" s="249" t="s">
        <v>123</v>
      </c>
    </row>
    <row r="132" spans="2:51" s="12" customFormat="1" ht="13.5">
      <c r="B132" s="239"/>
      <c r="C132" s="240"/>
      <c r="D132" s="230" t="s">
        <v>149</v>
      </c>
      <c r="E132" s="241" t="s">
        <v>21</v>
      </c>
      <c r="F132" s="242" t="s">
        <v>188</v>
      </c>
      <c r="G132" s="240"/>
      <c r="H132" s="243">
        <v>15.177605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AT132" s="249" t="s">
        <v>149</v>
      </c>
      <c r="AU132" s="249" t="s">
        <v>79</v>
      </c>
      <c r="AV132" s="12" t="s">
        <v>79</v>
      </c>
      <c r="AW132" s="12" t="s">
        <v>151</v>
      </c>
      <c r="AX132" s="12" t="s">
        <v>69</v>
      </c>
      <c r="AY132" s="249" t="s">
        <v>123</v>
      </c>
    </row>
    <row r="133" spans="2:51" s="13" customFormat="1" ht="13.5">
      <c r="B133" s="250"/>
      <c r="C133" s="251"/>
      <c r="D133" s="230" t="s">
        <v>149</v>
      </c>
      <c r="E133" s="252" t="s">
        <v>21</v>
      </c>
      <c r="F133" s="253" t="s">
        <v>155</v>
      </c>
      <c r="G133" s="251"/>
      <c r="H133" s="254">
        <v>66.389505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AT133" s="260" t="s">
        <v>149</v>
      </c>
      <c r="AU133" s="260" t="s">
        <v>79</v>
      </c>
      <c r="AV133" s="13" t="s">
        <v>128</v>
      </c>
      <c r="AW133" s="13" t="s">
        <v>151</v>
      </c>
      <c r="AX133" s="13" t="s">
        <v>77</v>
      </c>
      <c r="AY133" s="260" t="s">
        <v>123</v>
      </c>
    </row>
    <row r="134" spans="2:65" s="1" customFormat="1" ht="16.5" customHeight="1">
      <c r="B134" s="45"/>
      <c r="C134" s="214" t="s">
        <v>159</v>
      </c>
      <c r="D134" s="214" t="s">
        <v>124</v>
      </c>
      <c r="E134" s="215" t="s">
        <v>193</v>
      </c>
      <c r="F134" s="216" t="s">
        <v>194</v>
      </c>
      <c r="G134" s="217" t="s">
        <v>169</v>
      </c>
      <c r="H134" s="218">
        <v>64.456</v>
      </c>
      <c r="I134" s="219"/>
      <c r="J134" s="220">
        <f>ROUND(I134*H134,2)</f>
        <v>0</v>
      </c>
      <c r="K134" s="216" t="s">
        <v>21</v>
      </c>
      <c r="L134" s="71"/>
      <c r="M134" s="221" t="s">
        <v>21</v>
      </c>
      <c r="N134" s="222" t="s">
        <v>40</v>
      </c>
      <c r="O134" s="4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AR134" s="23" t="s">
        <v>128</v>
      </c>
      <c r="AT134" s="23" t="s">
        <v>124</v>
      </c>
      <c r="AU134" s="23" t="s">
        <v>79</v>
      </c>
      <c r="AY134" s="23" t="s">
        <v>123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23" t="s">
        <v>77</v>
      </c>
      <c r="BK134" s="225">
        <f>ROUND(I134*H134,2)</f>
        <v>0</v>
      </c>
      <c r="BL134" s="23" t="s">
        <v>128</v>
      </c>
      <c r="BM134" s="23" t="s">
        <v>195</v>
      </c>
    </row>
    <row r="135" spans="2:51" s="11" customFormat="1" ht="13.5">
      <c r="B135" s="228"/>
      <c r="C135" s="229"/>
      <c r="D135" s="230" t="s">
        <v>149</v>
      </c>
      <c r="E135" s="231" t="s">
        <v>21</v>
      </c>
      <c r="F135" s="232" t="s">
        <v>176</v>
      </c>
      <c r="G135" s="229"/>
      <c r="H135" s="231" t="s">
        <v>21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149</v>
      </c>
      <c r="AU135" s="238" t="s">
        <v>79</v>
      </c>
      <c r="AV135" s="11" t="s">
        <v>77</v>
      </c>
      <c r="AW135" s="11" t="s">
        <v>151</v>
      </c>
      <c r="AX135" s="11" t="s">
        <v>69</v>
      </c>
      <c r="AY135" s="238" t="s">
        <v>123</v>
      </c>
    </row>
    <row r="136" spans="2:51" s="12" customFormat="1" ht="13.5">
      <c r="B136" s="239"/>
      <c r="C136" s="240"/>
      <c r="D136" s="230" t="s">
        <v>149</v>
      </c>
      <c r="E136" s="241" t="s">
        <v>21</v>
      </c>
      <c r="F136" s="242" t="s">
        <v>177</v>
      </c>
      <c r="G136" s="240"/>
      <c r="H136" s="243">
        <v>64.45554575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AT136" s="249" t="s">
        <v>149</v>
      </c>
      <c r="AU136" s="249" t="s">
        <v>79</v>
      </c>
      <c r="AV136" s="12" t="s">
        <v>79</v>
      </c>
      <c r="AW136" s="12" t="s">
        <v>151</v>
      </c>
      <c r="AX136" s="12" t="s">
        <v>69</v>
      </c>
      <c r="AY136" s="249" t="s">
        <v>123</v>
      </c>
    </row>
    <row r="137" spans="2:51" s="13" customFormat="1" ht="13.5">
      <c r="B137" s="250"/>
      <c r="C137" s="251"/>
      <c r="D137" s="230" t="s">
        <v>149</v>
      </c>
      <c r="E137" s="252" t="s">
        <v>21</v>
      </c>
      <c r="F137" s="253" t="s">
        <v>155</v>
      </c>
      <c r="G137" s="251"/>
      <c r="H137" s="254">
        <v>64.45554575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AT137" s="260" t="s">
        <v>149</v>
      </c>
      <c r="AU137" s="260" t="s">
        <v>79</v>
      </c>
      <c r="AV137" s="13" t="s">
        <v>128</v>
      </c>
      <c r="AW137" s="13" t="s">
        <v>151</v>
      </c>
      <c r="AX137" s="13" t="s">
        <v>77</v>
      </c>
      <c r="AY137" s="260" t="s">
        <v>123</v>
      </c>
    </row>
    <row r="138" spans="2:65" s="1" customFormat="1" ht="16.5" customHeight="1">
      <c r="B138" s="45"/>
      <c r="C138" s="214" t="s">
        <v>10</v>
      </c>
      <c r="D138" s="214" t="s">
        <v>124</v>
      </c>
      <c r="E138" s="215" t="s">
        <v>196</v>
      </c>
      <c r="F138" s="216" t="s">
        <v>197</v>
      </c>
      <c r="G138" s="217" t="s">
        <v>169</v>
      </c>
      <c r="H138" s="218">
        <v>64.456</v>
      </c>
      <c r="I138" s="219"/>
      <c r="J138" s="220">
        <f>ROUND(I138*H138,2)</f>
        <v>0</v>
      </c>
      <c r="K138" s="216" t="s">
        <v>21</v>
      </c>
      <c r="L138" s="71"/>
      <c r="M138" s="221" t="s">
        <v>21</v>
      </c>
      <c r="N138" s="222" t="s">
        <v>40</v>
      </c>
      <c r="O138" s="4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AR138" s="23" t="s">
        <v>128</v>
      </c>
      <c r="AT138" s="23" t="s">
        <v>124</v>
      </c>
      <c r="AU138" s="23" t="s">
        <v>79</v>
      </c>
      <c r="AY138" s="23" t="s">
        <v>123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23" t="s">
        <v>77</v>
      </c>
      <c r="BK138" s="225">
        <f>ROUND(I138*H138,2)</f>
        <v>0</v>
      </c>
      <c r="BL138" s="23" t="s">
        <v>128</v>
      </c>
      <c r="BM138" s="23" t="s">
        <v>198</v>
      </c>
    </row>
    <row r="139" spans="2:51" s="11" customFormat="1" ht="13.5">
      <c r="B139" s="228"/>
      <c r="C139" s="229"/>
      <c r="D139" s="230" t="s">
        <v>149</v>
      </c>
      <c r="E139" s="231" t="s">
        <v>21</v>
      </c>
      <c r="F139" s="232" t="s">
        <v>176</v>
      </c>
      <c r="G139" s="229"/>
      <c r="H139" s="231" t="s">
        <v>21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149</v>
      </c>
      <c r="AU139" s="238" t="s">
        <v>79</v>
      </c>
      <c r="AV139" s="11" t="s">
        <v>77</v>
      </c>
      <c r="AW139" s="11" t="s">
        <v>151</v>
      </c>
      <c r="AX139" s="11" t="s">
        <v>69</v>
      </c>
      <c r="AY139" s="238" t="s">
        <v>123</v>
      </c>
    </row>
    <row r="140" spans="2:51" s="12" customFormat="1" ht="13.5">
      <c r="B140" s="239"/>
      <c r="C140" s="240"/>
      <c r="D140" s="230" t="s">
        <v>149</v>
      </c>
      <c r="E140" s="241" t="s">
        <v>21</v>
      </c>
      <c r="F140" s="242" t="s">
        <v>177</v>
      </c>
      <c r="G140" s="240"/>
      <c r="H140" s="243">
        <v>64.45554575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AT140" s="249" t="s">
        <v>149</v>
      </c>
      <c r="AU140" s="249" t="s">
        <v>79</v>
      </c>
      <c r="AV140" s="12" t="s">
        <v>79</v>
      </c>
      <c r="AW140" s="12" t="s">
        <v>151</v>
      </c>
      <c r="AX140" s="12" t="s">
        <v>69</v>
      </c>
      <c r="AY140" s="249" t="s">
        <v>123</v>
      </c>
    </row>
    <row r="141" spans="2:51" s="13" customFormat="1" ht="13.5">
      <c r="B141" s="250"/>
      <c r="C141" s="251"/>
      <c r="D141" s="230" t="s">
        <v>149</v>
      </c>
      <c r="E141" s="252" t="s">
        <v>21</v>
      </c>
      <c r="F141" s="253" t="s">
        <v>155</v>
      </c>
      <c r="G141" s="251"/>
      <c r="H141" s="254">
        <v>64.45554575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AT141" s="260" t="s">
        <v>149</v>
      </c>
      <c r="AU141" s="260" t="s">
        <v>79</v>
      </c>
      <c r="AV141" s="13" t="s">
        <v>128</v>
      </c>
      <c r="AW141" s="13" t="s">
        <v>151</v>
      </c>
      <c r="AX141" s="13" t="s">
        <v>77</v>
      </c>
      <c r="AY141" s="260" t="s">
        <v>123</v>
      </c>
    </row>
    <row r="142" spans="2:65" s="1" customFormat="1" ht="16.5" customHeight="1">
      <c r="B142" s="45"/>
      <c r="C142" s="214" t="s">
        <v>165</v>
      </c>
      <c r="D142" s="214" t="s">
        <v>124</v>
      </c>
      <c r="E142" s="215" t="s">
        <v>199</v>
      </c>
      <c r="F142" s="216" t="s">
        <v>200</v>
      </c>
      <c r="G142" s="217" t="s">
        <v>169</v>
      </c>
      <c r="H142" s="218">
        <v>64.456</v>
      </c>
      <c r="I142" s="219"/>
      <c r="J142" s="220">
        <f>ROUND(I142*H142,2)</f>
        <v>0</v>
      </c>
      <c r="K142" s="216" t="s">
        <v>21</v>
      </c>
      <c r="L142" s="71"/>
      <c r="M142" s="221" t="s">
        <v>21</v>
      </c>
      <c r="N142" s="222" t="s">
        <v>40</v>
      </c>
      <c r="O142" s="4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AR142" s="23" t="s">
        <v>128</v>
      </c>
      <c r="AT142" s="23" t="s">
        <v>124</v>
      </c>
      <c r="AU142" s="23" t="s">
        <v>79</v>
      </c>
      <c r="AY142" s="23" t="s">
        <v>123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23" t="s">
        <v>77</v>
      </c>
      <c r="BK142" s="225">
        <f>ROUND(I142*H142,2)</f>
        <v>0</v>
      </c>
      <c r="BL142" s="23" t="s">
        <v>128</v>
      </c>
      <c r="BM142" s="23" t="s">
        <v>201</v>
      </c>
    </row>
    <row r="143" spans="2:51" s="11" customFormat="1" ht="13.5">
      <c r="B143" s="228"/>
      <c r="C143" s="229"/>
      <c r="D143" s="230" t="s">
        <v>149</v>
      </c>
      <c r="E143" s="231" t="s">
        <v>21</v>
      </c>
      <c r="F143" s="232" t="s">
        <v>176</v>
      </c>
      <c r="G143" s="229"/>
      <c r="H143" s="231" t="s">
        <v>21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149</v>
      </c>
      <c r="AU143" s="238" t="s">
        <v>79</v>
      </c>
      <c r="AV143" s="11" t="s">
        <v>77</v>
      </c>
      <c r="AW143" s="11" t="s">
        <v>151</v>
      </c>
      <c r="AX143" s="11" t="s">
        <v>69</v>
      </c>
      <c r="AY143" s="238" t="s">
        <v>123</v>
      </c>
    </row>
    <row r="144" spans="2:51" s="12" customFormat="1" ht="13.5">
      <c r="B144" s="239"/>
      <c r="C144" s="240"/>
      <c r="D144" s="230" t="s">
        <v>149</v>
      </c>
      <c r="E144" s="241" t="s">
        <v>21</v>
      </c>
      <c r="F144" s="242" t="s">
        <v>177</v>
      </c>
      <c r="G144" s="240"/>
      <c r="H144" s="243">
        <v>64.45554575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AT144" s="249" t="s">
        <v>149</v>
      </c>
      <c r="AU144" s="249" t="s">
        <v>79</v>
      </c>
      <c r="AV144" s="12" t="s">
        <v>79</v>
      </c>
      <c r="AW144" s="12" t="s">
        <v>151</v>
      </c>
      <c r="AX144" s="12" t="s">
        <v>69</v>
      </c>
      <c r="AY144" s="249" t="s">
        <v>123</v>
      </c>
    </row>
    <row r="145" spans="2:51" s="13" customFormat="1" ht="13.5">
      <c r="B145" s="250"/>
      <c r="C145" s="251"/>
      <c r="D145" s="230" t="s">
        <v>149</v>
      </c>
      <c r="E145" s="252" t="s">
        <v>21</v>
      </c>
      <c r="F145" s="253" t="s">
        <v>155</v>
      </c>
      <c r="G145" s="251"/>
      <c r="H145" s="254">
        <v>64.45554575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AT145" s="260" t="s">
        <v>149</v>
      </c>
      <c r="AU145" s="260" t="s">
        <v>79</v>
      </c>
      <c r="AV145" s="13" t="s">
        <v>128</v>
      </c>
      <c r="AW145" s="13" t="s">
        <v>151</v>
      </c>
      <c r="AX145" s="13" t="s">
        <v>77</v>
      </c>
      <c r="AY145" s="260" t="s">
        <v>123</v>
      </c>
    </row>
    <row r="146" spans="2:65" s="1" customFormat="1" ht="16.5" customHeight="1">
      <c r="B146" s="45"/>
      <c r="C146" s="214" t="s">
        <v>202</v>
      </c>
      <c r="D146" s="214" t="s">
        <v>124</v>
      </c>
      <c r="E146" s="215" t="s">
        <v>203</v>
      </c>
      <c r="F146" s="216" t="s">
        <v>204</v>
      </c>
      <c r="G146" s="217" t="s">
        <v>169</v>
      </c>
      <c r="H146" s="218">
        <v>64.456</v>
      </c>
      <c r="I146" s="219"/>
      <c r="J146" s="220">
        <f>ROUND(I146*H146,2)</f>
        <v>0</v>
      </c>
      <c r="K146" s="216" t="s">
        <v>21</v>
      </c>
      <c r="L146" s="71"/>
      <c r="M146" s="221" t="s">
        <v>21</v>
      </c>
      <c r="N146" s="222" t="s">
        <v>40</v>
      </c>
      <c r="O146" s="4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AR146" s="23" t="s">
        <v>128</v>
      </c>
      <c r="AT146" s="23" t="s">
        <v>124</v>
      </c>
      <c r="AU146" s="23" t="s">
        <v>79</v>
      </c>
      <c r="AY146" s="23" t="s">
        <v>123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23" t="s">
        <v>77</v>
      </c>
      <c r="BK146" s="225">
        <f>ROUND(I146*H146,2)</f>
        <v>0</v>
      </c>
      <c r="BL146" s="23" t="s">
        <v>128</v>
      </c>
      <c r="BM146" s="23" t="s">
        <v>205</v>
      </c>
    </row>
    <row r="147" spans="2:51" s="11" customFormat="1" ht="13.5">
      <c r="B147" s="228"/>
      <c r="C147" s="229"/>
      <c r="D147" s="230" t="s">
        <v>149</v>
      </c>
      <c r="E147" s="231" t="s">
        <v>21</v>
      </c>
      <c r="F147" s="232" t="s">
        <v>176</v>
      </c>
      <c r="G147" s="229"/>
      <c r="H147" s="231" t="s">
        <v>21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149</v>
      </c>
      <c r="AU147" s="238" t="s">
        <v>79</v>
      </c>
      <c r="AV147" s="11" t="s">
        <v>77</v>
      </c>
      <c r="AW147" s="11" t="s">
        <v>151</v>
      </c>
      <c r="AX147" s="11" t="s">
        <v>69</v>
      </c>
      <c r="AY147" s="238" t="s">
        <v>123</v>
      </c>
    </row>
    <row r="148" spans="2:51" s="12" customFormat="1" ht="13.5">
      <c r="B148" s="239"/>
      <c r="C148" s="240"/>
      <c r="D148" s="230" t="s">
        <v>149</v>
      </c>
      <c r="E148" s="241" t="s">
        <v>21</v>
      </c>
      <c r="F148" s="242" t="s">
        <v>177</v>
      </c>
      <c r="G148" s="240"/>
      <c r="H148" s="243">
        <v>64.45554575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149</v>
      </c>
      <c r="AU148" s="249" t="s">
        <v>79</v>
      </c>
      <c r="AV148" s="12" t="s">
        <v>79</v>
      </c>
      <c r="AW148" s="12" t="s">
        <v>151</v>
      </c>
      <c r="AX148" s="12" t="s">
        <v>69</v>
      </c>
      <c r="AY148" s="249" t="s">
        <v>123</v>
      </c>
    </row>
    <row r="149" spans="2:51" s="13" customFormat="1" ht="13.5">
      <c r="B149" s="250"/>
      <c r="C149" s="251"/>
      <c r="D149" s="230" t="s">
        <v>149</v>
      </c>
      <c r="E149" s="252" t="s">
        <v>21</v>
      </c>
      <c r="F149" s="253" t="s">
        <v>155</v>
      </c>
      <c r="G149" s="251"/>
      <c r="H149" s="254">
        <v>64.45554575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AT149" s="260" t="s">
        <v>149</v>
      </c>
      <c r="AU149" s="260" t="s">
        <v>79</v>
      </c>
      <c r="AV149" s="13" t="s">
        <v>128</v>
      </c>
      <c r="AW149" s="13" t="s">
        <v>151</v>
      </c>
      <c r="AX149" s="13" t="s">
        <v>77</v>
      </c>
      <c r="AY149" s="260" t="s">
        <v>123</v>
      </c>
    </row>
    <row r="150" spans="2:65" s="1" customFormat="1" ht="16.5" customHeight="1">
      <c r="B150" s="45"/>
      <c r="C150" s="214" t="s">
        <v>170</v>
      </c>
      <c r="D150" s="214" t="s">
        <v>124</v>
      </c>
      <c r="E150" s="215" t="s">
        <v>206</v>
      </c>
      <c r="F150" s="216" t="s">
        <v>207</v>
      </c>
      <c r="G150" s="217" t="s">
        <v>127</v>
      </c>
      <c r="H150" s="218">
        <v>91.399</v>
      </c>
      <c r="I150" s="219"/>
      <c r="J150" s="220">
        <f>ROUND(I150*H150,2)</f>
        <v>0</v>
      </c>
      <c r="K150" s="216" t="s">
        <v>21</v>
      </c>
      <c r="L150" s="71"/>
      <c r="M150" s="221" t="s">
        <v>21</v>
      </c>
      <c r="N150" s="222" t="s">
        <v>40</v>
      </c>
      <c r="O150" s="46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AR150" s="23" t="s">
        <v>128</v>
      </c>
      <c r="AT150" s="23" t="s">
        <v>124</v>
      </c>
      <c r="AU150" s="23" t="s">
        <v>79</v>
      </c>
      <c r="AY150" s="23" t="s">
        <v>123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23" t="s">
        <v>77</v>
      </c>
      <c r="BK150" s="225">
        <f>ROUND(I150*H150,2)</f>
        <v>0</v>
      </c>
      <c r="BL150" s="23" t="s">
        <v>128</v>
      </c>
      <c r="BM150" s="23" t="s">
        <v>208</v>
      </c>
    </row>
    <row r="151" spans="2:65" s="1" customFormat="1" ht="16.5" customHeight="1">
      <c r="B151" s="45"/>
      <c r="C151" s="214" t="s">
        <v>209</v>
      </c>
      <c r="D151" s="214" t="s">
        <v>124</v>
      </c>
      <c r="E151" s="215" t="s">
        <v>210</v>
      </c>
      <c r="F151" s="216" t="s">
        <v>211</v>
      </c>
      <c r="G151" s="217" t="s">
        <v>147</v>
      </c>
      <c r="H151" s="218">
        <v>18.062</v>
      </c>
      <c r="I151" s="219"/>
      <c r="J151" s="220">
        <f>ROUND(I151*H151,2)</f>
        <v>0</v>
      </c>
      <c r="K151" s="216" t="s">
        <v>21</v>
      </c>
      <c r="L151" s="71"/>
      <c r="M151" s="221" t="s">
        <v>21</v>
      </c>
      <c r="N151" s="222" t="s">
        <v>40</v>
      </c>
      <c r="O151" s="46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AR151" s="23" t="s">
        <v>128</v>
      </c>
      <c r="AT151" s="23" t="s">
        <v>124</v>
      </c>
      <c r="AU151" s="23" t="s">
        <v>79</v>
      </c>
      <c r="AY151" s="23" t="s">
        <v>123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23" t="s">
        <v>77</v>
      </c>
      <c r="BK151" s="225">
        <f>ROUND(I151*H151,2)</f>
        <v>0</v>
      </c>
      <c r="BL151" s="23" t="s">
        <v>128</v>
      </c>
      <c r="BM151" s="23" t="s">
        <v>212</v>
      </c>
    </row>
    <row r="152" spans="2:51" s="11" customFormat="1" ht="13.5">
      <c r="B152" s="228"/>
      <c r="C152" s="229"/>
      <c r="D152" s="230" t="s">
        <v>149</v>
      </c>
      <c r="E152" s="231" t="s">
        <v>21</v>
      </c>
      <c r="F152" s="232" t="s">
        <v>213</v>
      </c>
      <c r="G152" s="229"/>
      <c r="H152" s="231" t="s">
        <v>21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149</v>
      </c>
      <c r="AU152" s="238" t="s">
        <v>79</v>
      </c>
      <c r="AV152" s="11" t="s">
        <v>77</v>
      </c>
      <c r="AW152" s="11" t="s">
        <v>151</v>
      </c>
      <c r="AX152" s="11" t="s">
        <v>69</v>
      </c>
      <c r="AY152" s="238" t="s">
        <v>123</v>
      </c>
    </row>
    <row r="153" spans="2:51" s="12" customFormat="1" ht="13.5">
      <c r="B153" s="239"/>
      <c r="C153" s="240"/>
      <c r="D153" s="230" t="s">
        <v>149</v>
      </c>
      <c r="E153" s="241" t="s">
        <v>21</v>
      </c>
      <c r="F153" s="242" t="s">
        <v>214</v>
      </c>
      <c r="G153" s="240"/>
      <c r="H153" s="243">
        <v>18.0616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149</v>
      </c>
      <c r="AU153" s="249" t="s">
        <v>79</v>
      </c>
      <c r="AV153" s="12" t="s">
        <v>79</v>
      </c>
      <c r="AW153" s="12" t="s">
        <v>151</v>
      </c>
      <c r="AX153" s="12" t="s">
        <v>69</v>
      </c>
      <c r="AY153" s="249" t="s">
        <v>123</v>
      </c>
    </row>
    <row r="154" spans="2:51" s="13" customFormat="1" ht="13.5">
      <c r="B154" s="250"/>
      <c r="C154" s="251"/>
      <c r="D154" s="230" t="s">
        <v>149</v>
      </c>
      <c r="E154" s="252" t="s">
        <v>21</v>
      </c>
      <c r="F154" s="253" t="s">
        <v>155</v>
      </c>
      <c r="G154" s="251"/>
      <c r="H154" s="254">
        <v>18.0616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AT154" s="260" t="s">
        <v>149</v>
      </c>
      <c r="AU154" s="260" t="s">
        <v>79</v>
      </c>
      <c r="AV154" s="13" t="s">
        <v>128</v>
      </c>
      <c r="AW154" s="13" t="s">
        <v>151</v>
      </c>
      <c r="AX154" s="13" t="s">
        <v>77</v>
      </c>
      <c r="AY154" s="260" t="s">
        <v>123</v>
      </c>
    </row>
    <row r="155" spans="2:65" s="1" customFormat="1" ht="25.5" customHeight="1">
      <c r="B155" s="45"/>
      <c r="C155" s="214" t="s">
        <v>175</v>
      </c>
      <c r="D155" s="214" t="s">
        <v>124</v>
      </c>
      <c r="E155" s="215" t="s">
        <v>215</v>
      </c>
      <c r="F155" s="216" t="s">
        <v>216</v>
      </c>
      <c r="G155" s="217" t="s">
        <v>147</v>
      </c>
      <c r="H155" s="218">
        <v>25.79</v>
      </c>
      <c r="I155" s="219"/>
      <c r="J155" s="220">
        <f>ROUND(I155*H155,2)</f>
        <v>0</v>
      </c>
      <c r="K155" s="216" t="s">
        <v>21</v>
      </c>
      <c r="L155" s="71"/>
      <c r="M155" s="221" t="s">
        <v>21</v>
      </c>
      <c r="N155" s="222" t="s">
        <v>40</v>
      </c>
      <c r="O155" s="46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AR155" s="23" t="s">
        <v>128</v>
      </c>
      <c r="AT155" s="23" t="s">
        <v>124</v>
      </c>
      <c r="AU155" s="23" t="s">
        <v>79</v>
      </c>
      <c r="AY155" s="23" t="s">
        <v>123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23" t="s">
        <v>77</v>
      </c>
      <c r="BK155" s="225">
        <f>ROUND(I155*H155,2)</f>
        <v>0</v>
      </c>
      <c r="BL155" s="23" t="s">
        <v>128</v>
      </c>
      <c r="BM155" s="23" t="s">
        <v>217</v>
      </c>
    </row>
    <row r="156" spans="2:51" s="11" customFormat="1" ht="13.5">
      <c r="B156" s="228"/>
      <c r="C156" s="229"/>
      <c r="D156" s="230" t="s">
        <v>149</v>
      </c>
      <c r="E156" s="231" t="s">
        <v>21</v>
      </c>
      <c r="F156" s="232" t="s">
        <v>171</v>
      </c>
      <c r="G156" s="229"/>
      <c r="H156" s="231" t="s">
        <v>21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149</v>
      </c>
      <c r="AU156" s="238" t="s">
        <v>79</v>
      </c>
      <c r="AV156" s="11" t="s">
        <v>77</v>
      </c>
      <c r="AW156" s="11" t="s">
        <v>151</v>
      </c>
      <c r="AX156" s="11" t="s">
        <v>69</v>
      </c>
      <c r="AY156" s="238" t="s">
        <v>123</v>
      </c>
    </row>
    <row r="157" spans="2:51" s="12" customFormat="1" ht="13.5">
      <c r="B157" s="239"/>
      <c r="C157" s="240"/>
      <c r="D157" s="230" t="s">
        <v>149</v>
      </c>
      <c r="E157" s="241" t="s">
        <v>21</v>
      </c>
      <c r="F157" s="242" t="s">
        <v>218</v>
      </c>
      <c r="G157" s="240"/>
      <c r="H157" s="243">
        <v>25.79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AT157" s="249" t="s">
        <v>149</v>
      </c>
      <c r="AU157" s="249" t="s">
        <v>79</v>
      </c>
      <c r="AV157" s="12" t="s">
        <v>79</v>
      </c>
      <c r="AW157" s="12" t="s">
        <v>151</v>
      </c>
      <c r="AX157" s="12" t="s">
        <v>69</v>
      </c>
      <c r="AY157" s="249" t="s">
        <v>123</v>
      </c>
    </row>
    <row r="158" spans="2:51" s="13" customFormat="1" ht="13.5">
      <c r="B158" s="250"/>
      <c r="C158" s="251"/>
      <c r="D158" s="230" t="s">
        <v>149</v>
      </c>
      <c r="E158" s="252" t="s">
        <v>21</v>
      </c>
      <c r="F158" s="253" t="s">
        <v>155</v>
      </c>
      <c r="G158" s="251"/>
      <c r="H158" s="254">
        <v>25.79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AT158" s="260" t="s">
        <v>149</v>
      </c>
      <c r="AU158" s="260" t="s">
        <v>79</v>
      </c>
      <c r="AV158" s="13" t="s">
        <v>128</v>
      </c>
      <c r="AW158" s="13" t="s">
        <v>151</v>
      </c>
      <c r="AX158" s="13" t="s">
        <v>77</v>
      </c>
      <c r="AY158" s="260" t="s">
        <v>123</v>
      </c>
    </row>
    <row r="159" spans="2:63" s="10" customFormat="1" ht="29.85" customHeight="1">
      <c r="B159" s="200"/>
      <c r="C159" s="201"/>
      <c r="D159" s="202" t="s">
        <v>68</v>
      </c>
      <c r="E159" s="226" t="s">
        <v>131</v>
      </c>
      <c r="F159" s="226" t="s">
        <v>219</v>
      </c>
      <c r="G159" s="201"/>
      <c r="H159" s="201"/>
      <c r="I159" s="204"/>
      <c r="J159" s="227">
        <f>BK159</f>
        <v>0</v>
      </c>
      <c r="K159" s="201"/>
      <c r="L159" s="206"/>
      <c r="M159" s="207"/>
      <c r="N159" s="208"/>
      <c r="O159" s="208"/>
      <c r="P159" s="209">
        <f>SUM(P160:P167)</f>
        <v>0</v>
      </c>
      <c r="Q159" s="208"/>
      <c r="R159" s="209">
        <f>SUM(R160:R167)</f>
        <v>0.0006965024</v>
      </c>
      <c r="S159" s="208"/>
      <c r="T159" s="210">
        <f>SUM(T160:T167)</f>
        <v>0</v>
      </c>
      <c r="AR159" s="211" t="s">
        <v>77</v>
      </c>
      <c r="AT159" s="212" t="s">
        <v>68</v>
      </c>
      <c r="AU159" s="212" t="s">
        <v>77</v>
      </c>
      <c r="AY159" s="211" t="s">
        <v>123</v>
      </c>
      <c r="BK159" s="213">
        <f>SUM(BK160:BK167)</f>
        <v>0</v>
      </c>
    </row>
    <row r="160" spans="2:65" s="1" customFormat="1" ht="16.5" customHeight="1">
      <c r="B160" s="45"/>
      <c r="C160" s="214" t="s">
        <v>9</v>
      </c>
      <c r="D160" s="214" t="s">
        <v>124</v>
      </c>
      <c r="E160" s="215" t="s">
        <v>220</v>
      </c>
      <c r="F160" s="216" t="s">
        <v>221</v>
      </c>
      <c r="G160" s="217" t="s">
        <v>169</v>
      </c>
      <c r="H160" s="218">
        <v>3.76</v>
      </c>
      <c r="I160" s="219"/>
      <c r="J160" s="220">
        <f>ROUND(I160*H160,2)</f>
        <v>0</v>
      </c>
      <c r="K160" s="216" t="s">
        <v>21</v>
      </c>
      <c r="L160" s="71"/>
      <c r="M160" s="221" t="s">
        <v>21</v>
      </c>
      <c r="N160" s="222" t="s">
        <v>40</v>
      </c>
      <c r="O160" s="46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AR160" s="23" t="s">
        <v>128</v>
      </c>
      <c r="AT160" s="23" t="s">
        <v>124</v>
      </c>
      <c r="AU160" s="23" t="s">
        <v>79</v>
      </c>
      <c r="AY160" s="23" t="s">
        <v>123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23" t="s">
        <v>77</v>
      </c>
      <c r="BK160" s="225">
        <f>ROUND(I160*H160,2)</f>
        <v>0</v>
      </c>
      <c r="BL160" s="23" t="s">
        <v>128</v>
      </c>
      <c r="BM160" s="23" t="s">
        <v>222</v>
      </c>
    </row>
    <row r="161" spans="2:51" s="11" customFormat="1" ht="13.5">
      <c r="B161" s="228"/>
      <c r="C161" s="229"/>
      <c r="D161" s="230" t="s">
        <v>149</v>
      </c>
      <c r="E161" s="231" t="s">
        <v>21</v>
      </c>
      <c r="F161" s="232" t="s">
        <v>223</v>
      </c>
      <c r="G161" s="229"/>
      <c r="H161" s="231" t="s">
        <v>21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149</v>
      </c>
      <c r="AU161" s="238" t="s">
        <v>79</v>
      </c>
      <c r="AV161" s="11" t="s">
        <v>77</v>
      </c>
      <c r="AW161" s="11" t="s">
        <v>151</v>
      </c>
      <c r="AX161" s="11" t="s">
        <v>69</v>
      </c>
      <c r="AY161" s="238" t="s">
        <v>123</v>
      </c>
    </row>
    <row r="162" spans="2:51" s="12" customFormat="1" ht="13.5">
      <c r="B162" s="239"/>
      <c r="C162" s="240"/>
      <c r="D162" s="230" t="s">
        <v>149</v>
      </c>
      <c r="E162" s="241" t="s">
        <v>21</v>
      </c>
      <c r="F162" s="242" t="s">
        <v>224</v>
      </c>
      <c r="G162" s="240"/>
      <c r="H162" s="243">
        <v>3.76029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AT162" s="249" t="s">
        <v>149</v>
      </c>
      <c r="AU162" s="249" t="s">
        <v>79</v>
      </c>
      <c r="AV162" s="12" t="s">
        <v>79</v>
      </c>
      <c r="AW162" s="12" t="s">
        <v>151</v>
      </c>
      <c r="AX162" s="12" t="s">
        <v>69</v>
      </c>
      <c r="AY162" s="249" t="s">
        <v>123</v>
      </c>
    </row>
    <row r="163" spans="2:51" s="13" customFormat="1" ht="13.5">
      <c r="B163" s="250"/>
      <c r="C163" s="251"/>
      <c r="D163" s="230" t="s">
        <v>149</v>
      </c>
      <c r="E163" s="252" t="s">
        <v>21</v>
      </c>
      <c r="F163" s="253" t="s">
        <v>155</v>
      </c>
      <c r="G163" s="251"/>
      <c r="H163" s="254">
        <v>3.76029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AT163" s="260" t="s">
        <v>149</v>
      </c>
      <c r="AU163" s="260" t="s">
        <v>79</v>
      </c>
      <c r="AV163" s="13" t="s">
        <v>128</v>
      </c>
      <c r="AW163" s="13" t="s">
        <v>151</v>
      </c>
      <c r="AX163" s="13" t="s">
        <v>77</v>
      </c>
      <c r="AY163" s="260" t="s">
        <v>123</v>
      </c>
    </row>
    <row r="164" spans="2:65" s="1" customFormat="1" ht="16.5" customHeight="1">
      <c r="B164" s="45"/>
      <c r="C164" s="214" t="s">
        <v>181</v>
      </c>
      <c r="D164" s="214" t="s">
        <v>124</v>
      </c>
      <c r="E164" s="215" t="s">
        <v>225</v>
      </c>
      <c r="F164" s="216" t="s">
        <v>226</v>
      </c>
      <c r="G164" s="217" t="s">
        <v>164</v>
      </c>
      <c r="H164" s="218">
        <v>0.8</v>
      </c>
      <c r="I164" s="219"/>
      <c r="J164" s="220">
        <f>ROUND(I164*H164,2)</f>
        <v>0</v>
      </c>
      <c r="K164" s="216" t="s">
        <v>21</v>
      </c>
      <c r="L164" s="71"/>
      <c r="M164" s="221" t="s">
        <v>21</v>
      </c>
      <c r="N164" s="222" t="s">
        <v>40</v>
      </c>
      <c r="O164" s="46"/>
      <c r="P164" s="223">
        <f>O164*H164</f>
        <v>0</v>
      </c>
      <c r="Q164" s="223">
        <v>0.000870628</v>
      </c>
      <c r="R164" s="223">
        <f>Q164*H164</f>
        <v>0.0006965024</v>
      </c>
      <c r="S164" s="223">
        <v>0</v>
      </c>
      <c r="T164" s="224">
        <f>S164*H164</f>
        <v>0</v>
      </c>
      <c r="AR164" s="23" t="s">
        <v>128</v>
      </c>
      <c r="AT164" s="23" t="s">
        <v>124</v>
      </c>
      <c r="AU164" s="23" t="s">
        <v>79</v>
      </c>
      <c r="AY164" s="23" t="s">
        <v>123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23" t="s">
        <v>77</v>
      </c>
      <c r="BK164" s="225">
        <f>ROUND(I164*H164,2)</f>
        <v>0</v>
      </c>
      <c r="BL164" s="23" t="s">
        <v>128</v>
      </c>
      <c r="BM164" s="23" t="s">
        <v>227</v>
      </c>
    </row>
    <row r="165" spans="2:51" s="11" customFormat="1" ht="13.5">
      <c r="B165" s="228"/>
      <c r="C165" s="229"/>
      <c r="D165" s="230" t="s">
        <v>149</v>
      </c>
      <c r="E165" s="231" t="s">
        <v>21</v>
      </c>
      <c r="F165" s="232" t="s">
        <v>228</v>
      </c>
      <c r="G165" s="229"/>
      <c r="H165" s="231" t="s">
        <v>21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149</v>
      </c>
      <c r="AU165" s="238" t="s">
        <v>79</v>
      </c>
      <c r="AV165" s="11" t="s">
        <v>77</v>
      </c>
      <c r="AW165" s="11" t="s">
        <v>151</v>
      </c>
      <c r="AX165" s="11" t="s">
        <v>69</v>
      </c>
      <c r="AY165" s="238" t="s">
        <v>123</v>
      </c>
    </row>
    <row r="166" spans="2:51" s="12" customFormat="1" ht="13.5">
      <c r="B166" s="239"/>
      <c r="C166" s="240"/>
      <c r="D166" s="230" t="s">
        <v>149</v>
      </c>
      <c r="E166" s="241" t="s">
        <v>21</v>
      </c>
      <c r="F166" s="242" t="s">
        <v>229</v>
      </c>
      <c r="G166" s="240"/>
      <c r="H166" s="243">
        <v>0.8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AT166" s="249" t="s">
        <v>149</v>
      </c>
      <c r="AU166" s="249" t="s">
        <v>79</v>
      </c>
      <c r="AV166" s="12" t="s">
        <v>79</v>
      </c>
      <c r="AW166" s="12" t="s">
        <v>151</v>
      </c>
      <c r="AX166" s="12" t="s">
        <v>69</v>
      </c>
      <c r="AY166" s="249" t="s">
        <v>123</v>
      </c>
    </row>
    <row r="167" spans="2:51" s="13" customFormat="1" ht="13.5">
      <c r="B167" s="250"/>
      <c r="C167" s="251"/>
      <c r="D167" s="230" t="s">
        <v>149</v>
      </c>
      <c r="E167" s="252" t="s">
        <v>21</v>
      </c>
      <c r="F167" s="253" t="s">
        <v>155</v>
      </c>
      <c r="G167" s="251"/>
      <c r="H167" s="254">
        <v>0.8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AT167" s="260" t="s">
        <v>149</v>
      </c>
      <c r="AU167" s="260" t="s">
        <v>79</v>
      </c>
      <c r="AV167" s="13" t="s">
        <v>128</v>
      </c>
      <c r="AW167" s="13" t="s">
        <v>151</v>
      </c>
      <c r="AX167" s="13" t="s">
        <v>77</v>
      </c>
      <c r="AY167" s="260" t="s">
        <v>123</v>
      </c>
    </row>
    <row r="168" spans="2:63" s="10" customFormat="1" ht="29.85" customHeight="1">
      <c r="B168" s="200"/>
      <c r="C168" s="201"/>
      <c r="D168" s="202" t="s">
        <v>68</v>
      </c>
      <c r="E168" s="226" t="s">
        <v>138</v>
      </c>
      <c r="F168" s="226" t="s">
        <v>230</v>
      </c>
      <c r="G168" s="201"/>
      <c r="H168" s="201"/>
      <c r="I168" s="204"/>
      <c r="J168" s="227">
        <f>BK168</f>
        <v>0</v>
      </c>
      <c r="K168" s="201"/>
      <c r="L168" s="206"/>
      <c r="M168" s="207"/>
      <c r="N168" s="208"/>
      <c r="O168" s="208"/>
      <c r="P168" s="209">
        <f>SUM(P169:P193)</f>
        <v>0</v>
      </c>
      <c r="Q168" s="208"/>
      <c r="R168" s="209">
        <f>SUM(R169:R193)</f>
        <v>16.42349807</v>
      </c>
      <c r="S168" s="208"/>
      <c r="T168" s="210">
        <f>SUM(T169:T193)</f>
        <v>0</v>
      </c>
      <c r="AR168" s="211" t="s">
        <v>77</v>
      </c>
      <c r="AT168" s="212" t="s">
        <v>68</v>
      </c>
      <c r="AU168" s="212" t="s">
        <v>77</v>
      </c>
      <c r="AY168" s="211" t="s">
        <v>123</v>
      </c>
      <c r="BK168" s="213">
        <f>SUM(BK169:BK193)</f>
        <v>0</v>
      </c>
    </row>
    <row r="169" spans="2:65" s="1" customFormat="1" ht="16.5" customHeight="1">
      <c r="B169" s="45"/>
      <c r="C169" s="214" t="s">
        <v>231</v>
      </c>
      <c r="D169" s="214" t="s">
        <v>124</v>
      </c>
      <c r="E169" s="215" t="s">
        <v>232</v>
      </c>
      <c r="F169" s="216" t="s">
        <v>233</v>
      </c>
      <c r="G169" s="217" t="s">
        <v>147</v>
      </c>
      <c r="H169" s="218">
        <v>46.778</v>
      </c>
      <c r="I169" s="219"/>
      <c r="J169" s="220">
        <f>ROUND(I169*H169,2)</f>
        <v>0</v>
      </c>
      <c r="K169" s="216" t="s">
        <v>21</v>
      </c>
      <c r="L169" s="71"/>
      <c r="M169" s="221" t="s">
        <v>21</v>
      </c>
      <c r="N169" s="222" t="s">
        <v>40</v>
      </c>
      <c r="O169" s="46"/>
      <c r="P169" s="223">
        <f>O169*H169</f>
        <v>0</v>
      </c>
      <c r="Q169" s="223">
        <v>0.27994</v>
      </c>
      <c r="R169" s="223">
        <f>Q169*H169</f>
        <v>13.09503332</v>
      </c>
      <c r="S169" s="223">
        <v>0</v>
      </c>
      <c r="T169" s="224">
        <f>S169*H169</f>
        <v>0</v>
      </c>
      <c r="AR169" s="23" t="s">
        <v>128</v>
      </c>
      <c r="AT169" s="23" t="s">
        <v>124</v>
      </c>
      <c r="AU169" s="23" t="s">
        <v>79</v>
      </c>
      <c r="AY169" s="23" t="s">
        <v>123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23" t="s">
        <v>77</v>
      </c>
      <c r="BK169" s="225">
        <f>ROUND(I169*H169,2)</f>
        <v>0</v>
      </c>
      <c r="BL169" s="23" t="s">
        <v>128</v>
      </c>
      <c r="BM169" s="23" t="s">
        <v>234</v>
      </c>
    </row>
    <row r="170" spans="2:51" s="11" customFormat="1" ht="13.5">
      <c r="B170" s="228"/>
      <c r="C170" s="229"/>
      <c r="D170" s="230" t="s">
        <v>149</v>
      </c>
      <c r="E170" s="231" t="s">
        <v>21</v>
      </c>
      <c r="F170" s="232" t="s">
        <v>235</v>
      </c>
      <c r="G170" s="229"/>
      <c r="H170" s="231" t="s">
        <v>21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149</v>
      </c>
      <c r="AU170" s="238" t="s">
        <v>79</v>
      </c>
      <c r="AV170" s="11" t="s">
        <v>77</v>
      </c>
      <c r="AW170" s="11" t="s">
        <v>151</v>
      </c>
      <c r="AX170" s="11" t="s">
        <v>69</v>
      </c>
      <c r="AY170" s="238" t="s">
        <v>123</v>
      </c>
    </row>
    <row r="171" spans="2:51" s="12" customFormat="1" ht="13.5">
      <c r="B171" s="239"/>
      <c r="C171" s="240"/>
      <c r="D171" s="230" t="s">
        <v>149</v>
      </c>
      <c r="E171" s="241" t="s">
        <v>21</v>
      </c>
      <c r="F171" s="242" t="s">
        <v>214</v>
      </c>
      <c r="G171" s="240"/>
      <c r="H171" s="243">
        <v>18.0616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AT171" s="249" t="s">
        <v>149</v>
      </c>
      <c r="AU171" s="249" t="s">
        <v>79</v>
      </c>
      <c r="AV171" s="12" t="s">
        <v>79</v>
      </c>
      <c r="AW171" s="12" t="s">
        <v>151</v>
      </c>
      <c r="AX171" s="12" t="s">
        <v>69</v>
      </c>
      <c r="AY171" s="249" t="s">
        <v>123</v>
      </c>
    </row>
    <row r="172" spans="2:51" s="11" customFormat="1" ht="13.5">
      <c r="B172" s="228"/>
      <c r="C172" s="229"/>
      <c r="D172" s="230" t="s">
        <v>149</v>
      </c>
      <c r="E172" s="231" t="s">
        <v>21</v>
      </c>
      <c r="F172" s="232" t="s">
        <v>236</v>
      </c>
      <c r="G172" s="229"/>
      <c r="H172" s="231" t="s">
        <v>21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149</v>
      </c>
      <c r="AU172" s="238" t="s">
        <v>79</v>
      </c>
      <c r="AV172" s="11" t="s">
        <v>77</v>
      </c>
      <c r="AW172" s="11" t="s">
        <v>151</v>
      </c>
      <c r="AX172" s="11" t="s">
        <v>69</v>
      </c>
      <c r="AY172" s="238" t="s">
        <v>123</v>
      </c>
    </row>
    <row r="173" spans="2:51" s="12" customFormat="1" ht="13.5">
      <c r="B173" s="239"/>
      <c r="C173" s="240"/>
      <c r="D173" s="230" t="s">
        <v>149</v>
      </c>
      <c r="E173" s="241" t="s">
        <v>21</v>
      </c>
      <c r="F173" s="242" t="s">
        <v>237</v>
      </c>
      <c r="G173" s="240"/>
      <c r="H173" s="243">
        <v>29.9409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AT173" s="249" t="s">
        <v>149</v>
      </c>
      <c r="AU173" s="249" t="s">
        <v>79</v>
      </c>
      <c r="AV173" s="12" t="s">
        <v>79</v>
      </c>
      <c r="AW173" s="12" t="s">
        <v>151</v>
      </c>
      <c r="AX173" s="12" t="s">
        <v>69</v>
      </c>
      <c r="AY173" s="249" t="s">
        <v>123</v>
      </c>
    </row>
    <row r="174" spans="2:51" s="12" customFormat="1" ht="13.5">
      <c r="B174" s="239"/>
      <c r="C174" s="240"/>
      <c r="D174" s="230" t="s">
        <v>149</v>
      </c>
      <c r="E174" s="241" t="s">
        <v>21</v>
      </c>
      <c r="F174" s="242" t="s">
        <v>238</v>
      </c>
      <c r="G174" s="240"/>
      <c r="H174" s="243">
        <v>-13.68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AT174" s="249" t="s">
        <v>149</v>
      </c>
      <c r="AU174" s="249" t="s">
        <v>79</v>
      </c>
      <c r="AV174" s="12" t="s">
        <v>79</v>
      </c>
      <c r="AW174" s="12" t="s">
        <v>151</v>
      </c>
      <c r="AX174" s="12" t="s">
        <v>69</v>
      </c>
      <c r="AY174" s="249" t="s">
        <v>123</v>
      </c>
    </row>
    <row r="175" spans="2:51" s="11" customFormat="1" ht="13.5">
      <c r="B175" s="228"/>
      <c r="C175" s="229"/>
      <c r="D175" s="230" t="s">
        <v>149</v>
      </c>
      <c r="E175" s="231" t="s">
        <v>21</v>
      </c>
      <c r="F175" s="232" t="s">
        <v>239</v>
      </c>
      <c r="G175" s="229"/>
      <c r="H175" s="231" t="s">
        <v>21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149</v>
      </c>
      <c r="AU175" s="238" t="s">
        <v>79</v>
      </c>
      <c r="AV175" s="11" t="s">
        <v>77</v>
      </c>
      <c r="AW175" s="11" t="s">
        <v>151</v>
      </c>
      <c r="AX175" s="11" t="s">
        <v>69</v>
      </c>
      <c r="AY175" s="238" t="s">
        <v>123</v>
      </c>
    </row>
    <row r="176" spans="2:51" s="12" customFormat="1" ht="13.5">
      <c r="B176" s="239"/>
      <c r="C176" s="240"/>
      <c r="D176" s="230" t="s">
        <v>149</v>
      </c>
      <c r="E176" s="241" t="s">
        <v>21</v>
      </c>
      <c r="F176" s="242" t="s">
        <v>154</v>
      </c>
      <c r="G176" s="240"/>
      <c r="H176" s="243">
        <v>12.455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149</v>
      </c>
      <c r="AU176" s="249" t="s">
        <v>79</v>
      </c>
      <c r="AV176" s="12" t="s">
        <v>79</v>
      </c>
      <c r="AW176" s="12" t="s">
        <v>151</v>
      </c>
      <c r="AX176" s="12" t="s">
        <v>69</v>
      </c>
      <c r="AY176" s="249" t="s">
        <v>123</v>
      </c>
    </row>
    <row r="177" spans="2:51" s="13" customFormat="1" ht="13.5">
      <c r="B177" s="250"/>
      <c r="C177" s="251"/>
      <c r="D177" s="230" t="s">
        <v>149</v>
      </c>
      <c r="E177" s="252" t="s">
        <v>21</v>
      </c>
      <c r="F177" s="253" t="s">
        <v>155</v>
      </c>
      <c r="G177" s="251"/>
      <c r="H177" s="254">
        <v>46.7775</v>
      </c>
      <c r="I177" s="255"/>
      <c r="J177" s="251"/>
      <c r="K177" s="251"/>
      <c r="L177" s="256"/>
      <c r="M177" s="257"/>
      <c r="N177" s="258"/>
      <c r="O177" s="258"/>
      <c r="P177" s="258"/>
      <c r="Q177" s="258"/>
      <c r="R177" s="258"/>
      <c r="S177" s="258"/>
      <c r="T177" s="259"/>
      <c r="AT177" s="260" t="s">
        <v>149</v>
      </c>
      <c r="AU177" s="260" t="s">
        <v>79</v>
      </c>
      <c r="AV177" s="13" t="s">
        <v>128</v>
      </c>
      <c r="AW177" s="13" t="s">
        <v>151</v>
      </c>
      <c r="AX177" s="13" t="s">
        <v>77</v>
      </c>
      <c r="AY177" s="260" t="s">
        <v>123</v>
      </c>
    </row>
    <row r="178" spans="2:65" s="1" customFormat="1" ht="25.5" customHeight="1">
      <c r="B178" s="45"/>
      <c r="C178" s="214" t="s">
        <v>185</v>
      </c>
      <c r="D178" s="214" t="s">
        <v>124</v>
      </c>
      <c r="E178" s="215" t="s">
        <v>240</v>
      </c>
      <c r="F178" s="216" t="s">
        <v>241</v>
      </c>
      <c r="G178" s="217" t="s">
        <v>147</v>
      </c>
      <c r="H178" s="218">
        <v>39.507</v>
      </c>
      <c r="I178" s="219"/>
      <c r="J178" s="220">
        <f>ROUND(I178*H178,2)</f>
        <v>0</v>
      </c>
      <c r="K178" s="216" t="s">
        <v>21</v>
      </c>
      <c r="L178" s="71"/>
      <c r="M178" s="221" t="s">
        <v>21</v>
      </c>
      <c r="N178" s="222" t="s">
        <v>40</v>
      </c>
      <c r="O178" s="46"/>
      <c r="P178" s="223">
        <f>O178*H178</f>
        <v>0</v>
      </c>
      <c r="Q178" s="223">
        <v>0.08425</v>
      </c>
      <c r="R178" s="223">
        <f>Q178*H178</f>
        <v>3.32846475</v>
      </c>
      <c r="S178" s="223">
        <v>0</v>
      </c>
      <c r="T178" s="224">
        <f>S178*H178</f>
        <v>0</v>
      </c>
      <c r="AR178" s="23" t="s">
        <v>128</v>
      </c>
      <c r="AT178" s="23" t="s">
        <v>124</v>
      </c>
      <c r="AU178" s="23" t="s">
        <v>79</v>
      </c>
      <c r="AY178" s="23" t="s">
        <v>123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23" t="s">
        <v>77</v>
      </c>
      <c r="BK178" s="225">
        <f>ROUND(I178*H178,2)</f>
        <v>0</v>
      </c>
      <c r="BL178" s="23" t="s">
        <v>128</v>
      </c>
      <c r="BM178" s="23" t="s">
        <v>242</v>
      </c>
    </row>
    <row r="179" spans="2:51" s="11" customFormat="1" ht="13.5">
      <c r="B179" s="228"/>
      <c r="C179" s="229"/>
      <c r="D179" s="230" t="s">
        <v>149</v>
      </c>
      <c r="E179" s="231" t="s">
        <v>21</v>
      </c>
      <c r="F179" s="232" t="s">
        <v>243</v>
      </c>
      <c r="G179" s="229"/>
      <c r="H179" s="231" t="s">
        <v>21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149</v>
      </c>
      <c r="AU179" s="238" t="s">
        <v>79</v>
      </c>
      <c r="AV179" s="11" t="s">
        <v>77</v>
      </c>
      <c r="AW179" s="11" t="s">
        <v>151</v>
      </c>
      <c r="AX179" s="11" t="s">
        <v>69</v>
      </c>
      <c r="AY179" s="238" t="s">
        <v>123</v>
      </c>
    </row>
    <row r="180" spans="2:51" s="12" customFormat="1" ht="13.5">
      <c r="B180" s="239"/>
      <c r="C180" s="240"/>
      <c r="D180" s="230" t="s">
        <v>149</v>
      </c>
      <c r="E180" s="241" t="s">
        <v>21</v>
      </c>
      <c r="F180" s="242" t="s">
        <v>244</v>
      </c>
      <c r="G180" s="240"/>
      <c r="H180" s="243">
        <v>40.7322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AT180" s="249" t="s">
        <v>149</v>
      </c>
      <c r="AU180" s="249" t="s">
        <v>79</v>
      </c>
      <c r="AV180" s="12" t="s">
        <v>79</v>
      </c>
      <c r="AW180" s="12" t="s">
        <v>151</v>
      </c>
      <c r="AX180" s="12" t="s">
        <v>69</v>
      </c>
      <c r="AY180" s="249" t="s">
        <v>123</v>
      </c>
    </row>
    <row r="181" spans="2:51" s="12" customFormat="1" ht="13.5">
      <c r="B181" s="239"/>
      <c r="C181" s="240"/>
      <c r="D181" s="230" t="s">
        <v>149</v>
      </c>
      <c r="E181" s="241" t="s">
        <v>21</v>
      </c>
      <c r="F181" s="242" t="s">
        <v>238</v>
      </c>
      <c r="G181" s="240"/>
      <c r="H181" s="243">
        <v>-13.68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AT181" s="249" t="s">
        <v>149</v>
      </c>
      <c r="AU181" s="249" t="s">
        <v>79</v>
      </c>
      <c r="AV181" s="12" t="s">
        <v>79</v>
      </c>
      <c r="AW181" s="12" t="s">
        <v>151</v>
      </c>
      <c r="AX181" s="12" t="s">
        <v>69</v>
      </c>
      <c r="AY181" s="249" t="s">
        <v>123</v>
      </c>
    </row>
    <row r="182" spans="2:51" s="11" customFormat="1" ht="13.5">
      <c r="B182" s="228"/>
      <c r="C182" s="229"/>
      <c r="D182" s="230" t="s">
        <v>149</v>
      </c>
      <c r="E182" s="231" t="s">
        <v>21</v>
      </c>
      <c r="F182" s="232" t="s">
        <v>245</v>
      </c>
      <c r="G182" s="229"/>
      <c r="H182" s="231" t="s">
        <v>21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149</v>
      </c>
      <c r="AU182" s="238" t="s">
        <v>79</v>
      </c>
      <c r="AV182" s="11" t="s">
        <v>77</v>
      </c>
      <c r="AW182" s="11" t="s">
        <v>151</v>
      </c>
      <c r="AX182" s="11" t="s">
        <v>69</v>
      </c>
      <c r="AY182" s="238" t="s">
        <v>123</v>
      </c>
    </row>
    <row r="183" spans="2:51" s="12" customFormat="1" ht="13.5">
      <c r="B183" s="239"/>
      <c r="C183" s="240"/>
      <c r="D183" s="230" t="s">
        <v>149</v>
      </c>
      <c r="E183" s="241" t="s">
        <v>21</v>
      </c>
      <c r="F183" s="242" t="s">
        <v>154</v>
      </c>
      <c r="G183" s="240"/>
      <c r="H183" s="243">
        <v>12.455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AT183" s="249" t="s">
        <v>149</v>
      </c>
      <c r="AU183" s="249" t="s">
        <v>79</v>
      </c>
      <c r="AV183" s="12" t="s">
        <v>79</v>
      </c>
      <c r="AW183" s="12" t="s">
        <v>151</v>
      </c>
      <c r="AX183" s="12" t="s">
        <v>69</v>
      </c>
      <c r="AY183" s="249" t="s">
        <v>123</v>
      </c>
    </row>
    <row r="184" spans="2:51" s="12" customFormat="1" ht="13.5">
      <c r="B184" s="239"/>
      <c r="C184" s="240"/>
      <c r="D184" s="230" t="s">
        <v>149</v>
      </c>
      <c r="E184" s="241" t="s">
        <v>21</v>
      </c>
      <c r="F184" s="242" t="s">
        <v>21</v>
      </c>
      <c r="G184" s="240"/>
      <c r="H184" s="243">
        <v>0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AT184" s="249" t="s">
        <v>149</v>
      </c>
      <c r="AU184" s="249" t="s">
        <v>79</v>
      </c>
      <c r="AV184" s="12" t="s">
        <v>79</v>
      </c>
      <c r="AW184" s="12" t="s">
        <v>6</v>
      </c>
      <c r="AX184" s="12" t="s">
        <v>69</v>
      </c>
      <c r="AY184" s="249" t="s">
        <v>123</v>
      </c>
    </row>
    <row r="185" spans="2:51" s="13" customFormat="1" ht="13.5">
      <c r="B185" s="250"/>
      <c r="C185" s="251"/>
      <c r="D185" s="230" t="s">
        <v>149</v>
      </c>
      <c r="E185" s="252" t="s">
        <v>21</v>
      </c>
      <c r="F185" s="253" t="s">
        <v>155</v>
      </c>
      <c r="G185" s="251"/>
      <c r="H185" s="254">
        <v>39.5072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AT185" s="260" t="s">
        <v>149</v>
      </c>
      <c r="AU185" s="260" t="s">
        <v>79</v>
      </c>
      <c r="AV185" s="13" t="s">
        <v>128</v>
      </c>
      <c r="AW185" s="13" t="s">
        <v>151</v>
      </c>
      <c r="AX185" s="13" t="s">
        <v>77</v>
      </c>
      <c r="AY185" s="260" t="s">
        <v>123</v>
      </c>
    </row>
    <row r="186" spans="2:65" s="1" customFormat="1" ht="16.5" customHeight="1">
      <c r="B186" s="45"/>
      <c r="C186" s="261" t="s">
        <v>246</v>
      </c>
      <c r="D186" s="261" t="s">
        <v>247</v>
      </c>
      <c r="E186" s="262" t="s">
        <v>248</v>
      </c>
      <c r="F186" s="263" t="s">
        <v>249</v>
      </c>
      <c r="G186" s="264" t="s">
        <v>147</v>
      </c>
      <c r="H186" s="265">
        <v>39.507</v>
      </c>
      <c r="I186" s="266"/>
      <c r="J186" s="267">
        <f>ROUND(I186*H186,2)</f>
        <v>0</v>
      </c>
      <c r="K186" s="263" t="s">
        <v>21</v>
      </c>
      <c r="L186" s="268"/>
      <c r="M186" s="269" t="s">
        <v>21</v>
      </c>
      <c r="N186" s="270" t="s">
        <v>40</v>
      </c>
      <c r="O186" s="46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AR186" s="23" t="s">
        <v>137</v>
      </c>
      <c r="AT186" s="23" t="s">
        <v>247</v>
      </c>
      <c r="AU186" s="23" t="s">
        <v>79</v>
      </c>
      <c r="AY186" s="23" t="s">
        <v>123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23" t="s">
        <v>77</v>
      </c>
      <c r="BK186" s="225">
        <f>ROUND(I186*H186,2)</f>
        <v>0</v>
      </c>
      <c r="BL186" s="23" t="s">
        <v>128</v>
      </c>
      <c r="BM186" s="23" t="s">
        <v>250</v>
      </c>
    </row>
    <row r="187" spans="2:51" s="11" customFormat="1" ht="13.5">
      <c r="B187" s="228"/>
      <c r="C187" s="229"/>
      <c r="D187" s="230" t="s">
        <v>149</v>
      </c>
      <c r="E187" s="231" t="s">
        <v>21</v>
      </c>
      <c r="F187" s="232" t="s">
        <v>243</v>
      </c>
      <c r="G187" s="229"/>
      <c r="H187" s="231" t="s">
        <v>21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149</v>
      </c>
      <c r="AU187" s="238" t="s">
        <v>79</v>
      </c>
      <c r="AV187" s="11" t="s">
        <v>77</v>
      </c>
      <c r="AW187" s="11" t="s">
        <v>151</v>
      </c>
      <c r="AX187" s="11" t="s">
        <v>69</v>
      </c>
      <c r="AY187" s="238" t="s">
        <v>123</v>
      </c>
    </row>
    <row r="188" spans="2:51" s="12" customFormat="1" ht="13.5">
      <c r="B188" s="239"/>
      <c r="C188" s="240"/>
      <c r="D188" s="230" t="s">
        <v>149</v>
      </c>
      <c r="E188" s="241" t="s">
        <v>21</v>
      </c>
      <c r="F188" s="242" t="s">
        <v>244</v>
      </c>
      <c r="G188" s="240"/>
      <c r="H188" s="243">
        <v>40.7322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AT188" s="249" t="s">
        <v>149</v>
      </c>
      <c r="AU188" s="249" t="s">
        <v>79</v>
      </c>
      <c r="AV188" s="12" t="s">
        <v>79</v>
      </c>
      <c r="AW188" s="12" t="s">
        <v>151</v>
      </c>
      <c r="AX188" s="12" t="s">
        <v>69</v>
      </c>
      <c r="AY188" s="249" t="s">
        <v>123</v>
      </c>
    </row>
    <row r="189" spans="2:51" s="12" customFormat="1" ht="13.5">
      <c r="B189" s="239"/>
      <c r="C189" s="240"/>
      <c r="D189" s="230" t="s">
        <v>149</v>
      </c>
      <c r="E189" s="241" t="s">
        <v>21</v>
      </c>
      <c r="F189" s="242" t="s">
        <v>238</v>
      </c>
      <c r="G189" s="240"/>
      <c r="H189" s="243">
        <v>-13.68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AT189" s="249" t="s">
        <v>149</v>
      </c>
      <c r="AU189" s="249" t="s">
        <v>79</v>
      </c>
      <c r="AV189" s="12" t="s">
        <v>79</v>
      </c>
      <c r="AW189" s="12" t="s">
        <v>151</v>
      </c>
      <c r="AX189" s="12" t="s">
        <v>69</v>
      </c>
      <c r="AY189" s="249" t="s">
        <v>123</v>
      </c>
    </row>
    <row r="190" spans="2:51" s="11" customFormat="1" ht="13.5">
      <c r="B190" s="228"/>
      <c r="C190" s="229"/>
      <c r="D190" s="230" t="s">
        <v>149</v>
      </c>
      <c r="E190" s="231" t="s">
        <v>21</v>
      </c>
      <c r="F190" s="232" t="s">
        <v>245</v>
      </c>
      <c r="G190" s="229"/>
      <c r="H190" s="231" t="s">
        <v>21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149</v>
      </c>
      <c r="AU190" s="238" t="s">
        <v>79</v>
      </c>
      <c r="AV190" s="11" t="s">
        <v>77</v>
      </c>
      <c r="AW190" s="11" t="s">
        <v>151</v>
      </c>
      <c r="AX190" s="11" t="s">
        <v>69</v>
      </c>
      <c r="AY190" s="238" t="s">
        <v>123</v>
      </c>
    </row>
    <row r="191" spans="2:51" s="12" customFormat="1" ht="13.5">
      <c r="B191" s="239"/>
      <c r="C191" s="240"/>
      <c r="D191" s="230" t="s">
        <v>149</v>
      </c>
      <c r="E191" s="241" t="s">
        <v>21</v>
      </c>
      <c r="F191" s="242" t="s">
        <v>154</v>
      </c>
      <c r="G191" s="240"/>
      <c r="H191" s="243">
        <v>12.455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AT191" s="249" t="s">
        <v>149</v>
      </c>
      <c r="AU191" s="249" t="s">
        <v>79</v>
      </c>
      <c r="AV191" s="12" t="s">
        <v>79</v>
      </c>
      <c r="AW191" s="12" t="s">
        <v>151</v>
      </c>
      <c r="AX191" s="12" t="s">
        <v>69</v>
      </c>
      <c r="AY191" s="249" t="s">
        <v>123</v>
      </c>
    </row>
    <row r="192" spans="2:51" s="12" customFormat="1" ht="13.5">
      <c r="B192" s="239"/>
      <c r="C192" s="240"/>
      <c r="D192" s="230" t="s">
        <v>149</v>
      </c>
      <c r="E192" s="241" t="s">
        <v>21</v>
      </c>
      <c r="F192" s="242" t="s">
        <v>21</v>
      </c>
      <c r="G192" s="240"/>
      <c r="H192" s="243">
        <v>0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AT192" s="249" t="s">
        <v>149</v>
      </c>
      <c r="AU192" s="249" t="s">
        <v>79</v>
      </c>
      <c r="AV192" s="12" t="s">
        <v>79</v>
      </c>
      <c r="AW192" s="12" t="s">
        <v>6</v>
      </c>
      <c r="AX192" s="12" t="s">
        <v>69</v>
      </c>
      <c r="AY192" s="249" t="s">
        <v>123</v>
      </c>
    </row>
    <row r="193" spans="2:51" s="13" customFormat="1" ht="13.5">
      <c r="B193" s="250"/>
      <c r="C193" s="251"/>
      <c r="D193" s="230" t="s">
        <v>149</v>
      </c>
      <c r="E193" s="252" t="s">
        <v>21</v>
      </c>
      <c r="F193" s="253" t="s">
        <v>155</v>
      </c>
      <c r="G193" s="251"/>
      <c r="H193" s="254">
        <v>39.5072</v>
      </c>
      <c r="I193" s="255"/>
      <c r="J193" s="251"/>
      <c r="K193" s="251"/>
      <c r="L193" s="256"/>
      <c r="M193" s="257"/>
      <c r="N193" s="258"/>
      <c r="O193" s="258"/>
      <c r="P193" s="258"/>
      <c r="Q193" s="258"/>
      <c r="R193" s="258"/>
      <c r="S193" s="258"/>
      <c r="T193" s="259"/>
      <c r="AT193" s="260" t="s">
        <v>149</v>
      </c>
      <c r="AU193" s="260" t="s">
        <v>79</v>
      </c>
      <c r="AV193" s="13" t="s">
        <v>128</v>
      </c>
      <c r="AW193" s="13" t="s">
        <v>151</v>
      </c>
      <c r="AX193" s="13" t="s">
        <v>77</v>
      </c>
      <c r="AY193" s="260" t="s">
        <v>123</v>
      </c>
    </row>
    <row r="194" spans="2:63" s="10" customFormat="1" ht="29.85" customHeight="1">
      <c r="B194" s="200"/>
      <c r="C194" s="201"/>
      <c r="D194" s="202" t="s">
        <v>68</v>
      </c>
      <c r="E194" s="226" t="s">
        <v>134</v>
      </c>
      <c r="F194" s="226" t="s">
        <v>251</v>
      </c>
      <c r="G194" s="201"/>
      <c r="H194" s="201"/>
      <c r="I194" s="204"/>
      <c r="J194" s="227">
        <f>BK194</f>
        <v>0</v>
      </c>
      <c r="K194" s="201"/>
      <c r="L194" s="206"/>
      <c r="M194" s="207"/>
      <c r="N194" s="208"/>
      <c r="O194" s="208"/>
      <c r="P194" s="209">
        <f>SUM(P195:P208)</f>
        <v>0</v>
      </c>
      <c r="Q194" s="208"/>
      <c r="R194" s="209">
        <f>SUM(R195:R208)</f>
        <v>6.7809347530219</v>
      </c>
      <c r="S194" s="208"/>
      <c r="T194" s="210">
        <f>SUM(T195:T208)</f>
        <v>0</v>
      </c>
      <c r="AR194" s="211" t="s">
        <v>77</v>
      </c>
      <c r="AT194" s="212" t="s">
        <v>68</v>
      </c>
      <c r="AU194" s="212" t="s">
        <v>77</v>
      </c>
      <c r="AY194" s="211" t="s">
        <v>123</v>
      </c>
      <c r="BK194" s="213">
        <f>SUM(BK195:BK208)</f>
        <v>0</v>
      </c>
    </row>
    <row r="195" spans="2:65" s="1" customFormat="1" ht="25.5" customHeight="1">
      <c r="B195" s="45"/>
      <c r="C195" s="214" t="s">
        <v>192</v>
      </c>
      <c r="D195" s="214" t="s">
        <v>124</v>
      </c>
      <c r="E195" s="215" t="s">
        <v>252</v>
      </c>
      <c r="F195" s="216" t="s">
        <v>253</v>
      </c>
      <c r="G195" s="217" t="s">
        <v>169</v>
      </c>
      <c r="H195" s="218">
        <v>2.709</v>
      </c>
      <c r="I195" s="219"/>
      <c r="J195" s="220">
        <f>ROUND(I195*H195,2)</f>
        <v>0</v>
      </c>
      <c r="K195" s="216" t="s">
        <v>21</v>
      </c>
      <c r="L195" s="71"/>
      <c r="M195" s="221" t="s">
        <v>21</v>
      </c>
      <c r="N195" s="222" t="s">
        <v>40</v>
      </c>
      <c r="O195" s="46"/>
      <c r="P195" s="223">
        <f>O195*H195</f>
        <v>0</v>
      </c>
      <c r="Q195" s="223">
        <v>2.45329</v>
      </c>
      <c r="R195" s="223">
        <f>Q195*H195</f>
        <v>6.64596261</v>
      </c>
      <c r="S195" s="223">
        <v>0</v>
      </c>
      <c r="T195" s="224">
        <f>S195*H195</f>
        <v>0</v>
      </c>
      <c r="AR195" s="23" t="s">
        <v>128</v>
      </c>
      <c r="AT195" s="23" t="s">
        <v>124</v>
      </c>
      <c r="AU195" s="23" t="s">
        <v>79</v>
      </c>
      <c r="AY195" s="23" t="s">
        <v>123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23" t="s">
        <v>77</v>
      </c>
      <c r="BK195" s="225">
        <f>ROUND(I195*H195,2)</f>
        <v>0</v>
      </c>
      <c r="BL195" s="23" t="s">
        <v>128</v>
      </c>
      <c r="BM195" s="23" t="s">
        <v>254</v>
      </c>
    </row>
    <row r="196" spans="2:51" s="11" customFormat="1" ht="13.5">
      <c r="B196" s="228"/>
      <c r="C196" s="229"/>
      <c r="D196" s="230" t="s">
        <v>149</v>
      </c>
      <c r="E196" s="231" t="s">
        <v>21</v>
      </c>
      <c r="F196" s="232" t="s">
        <v>255</v>
      </c>
      <c r="G196" s="229"/>
      <c r="H196" s="231" t="s">
        <v>21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149</v>
      </c>
      <c r="AU196" s="238" t="s">
        <v>79</v>
      </c>
      <c r="AV196" s="11" t="s">
        <v>77</v>
      </c>
      <c r="AW196" s="11" t="s">
        <v>151</v>
      </c>
      <c r="AX196" s="11" t="s">
        <v>69</v>
      </c>
      <c r="AY196" s="238" t="s">
        <v>123</v>
      </c>
    </row>
    <row r="197" spans="2:51" s="12" customFormat="1" ht="13.5">
      <c r="B197" s="239"/>
      <c r="C197" s="240"/>
      <c r="D197" s="230" t="s">
        <v>149</v>
      </c>
      <c r="E197" s="241" t="s">
        <v>21</v>
      </c>
      <c r="F197" s="242" t="s">
        <v>256</v>
      </c>
      <c r="G197" s="240"/>
      <c r="H197" s="243">
        <v>2.70924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AT197" s="249" t="s">
        <v>149</v>
      </c>
      <c r="AU197" s="249" t="s">
        <v>79</v>
      </c>
      <c r="AV197" s="12" t="s">
        <v>79</v>
      </c>
      <c r="AW197" s="12" t="s">
        <v>151</v>
      </c>
      <c r="AX197" s="12" t="s">
        <v>69</v>
      </c>
      <c r="AY197" s="249" t="s">
        <v>123</v>
      </c>
    </row>
    <row r="198" spans="2:51" s="13" customFormat="1" ht="13.5">
      <c r="B198" s="250"/>
      <c r="C198" s="251"/>
      <c r="D198" s="230" t="s">
        <v>149</v>
      </c>
      <c r="E198" s="252" t="s">
        <v>21</v>
      </c>
      <c r="F198" s="253" t="s">
        <v>155</v>
      </c>
      <c r="G198" s="251"/>
      <c r="H198" s="254">
        <v>2.70924</v>
      </c>
      <c r="I198" s="255"/>
      <c r="J198" s="251"/>
      <c r="K198" s="251"/>
      <c r="L198" s="256"/>
      <c r="M198" s="257"/>
      <c r="N198" s="258"/>
      <c r="O198" s="258"/>
      <c r="P198" s="258"/>
      <c r="Q198" s="258"/>
      <c r="R198" s="258"/>
      <c r="S198" s="258"/>
      <c r="T198" s="259"/>
      <c r="AT198" s="260" t="s">
        <v>149</v>
      </c>
      <c r="AU198" s="260" t="s">
        <v>79</v>
      </c>
      <c r="AV198" s="13" t="s">
        <v>128</v>
      </c>
      <c r="AW198" s="13" t="s">
        <v>151</v>
      </c>
      <c r="AX198" s="13" t="s">
        <v>77</v>
      </c>
      <c r="AY198" s="260" t="s">
        <v>123</v>
      </c>
    </row>
    <row r="199" spans="2:65" s="1" customFormat="1" ht="25.5" customHeight="1">
      <c r="B199" s="45"/>
      <c r="C199" s="214" t="s">
        <v>257</v>
      </c>
      <c r="D199" s="214" t="s">
        <v>124</v>
      </c>
      <c r="E199" s="215" t="s">
        <v>258</v>
      </c>
      <c r="F199" s="216" t="s">
        <v>259</v>
      </c>
      <c r="G199" s="217" t="s">
        <v>169</v>
      </c>
      <c r="H199" s="218">
        <v>2.709</v>
      </c>
      <c r="I199" s="219"/>
      <c r="J199" s="220">
        <f>ROUND(I199*H199,2)</f>
        <v>0</v>
      </c>
      <c r="K199" s="216" t="s">
        <v>21</v>
      </c>
      <c r="L199" s="71"/>
      <c r="M199" s="221" t="s">
        <v>21</v>
      </c>
      <c r="N199" s="222" t="s">
        <v>40</v>
      </c>
      <c r="O199" s="46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AR199" s="23" t="s">
        <v>128</v>
      </c>
      <c r="AT199" s="23" t="s">
        <v>124</v>
      </c>
      <c r="AU199" s="23" t="s">
        <v>79</v>
      </c>
      <c r="AY199" s="23" t="s">
        <v>123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23" t="s">
        <v>77</v>
      </c>
      <c r="BK199" s="225">
        <f>ROUND(I199*H199,2)</f>
        <v>0</v>
      </c>
      <c r="BL199" s="23" t="s">
        <v>128</v>
      </c>
      <c r="BM199" s="23" t="s">
        <v>260</v>
      </c>
    </row>
    <row r="200" spans="2:51" s="11" customFormat="1" ht="13.5">
      <c r="B200" s="228"/>
      <c r="C200" s="229"/>
      <c r="D200" s="230" t="s">
        <v>149</v>
      </c>
      <c r="E200" s="231" t="s">
        <v>21</v>
      </c>
      <c r="F200" s="232" t="s">
        <v>255</v>
      </c>
      <c r="G200" s="229"/>
      <c r="H200" s="231" t="s">
        <v>21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149</v>
      </c>
      <c r="AU200" s="238" t="s">
        <v>79</v>
      </c>
      <c r="AV200" s="11" t="s">
        <v>77</v>
      </c>
      <c r="AW200" s="11" t="s">
        <v>151</v>
      </c>
      <c r="AX200" s="11" t="s">
        <v>69</v>
      </c>
      <c r="AY200" s="238" t="s">
        <v>123</v>
      </c>
    </row>
    <row r="201" spans="2:51" s="12" customFormat="1" ht="13.5">
      <c r="B201" s="239"/>
      <c r="C201" s="240"/>
      <c r="D201" s="230" t="s">
        <v>149</v>
      </c>
      <c r="E201" s="241" t="s">
        <v>21</v>
      </c>
      <c r="F201" s="242" t="s">
        <v>256</v>
      </c>
      <c r="G201" s="240"/>
      <c r="H201" s="243">
        <v>2.70924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AT201" s="249" t="s">
        <v>149</v>
      </c>
      <c r="AU201" s="249" t="s">
        <v>79</v>
      </c>
      <c r="AV201" s="12" t="s">
        <v>79</v>
      </c>
      <c r="AW201" s="12" t="s">
        <v>151</v>
      </c>
      <c r="AX201" s="12" t="s">
        <v>69</v>
      </c>
      <c r="AY201" s="249" t="s">
        <v>123</v>
      </c>
    </row>
    <row r="202" spans="2:51" s="13" customFormat="1" ht="13.5">
      <c r="B202" s="250"/>
      <c r="C202" s="251"/>
      <c r="D202" s="230" t="s">
        <v>149</v>
      </c>
      <c r="E202" s="252" t="s">
        <v>21</v>
      </c>
      <c r="F202" s="253" t="s">
        <v>155</v>
      </c>
      <c r="G202" s="251"/>
      <c r="H202" s="254">
        <v>2.70924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AT202" s="260" t="s">
        <v>149</v>
      </c>
      <c r="AU202" s="260" t="s">
        <v>79</v>
      </c>
      <c r="AV202" s="13" t="s">
        <v>128</v>
      </c>
      <c r="AW202" s="13" t="s">
        <v>151</v>
      </c>
      <c r="AX202" s="13" t="s">
        <v>77</v>
      </c>
      <c r="AY202" s="260" t="s">
        <v>123</v>
      </c>
    </row>
    <row r="203" spans="2:65" s="1" customFormat="1" ht="16.5" customHeight="1">
      <c r="B203" s="45"/>
      <c r="C203" s="214" t="s">
        <v>195</v>
      </c>
      <c r="D203" s="214" t="s">
        <v>124</v>
      </c>
      <c r="E203" s="215" t="s">
        <v>261</v>
      </c>
      <c r="F203" s="216" t="s">
        <v>262</v>
      </c>
      <c r="G203" s="217" t="s">
        <v>127</v>
      </c>
      <c r="H203" s="218">
        <v>0.127</v>
      </c>
      <c r="I203" s="219"/>
      <c r="J203" s="220">
        <f>ROUND(I203*H203,2)</f>
        <v>0</v>
      </c>
      <c r="K203" s="216" t="s">
        <v>21</v>
      </c>
      <c r="L203" s="71"/>
      <c r="M203" s="221" t="s">
        <v>21</v>
      </c>
      <c r="N203" s="222" t="s">
        <v>40</v>
      </c>
      <c r="O203" s="46"/>
      <c r="P203" s="223">
        <f>O203*H203</f>
        <v>0</v>
      </c>
      <c r="Q203" s="223">
        <v>1.0627727797</v>
      </c>
      <c r="R203" s="223">
        <f>Q203*H203</f>
        <v>0.1349721430219</v>
      </c>
      <c r="S203" s="223">
        <v>0</v>
      </c>
      <c r="T203" s="224">
        <f>S203*H203</f>
        <v>0</v>
      </c>
      <c r="AR203" s="23" t="s">
        <v>128</v>
      </c>
      <c r="AT203" s="23" t="s">
        <v>124</v>
      </c>
      <c r="AU203" s="23" t="s">
        <v>79</v>
      </c>
      <c r="AY203" s="23" t="s">
        <v>123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23" t="s">
        <v>77</v>
      </c>
      <c r="BK203" s="225">
        <f>ROUND(I203*H203,2)</f>
        <v>0</v>
      </c>
      <c r="BL203" s="23" t="s">
        <v>128</v>
      </c>
      <c r="BM203" s="23" t="s">
        <v>263</v>
      </c>
    </row>
    <row r="204" spans="2:51" s="11" customFormat="1" ht="13.5">
      <c r="B204" s="228"/>
      <c r="C204" s="229"/>
      <c r="D204" s="230" t="s">
        <v>149</v>
      </c>
      <c r="E204" s="231" t="s">
        <v>21</v>
      </c>
      <c r="F204" s="232" t="s">
        <v>264</v>
      </c>
      <c r="G204" s="229"/>
      <c r="H204" s="231" t="s">
        <v>21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149</v>
      </c>
      <c r="AU204" s="238" t="s">
        <v>79</v>
      </c>
      <c r="AV204" s="11" t="s">
        <v>77</v>
      </c>
      <c r="AW204" s="11" t="s">
        <v>151</v>
      </c>
      <c r="AX204" s="11" t="s">
        <v>69</v>
      </c>
      <c r="AY204" s="238" t="s">
        <v>123</v>
      </c>
    </row>
    <row r="205" spans="2:51" s="11" customFormat="1" ht="13.5">
      <c r="B205" s="228"/>
      <c r="C205" s="229"/>
      <c r="D205" s="230" t="s">
        <v>149</v>
      </c>
      <c r="E205" s="231" t="s">
        <v>21</v>
      </c>
      <c r="F205" s="232" t="s">
        <v>265</v>
      </c>
      <c r="G205" s="229"/>
      <c r="H205" s="231" t="s">
        <v>21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149</v>
      </c>
      <c r="AU205" s="238" t="s">
        <v>79</v>
      </c>
      <c r="AV205" s="11" t="s">
        <v>77</v>
      </c>
      <c r="AW205" s="11" t="s">
        <v>151</v>
      </c>
      <c r="AX205" s="11" t="s">
        <v>69</v>
      </c>
      <c r="AY205" s="238" t="s">
        <v>123</v>
      </c>
    </row>
    <row r="206" spans="2:51" s="12" customFormat="1" ht="13.5">
      <c r="B206" s="239"/>
      <c r="C206" s="240"/>
      <c r="D206" s="230" t="s">
        <v>149</v>
      </c>
      <c r="E206" s="241" t="s">
        <v>21</v>
      </c>
      <c r="F206" s="242" t="s">
        <v>266</v>
      </c>
      <c r="G206" s="240"/>
      <c r="H206" s="243">
        <v>0.126792432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AT206" s="249" t="s">
        <v>149</v>
      </c>
      <c r="AU206" s="249" t="s">
        <v>79</v>
      </c>
      <c r="AV206" s="12" t="s">
        <v>79</v>
      </c>
      <c r="AW206" s="12" t="s">
        <v>151</v>
      </c>
      <c r="AX206" s="12" t="s">
        <v>69</v>
      </c>
      <c r="AY206" s="249" t="s">
        <v>123</v>
      </c>
    </row>
    <row r="207" spans="2:51" s="13" customFormat="1" ht="13.5">
      <c r="B207" s="250"/>
      <c r="C207" s="251"/>
      <c r="D207" s="230" t="s">
        <v>149</v>
      </c>
      <c r="E207" s="252" t="s">
        <v>21</v>
      </c>
      <c r="F207" s="253" t="s">
        <v>155</v>
      </c>
      <c r="G207" s="251"/>
      <c r="H207" s="254">
        <v>0.126792432</v>
      </c>
      <c r="I207" s="255"/>
      <c r="J207" s="251"/>
      <c r="K207" s="251"/>
      <c r="L207" s="256"/>
      <c r="M207" s="257"/>
      <c r="N207" s="258"/>
      <c r="O207" s="258"/>
      <c r="P207" s="258"/>
      <c r="Q207" s="258"/>
      <c r="R207" s="258"/>
      <c r="S207" s="258"/>
      <c r="T207" s="259"/>
      <c r="AT207" s="260" t="s">
        <v>149</v>
      </c>
      <c r="AU207" s="260" t="s">
        <v>79</v>
      </c>
      <c r="AV207" s="13" t="s">
        <v>128</v>
      </c>
      <c r="AW207" s="13" t="s">
        <v>151</v>
      </c>
      <c r="AX207" s="13" t="s">
        <v>77</v>
      </c>
      <c r="AY207" s="260" t="s">
        <v>123</v>
      </c>
    </row>
    <row r="208" spans="2:65" s="1" customFormat="1" ht="16.5" customHeight="1">
      <c r="B208" s="45"/>
      <c r="C208" s="214" t="s">
        <v>267</v>
      </c>
      <c r="D208" s="214" t="s">
        <v>124</v>
      </c>
      <c r="E208" s="215" t="s">
        <v>268</v>
      </c>
      <c r="F208" s="216" t="s">
        <v>269</v>
      </c>
      <c r="G208" s="217" t="s">
        <v>169</v>
      </c>
      <c r="H208" s="218">
        <v>34.374</v>
      </c>
      <c r="I208" s="219"/>
      <c r="J208" s="220">
        <f>ROUND(I208*H208,2)</f>
        <v>0</v>
      </c>
      <c r="K208" s="216" t="s">
        <v>21</v>
      </c>
      <c r="L208" s="71"/>
      <c r="M208" s="221" t="s">
        <v>21</v>
      </c>
      <c r="N208" s="222" t="s">
        <v>40</v>
      </c>
      <c r="O208" s="46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AR208" s="23" t="s">
        <v>128</v>
      </c>
      <c r="AT208" s="23" t="s">
        <v>124</v>
      </c>
      <c r="AU208" s="23" t="s">
        <v>79</v>
      </c>
      <c r="AY208" s="23" t="s">
        <v>123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23" t="s">
        <v>77</v>
      </c>
      <c r="BK208" s="225">
        <f>ROUND(I208*H208,2)</f>
        <v>0</v>
      </c>
      <c r="BL208" s="23" t="s">
        <v>128</v>
      </c>
      <c r="BM208" s="23" t="s">
        <v>270</v>
      </c>
    </row>
    <row r="209" spans="2:63" s="10" customFormat="1" ht="29.85" customHeight="1">
      <c r="B209" s="200"/>
      <c r="C209" s="201"/>
      <c r="D209" s="202" t="s">
        <v>68</v>
      </c>
      <c r="E209" s="226" t="s">
        <v>166</v>
      </c>
      <c r="F209" s="226" t="s">
        <v>271</v>
      </c>
      <c r="G209" s="201"/>
      <c r="H209" s="201"/>
      <c r="I209" s="204"/>
      <c r="J209" s="227">
        <f>BK209</f>
        <v>0</v>
      </c>
      <c r="K209" s="201"/>
      <c r="L209" s="206"/>
      <c r="M209" s="207"/>
      <c r="N209" s="208"/>
      <c r="O209" s="208"/>
      <c r="P209" s="209">
        <f>SUM(P210:P224)</f>
        <v>0</v>
      </c>
      <c r="Q209" s="208"/>
      <c r="R209" s="209">
        <f>SUM(R210:R224)</f>
        <v>1.8020367999999998</v>
      </c>
      <c r="S209" s="208"/>
      <c r="T209" s="210">
        <f>SUM(T210:T224)</f>
        <v>0</v>
      </c>
      <c r="AR209" s="211" t="s">
        <v>77</v>
      </c>
      <c r="AT209" s="212" t="s">
        <v>68</v>
      </c>
      <c r="AU209" s="212" t="s">
        <v>77</v>
      </c>
      <c r="AY209" s="211" t="s">
        <v>123</v>
      </c>
      <c r="BK209" s="213">
        <f>SUM(BK210:BK224)</f>
        <v>0</v>
      </c>
    </row>
    <row r="210" spans="2:65" s="1" customFormat="1" ht="25.5" customHeight="1">
      <c r="B210" s="45"/>
      <c r="C210" s="214" t="s">
        <v>198</v>
      </c>
      <c r="D210" s="214" t="s">
        <v>124</v>
      </c>
      <c r="E210" s="215" t="s">
        <v>272</v>
      </c>
      <c r="F210" s="216" t="s">
        <v>273</v>
      </c>
      <c r="G210" s="217" t="s">
        <v>164</v>
      </c>
      <c r="H210" s="218">
        <v>6.8</v>
      </c>
      <c r="I210" s="219"/>
      <c r="J210" s="220">
        <f>ROUND(I210*H210,2)</f>
        <v>0</v>
      </c>
      <c r="K210" s="216" t="s">
        <v>21</v>
      </c>
      <c r="L210" s="71"/>
      <c r="M210" s="221" t="s">
        <v>21</v>
      </c>
      <c r="N210" s="222" t="s">
        <v>40</v>
      </c>
      <c r="O210" s="46"/>
      <c r="P210" s="223">
        <f>O210*H210</f>
        <v>0</v>
      </c>
      <c r="Q210" s="223">
        <v>0.1294996</v>
      </c>
      <c r="R210" s="223">
        <f>Q210*H210</f>
        <v>0.8805972799999999</v>
      </c>
      <c r="S210" s="223">
        <v>0</v>
      </c>
      <c r="T210" s="224">
        <f>S210*H210</f>
        <v>0</v>
      </c>
      <c r="AR210" s="23" t="s">
        <v>128</v>
      </c>
      <c r="AT210" s="23" t="s">
        <v>124</v>
      </c>
      <c r="AU210" s="23" t="s">
        <v>79</v>
      </c>
      <c r="AY210" s="23" t="s">
        <v>123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23" t="s">
        <v>77</v>
      </c>
      <c r="BK210" s="225">
        <f>ROUND(I210*H210,2)</f>
        <v>0</v>
      </c>
      <c r="BL210" s="23" t="s">
        <v>128</v>
      </c>
      <c r="BM210" s="23" t="s">
        <v>274</v>
      </c>
    </row>
    <row r="211" spans="2:51" s="11" customFormat="1" ht="13.5">
      <c r="B211" s="228"/>
      <c r="C211" s="229"/>
      <c r="D211" s="230" t="s">
        <v>149</v>
      </c>
      <c r="E211" s="231" t="s">
        <v>21</v>
      </c>
      <c r="F211" s="232" t="s">
        <v>275</v>
      </c>
      <c r="G211" s="229"/>
      <c r="H211" s="231" t="s">
        <v>21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149</v>
      </c>
      <c r="AU211" s="238" t="s">
        <v>79</v>
      </c>
      <c r="AV211" s="11" t="s">
        <v>77</v>
      </c>
      <c r="AW211" s="11" t="s">
        <v>151</v>
      </c>
      <c r="AX211" s="11" t="s">
        <v>69</v>
      </c>
      <c r="AY211" s="238" t="s">
        <v>123</v>
      </c>
    </row>
    <row r="212" spans="2:51" s="12" customFormat="1" ht="13.5">
      <c r="B212" s="239"/>
      <c r="C212" s="240"/>
      <c r="D212" s="230" t="s">
        <v>149</v>
      </c>
      <c r="E212" s="241" t="s">
        <v>21</v>
      </c>
      <c r="F212" s="242" t="s">
        <v>276</v>
      </c>
      <c r="G212" s="240"/>
      <c r="H212" s="243">
        <v>6.8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AT212" s="249" t="s">
        <v>149</v>
      </c>
      <c r="AU212" s="249" t="s">
        <v>79</v>
      </c>
      <c r="AV212" s="12" t="s">
        <v>79</v>
      </c>
      <c r="AW212" s="12" t="s">
        <v>151</v>
      </c>
      <c r="AX212" s="12" t="s">
        <v>69</v>
      </c>
      <c r="AY212" s="249" t="s">
        <v>123</v>
      </c>
    </row>
    <row r="213" spans="2:51" s="13" customFormat="1" ht="13.5">
      <c r="B213" s="250"/>
      <c r="C213" s="251"/>
      <c r="D213" s="230" t="s">
        <v>149</v>
      </c>
      <c r="E213" s="252" t="s">
        <v>21</v>
      </c>
      <c r="F213" s="253" t="s">
        <v>155</v>
      </c>
      <c r="G213" s="251"/>
      <c r="H213" s="254">
        <v>6.8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AT213" s="260" t="s">
        <v>149</v>
      </c>
      <c r="AU213" s="260" t="s">
        <v>79</v>
      </c>
      <c r="AV213" s="13" t="s">
        <v>128</v>
      </c>
      <c r="AW213" s="13" t="s">
        <v>151</v>
      </c>
      <c r="AX213" s="13" t="s">
        <v>77</v>
      </c>
      <c r="AY213" s="260" t="s">
        <v>123</v>
      </c>
    </row>
    <row r="214" spans="2:65" s="1" customFormat="1" ht="16.5" customHeight="1">
      <c r="B214" s="45"/>
      <c r="C214" s="261" t="s">
        <v>277</v>
      </c>
      <c r="D214" s="261" t="s">
        <v>247</v>
      </c>
      <c r="E214" s="262" t="s">
        <v>278</v>
      </c>
      <c r="F214" s="263" t="s">
        <v>279</v>
      </c>
      <c r="G214" s="264" t="s">
        <v>280</v>
      </c>
      <c r="H214" s="265">
        <v>6.8</v>
      </c>
      <c r="I214" s="266"/>
      <c r="J214" s="267">
        <f>ROUND(I214*H214,2)</f>
        <v>0</v>
      </c>
      <c r="K214" s="263" t="s">
        <v>21</v>
      </c>
      <c r="L214" s="268"/>
      <c r="M214" s="269" t="s">
        <v>21</v>
      </c>
      <c r="N214" s="270" t="s">
        <v>40</v>
      </c>
      <c r="O214" s="46"/>
      <c r="P214" s="223">
        <f>O214*H214</f>
        <v>0</v>
      </c>
      <c r="Q214" s="223">
        <v>0</v>
      </c>
      <c r="R214" s="223">
        <f>Q214*H214</f>
        <v>0</v>
      </c>
      <c r="S214" s="223">
        <v>0</v>
      </c>
      <c r="T214" s="224">
        <f>S214*H214</f>
        <v>0</v>
      </c>
      <c r="AR214" s="23" t="s">
        <v>137</v>
      </c>
      <c r="AT214" s="23" t="s">
        <v>247</v>
      </c>
      <c r="AU214" s="23" t="s">
        <v>79</v>
      </c>
      <c r="AY214" s="23" t="s">
        <v>123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23" t="s">
        <v>77</v>
      </c>
      <c r="BK214" s="225">
        <f>ROUND(I214*H214,2)</f>
        <v>0</v>
      </c>
      <c r="BL214" s="23" t="s">
        <v>128</v>
      </c>
      <c r="BM214" s="23" t="s">
        <v>281</v>
      </c>
    </row>
    <row r="215" spans="2:51" s="12" customFormat="1" ht="13.5">
      <c r="B215" s="239"/>
      <c r="C215" s="240"/>
      <c r="D215" s="230" t="s">
        <v>149</v>
      </c>
      <c r="E215" s="241" t="s">
        <v>21</v>
      </c>
      <c r="F215" s="242" t="s">
        <v>276</v>
      </c>
      <c r="G215" s="240"/>
      <c r="H215" s="243">
        <v>6.8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AT215" s="249" t="s">
        <v>149</v>
      </c>
      <c r="AU215" s="249" t="s">
        <v>79</v>
      </c>
      <c r="AV215" s="12" t="s">
        <v>79</v>
      </c>
      <c r="AW215" s="12" t="s">
        <v>151</v>
      </c>
      <c r="AX215" s="12" t="s">
        <v>69</v>
      </c>
      <c r="AY215" s="249" t="s">
        <v>123</v>
      </c>
    </row>
    <row r="216" spans="2:51" s="13" customFormat="1" ht="13.5">
      <c r="B216" s="250"/>
      <c r="C216" s="251"/>
      <c r="D216" s="230" t="s">
        <v>149</v>
      </c>
      <c r="E216" s="252" t="s">
        <v>21</v>
      </c>
      <c r="F216" s="253" t="s">
        <v>155</v>
      </c>
      <c r="G216" s="251"/>
      <c r="H216" s="254">
        <v>6.8</v>
      </c>
      <c r="I216" s="255"/>
      <c r="J216" s="251"/>
      <c r="K216" s="251"/>
      <c r="L216" s="256"/>
      <c r="M216" s="257"/>
      <c r="N216" s="258"/>
      <c r="O216" s="258"/>
      <c r="P216" s="258"/>
      <c r="Q216" s="258"/>
      <c r="R216" s="258"/>
      <c r="S216" s="258"/>
      <c r="T216" s="259"/>
      <c r="AT216" s="260" t="s">
        <v>149</v>
      </c>
      <c r="AU216" s="260" t="s">
        <v>79</v>
      </c>
      <c r="AV216" s="13" t="s">
        <v>128</v>
      </c>
      <c r="AW216" s="13" t="s">
        <v>151</v>
      </c>
      <c r="AX216" s="13" t="s">
        <v>77</v>
      </c>
      <c r="AY216" s="260" t="s">
        <v>123</v>
      </c>
    </row>
    <row r="217" spans="2:65" s="1" customFormat="1" ht="25.5" customHeight="1">
      <c r="B217" s="45"/>
      <c r="C217" s="214" t="s">
        <v>201</v>
      </c>
      <c r="D217" s="214" t="s">
        <v>124</v>
      </c>
      <c r="E217" s="215" t="s">
        <v>282</v>
      </c>
      <c r="F217" s="216" t="s">
        <v>283</v>
      </c>
      <c r="G217" s="217" t="s">
        <v>169</v>
      </c>
      <c r="H217" s="218">
        <v>0.408</v>
      </c>
      <c r="I217" s="219"/>
      <c r="J217" s="220">
        <f>ROUND(I217*H217,2)</f>
        <v>0</v>
      </c>
      <c r="K217" s="216" t="s">
        <v>21</v>
      </c>
      <c r="L217" s="71"/>
      <c r="M217" s="221" t="s">
        <v>21</v>
      </c>
      <c r="N217" s="222" t="s">
        <v>40</v>
      </c>
      <c r="O217" s="46"/>
      <c r="P217" s="223">
        <f>O217*H217</f>
        <v>0</v>
      </c>
      <c r="Q217" s="223">
        <v>2.25634</v>
      </c>
      <c r="R217" s="223">
        <f>Q217*H217</f>
        <v>0.9205867199999999</v>
      </c>
      <c r="S217" s="223">
        <v>0</v>
      </c>
      <c r="T217" s="224">
        <f>S217*H217</f>
        <v>0</v>
      </c>
      <c r="AR217" s="23" t="s">
        <v>128</v>
      </c>
      <c r="AT217" s="23" t="s">
        <v>124</v>
      </c>
      <c r="AU217" s="23" t="s">
        <v>79</v>
      </c>
      <c r="AY217" s="23" t="s">
        <v>123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23" t="s">
        <v>77</v>
      </c>
      <c r="BK217" s="225">
        <f>ROUND(I217*H217,2)</f>
        <v>0</v>
      </c>
      <c r="BL217" s="23" t="s">
        <v>128</v>
      </c>
      <c r="BM217" s="23" t="s">
        <v>284</v>
      </c>
    </row>
    <row r="218" spans="2:51" s="11" customFormat="1" ht="13.5">
      <c r="B218" s="228"/>
      <c r="C218" s="229"/>
      <c r="D218" s="230" t="s">
        <v>149</v>
      </c>
      <c r="E218" s="231" t="s">
        <v>21</v>
      </c>
      <c r="F218" s="232" t="s">
        <v>285</v>
      </c>
      <c r="G218" s="229"/>
      <c r="H218" s="231" t="s">
        <v>21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149</v>
      </c>
      <c r="AU218" s="238" t="s">
        <v>79</v>
      </c>
      <c r="AV218" s="11" t="s">
        <v>77</v>
      </c>
      <c r="AW218" s="11" t="s">
        <v>151</v>
      </c>
      <c r="AX218" s="11" t="s">
        <v>69</v>
      </c>
      <c r="AY218" s="238" t="s">
        <v>123</v>
      </c>
    </row>
    <row r="219" spans="2:51" s="12" customFormat="1" ht="13.5">
      <c r="B219" s="239"/>
      <c r="C219" s="240"/>
      <c r="D219" s="230" t="s">
        <v>149</v>
      </c>
      <c r="E219" s="241" t="s">
        <v>21</v>
      </c>
      <c r="F219" s="242" t="s">
        <v>286</v>
      </c>
      <c r="G219" s="240"/>
      <c r="H219" s="243">
        <v>0.408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AT219" s="249" t="s">
        <v>149</v>
      </c>
      <c r="AU219" s="249" t="s">
        <v>79</v>
      </c>
      <c r="AV219" s="12" t="s">
        <v>79</v>
      </c>
      <c r="AW219" s="12" t="s">
        <v>151</v>
      </c>
      <c r="AX219" s="12" t="s">
        <v>69</v>
      </c>
      <c r="AY219" s="249" t="s">
        <v>123</v>
      </c>
    </row>
    <row r="220" spans="2:51" s="13" customFormat="1" ht="13.5">
      <c r="B220" s="250"/>
      <c r="C220" s="251"/>
      <c r="D220" s="230" t="s">
        <v>149</v>
      </c>
      <c r="E220" s="252" t="s">
        <v>21</v>
      </c>
      <c r="F220" s="253" t="s">
        <v>155</v>
      </c>
      <c r="G220" s="251"/>
      <c r="H220" s="254">
        <v>0.408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AT220" s="260" t="s">
        <v>149</v>
      </c>
      <c r="AU220" s="260" t="s">
        <v>79</v>
      </c>
      <c r="AV220" s="13" t="s">
        <v>128</v>
      </c>
      <c r="AW220" s="13" t="s">
        <v>151</v>
      </c>
      <c r="AX220" s="13" t="s">
        <v>77</v>
      </c>
      <c r="AY220" s="260" t="s">
        <v>123</v>
      </c>
    </row>
    <row r="221" spans="2:65" s="1" customFormat="1" ht="16.5" customHeight="1">
      <c r="B221" s="45"/>
      <c r="C221" s="214" t="s">
        <v>287</v>
      </c>
      <c r="D221" s="214" t="s">
        <v>124</v>
      </c>
      <c r="E221" s="215" t="s">
        <v>288</v>
      </c>
      <c r="F221" s="216" t="s">
        <v>289</v>
      </c>
      <c r="G221" s="217" t="s">
        <v>164</v>
      </c>
      <c r="H221" s="218">
        <v>0.8</v>
      </c>
      <c r="I221" s="219"/>
      <c r="J221" s="220">
        <f>ROUND(I221*H221,2)</f>
        <v>0</v>
      </c>
      <c r="K221" s="216" t="s">
        <v>21</v>
      </c>
      <c r="L221" s="71"/>
      <c r="M221" s="221" t="s">
        <v>21</v>
      </c>
      <c r="N221" s="222" t="s">
        <v>40</v>
      </c>
      <c r="O221" s="46"/>
      <c r="P221" s="223">
        <f>O221*H221</f>
        <v>0</v>
      </c>
      <c r="Q221" s="223">
        <v>0.001066</v>
      </c>
      <c r="R221" s="223">
        <f>Q221*H221</f>
        <v>0.0008528000000000001</v>
      </c>
      <c r="S221" s="223">
        <v>0</v>
      </c>
      <c r="T221" s="224">
        <f>S221*H221</f>
        <v>0</v>
      </c>
      <c r="AR221" s="23" t="s">
        <v>128</v>
      </c>
      <c r="AT221" s="23" t="s">
        <v>124</v>
      </c>
      <c r="AU221" s="23" t="s">
        <v>79</v>
      </c>
      <c r="AY221" s="23" t="s">
        <v>123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23" t="s">
        <v>77</v>
      </c>
      <c r="BK221" s="225">
        <f>ROUND(I221*H221,2)</f>
        <v>0</v>
      </c>
      <c r="BL221" s="23" t="s">
        <v>128</v>
      </c>
      <c r="BM221" s="23" t="s">
        <v>290</v>
      </c>
    </row>
    <row r="222" spans="2:51" s="11" customFormat="1" ht="13.5">
      <c r="B222" s="228"/>
      <c r="C222" s="229"/>
      <c r="D222" s="230" t="s">
        <v>149</v>
      </c>
      <c r="E222" s="231" t="s">
        <v>21</v>
      </c>
      <c r="F222" s="232" t="s">
        <v>291</v>
      </c>
      <c r="G222" s="229"/>
      <c r="H222" s="231" t="s">
        <v>21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149</v>
      </c>
      <c r="AU222" s="238" t="s">
        <v>79</v>
      </c>
      <c r="AV222" s="11" t="s">
        <v>77</v>
      </c>
      <c r="AW222" s="11" t="s">
        <v>151</v>
      </c>
      <c r="AX222" s="11" t="s">
        <v>69</v>
      </c>
      <c r="AY222" s="238" t="s">
        <v>123</v>
      </c>
    </row>
    <row r="223" spans="2:51" s="12" customFormat="1" ht="13.5">
      <c r="B223" s="239"/>
      <c r="C223" s="240"/>
      <c r="D223" s="230" t="s">
        <v>149</v>
      </c>
      <c r="E223" s="241" t="s">
        <v>21</v>
      </c>
      <c r="F223" s="242" t="s">
        <v>229</v>
      </c>
      <c r="G223" s="240"/>
      <c r="H223" s="243">
        <v>0.8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AT223" s="249" t="s">
        <v>149</v>
      </c>
      <c r="AU223" s="249" t="s">
        <v>79</v>
      </c>
      <c r="AV223" s="12" t="s">
        <v>79</v>
      </c>
      <c r="AW223" s="12" t="s">
        <v>151</v>
      </c>
      <c r="AX223" s="12" t="s">
        <v>69</v>
      </c>
      <c r="AY223" s="249" t="s">
        <v>123</v>
      </c>
    </row>
    <row r="224" spans="2:51" s="13" customFormat="1" ht="13.5">
      <c r="B224" s="250"/>
      <c r="C224" s="251"/>
      <c r="D224" s="230" t="s">
        <v>149</v>
      </c>
      <c r="E224" s="252" t="s">
        <v>21</v>
      </c>
      <c r="F224" s="253" t="s">
        <v>155</v>
      </c>
      <c r="G224" s="251"/>
      <c r="H224" s="254">
        <v>0.8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AT224" s="260" t="s">
        <v>149</v>
      </c>
      <c r="AU224" s="260" t="s">
        <v>79</v>
      </c>
      <c r="AV224" s="13" t="s">
        <v>128</v>
      </c>
      <c r="AW224" s="13" t="s">
        <v>151</v>
      </c>
      <c r="AX224" s="13" t="s">
        <v>77</v>
      </c>
      <c r="AY224" s="260" t="s">
        <v>123</v>
      </c>
    </row>
    <row r="225" spans="2:63" s="10" customFormat="1" ht="29.85" customHeight="1">
      <c r="B225" s="200"/>
      <c r="C225" s="201"/>
      <c r="D225" s="202" t="s">
        <v>68</v>
      </c>
      <c r="E225" s="226" t="s">
        <v>292</v>
      </c>
      <c r="F225" s="226" t="s">
        <v>293</v>
      </c>
      <c r="G225" s="201"/>
      <c r="H225" s="201"/>
      <c r="I225" s="204"/>
      <c r="J225" s="227">
        <f>BK225</f>
        <v>0</v>
      </c>
      <c r="K225" s="201"/>
      <c r="L225" s="206"/>
      <c r="M225" s="207"/>
      <c r="N225" s="208"/>
      <c r="O225" s="208"/>
      <c r="P225" s="209">
        <f>P226</f>
        <v>0</v>
      </c>
      <c r="Q225" s="208"/>
      <c r="R225" s="209">
        <f>R226</f>
        <v>0</v>
      </c>
      <c r="S225" s="208"/>
      <c r="T225" s="210">
        <f>T226</f>
        <v>0</v>
      </c>
      <c r="AR225" s="211" t="s">
        <v>77</v>
      </c>
      <c r="AT225" s="212" t="s">
        <v>68</v>
      </c>
      <c r="AU225" s="212" t="s">
        <v>77</v>
      </c>
      <c r="AY225" s="211" t="s">
        <v>123</v>
      </c>
      <c r="BK225" s="213">
        <f>BK226</f>
        <v>0</v>
      </c>
    </row>
    <row r="226" spans="2:65" s="1" customFormat="1" ht="16.5" customHeight="1">
      <c r="B226" s="45"/>
      <c r="C226" s="214" t="s">
        <v>205</v>
      </c>
      <c r="D226" s="214" t="s">
        <v>124</v>
      </c>
      <c r="E226" s="215" t="s">
        <v>294</v>
      </c>
      <c r="F226" s="216" t="s">
        <v>295</v>
      </c>
      <c r="G226" s="217" t="s">
        <v>127</v>
      </c>
      <c r="H226" s="218">
        <v>91.399</v>
      </c>
      <c r="I226" s="219"/>
      <c r="J226" s="220">
        <f>ROUND(I226*H226,2)</f>
        <v>0</v>
      </c>
      <c r="K226" s="216" t="s">
        <v>21</v>
      </c>
      <c r="L226" s="71"/>
      <c r="M226" s="221" t="s">
        <v>21</v>
      </c>
      <c r="N226" s="222" t="s">
        <v>40</v>
      </c>
      <c r="O226" s="46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AR226" s="23" t="s">
        <v>128</v>
      </c>
      <c r="AT226" s="23" t="s">
        <v>124</v>
      </c>
      <c r="AU226" s="23" t="s">
        <v>79</v>
      </c>
      <c r="AY226" s="23" t="s">
        <v>123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23" t="s">
        <v>77</v>
      </c>
      <c r="BK226" s="225">
        <f>ROUND(I226*H226,2)</f>
        <v>0</v>
      </c>
      <c r="BL226" s="23" t="s">
        <v>128</v>
      </c>
      <c r="BM226" s="23" t="s">
        <v>296</v>
      </c>
    </row>
    <row r="227" spans="2:63" s="10" customFormat="1" ht="37.4" customHeight="1">
      <c r="B227" s="200"/>
      <c r="C227" s="201"/>
      <c r="D227" s="202" t="s">
        <v>68</v>
      </c>
      <c r="E227" s="203" t="s">
        <v>297</v>
      </c>
      <c r="F227" s="203" t="s">
        <v>298</v>
      </c>
      <c r="G227" s="201"/>
      <c r="H227" s="201"/>
      <c r="I227" s="204"/>
      <c r="J227" s="205">
        <f>BK227</f>
        <v>0</v>
      </c>
      <c r="K227" s="201"/>
      <c r="L227" s="206"/>
      <c r="M227" s="207"/>
      <c r="N227" s="208"/>
      <c r="O227" s="208"/>
      <c r="P227" s="209">
        <f>P228</f>
        <v>0</v>
      </c>
      <c r="Q227" s="208"/>
      <c r="R227" s="209">
        <f>R228</f>
        <v>0</v>
      </c>
      <c r="S227" s="208"/>
      <c r="T227" s="210">
        <f>T228</f>
        <v>0</v>
      </c>
      <c r="AR227" s="211" t="s">
        <v>79</v>
      </c>
      <c r="AT227" s="212" t="s">
        <v>68</v>
      </c>
      <c r="AU227" s="212" t="s">
        <v>69</v>
      </c>
      <c r="AY227" s="211" t="s">
        <v>123</v>
      </c>
      <c r="BK227" s="213">
        <f>BK228</f>
        <v>0</v>
      </c>
    </row>
    <row r="228" spans="2:63" s="10" customFormat="1" ht="19.9" customHeight="1">
      <c r="B228" s="200"/>
      <c r="C228" s="201"/>
      <c r="D228" s="202" t="s">
        <v>68</v>
      </c>
      <c r="E228" s="226" t="s">
        <v>299</v>
      </c>
      <c r="F228" s="226" t="s">
        <v>300</v>
      </c>
      <c r="G228" s="201"/>
      <c r="H228" s="201"/>
      <c r="I228" s="204"/>
      <c r="J228" s="227">
        <f>BK228</f>
        <v>0</v>
      </c>
      <c r="K228" s="201"/>
      <c r="L228" s="206"/>
      <c r="M228" s="207"/>
      <c r="N228" s="208"/>
      <c r="O228" s="208"/>
      <c r="P228" s="209">
        <f>SUM(P229:P244)</f>
        <v>0</v>
      </c>
      <c r="Q228" s="208"/>
      <c r="R228" s="209">
        <f>SUM(R229:R244)</f>
        <v>0</v>
      </c>
      <c r="S228" s="208"/>
      <c r="T228" s="210">
        <f>SUM(T229:T244)</f>
        <v>0</v>
      </c>
      <c r="AR228" s="211" t="s">
        <v>79</v>
      </c>
      <c r="AT228" s="212" t="s">
        <v>68</v>
      </c>
      <c r="AU228" s="212" t="s">
        <v>77</v>
      </c>
      <c r="AY228" s="211" t="s">
        <v>123</v>
      </c>
      <c r="BK228" s="213">
        <f>SUM(BK229:BK244)</f>
        <v>0</v>
      </c>
    </row>
    <row r="229" spans="2:65" s="1" customFormat="1" ht="25.5" customHeight="1">
      <c r="B229" s="45"/>
      <c r="C229" s="214" t="s">
        <v>301</v>
      </c>
      <c r="D229" s="214" t="s">
        <v>124</v>
      </c>
      <c r="E229" s="215" t="s">
        <v>302</v>
      </c>
      <c r="F229" s="216" t="s">
        <v>303</v>
      </c>
      <c r="G229" s="217" t="s">
        <v>304</v>
      </c>
      <c r="H229" s="218">
        <v>4</v>
      </c>
      <c r="I229" s="219"/>
      <c r="J229" s="220">
        <f>ROUND(I229*H229,2)</f>
        <v>0</v>
      </c>
      <c r="K229" s="216" t="s">
        <v>21</v>
      </c>
      <c r="L229" s="71"/>
      <c r="M229" s="221" t="s">
        <v>21</v>
      </c>
      <c r="N229" s="222" t="s">
        <v>40</v>
      </c>
      <c r="O229" s="46"/>
      <c r="P229" s="223">
        <f>O229*H229</f>
        <v>0</v>
      </c>
      <c r="Q229" s="223">
        <v>0</v>
      </c>
      <c r="R229" s="223">
        <f>Q229*H229</f>
        <v>0</v>
      </c>
      <c r="S229" s="223">
        <v>0</v>
      </c>
      <c r="T229" s="224">
        <f>S229*H229</f>
        <v>0</v>
      </c>
      <c r="AR229" s="23" t="s">
        <v>165</v>
      </c>
      <c r="AT229" s="23" t="s">
        <v>124</v>
      </c>
      <c r="AU229" s="23" t="s">
        <v>79</v>
      </c>
      <c r="AY229" s="23" t="s">
        <v>123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23" t="s">
        <v>77</v>
      </c>
      <c r="BK229" s="225">
        <f>ROUND(I229*H229,2)</f>
        <v>0</v>
      </c>
      <c r="BL229" s="23" t="s">
        <v>165</v>
      </c>
      <c r="BM229" s="23" t="s">
        <v>305</v>
      </c>
    </row>
    <row r="230" spans="2:51" s="11" customFormat="1" ht="13.5">
      <c r="B230" s="228"/>
      <c r="C230" s="229"/>
      <c r="D230" s="230" t="s">
        <v>149</v>
      </c>
      <c r="E230" s="231" t="s">
        <v>21</v>
      </c>
      <c r="F230" s="232" t="s">
        <v>306</v>
      </c>
      <c r="G230" s="229"/>
      <c r="H230" s="231" t="s">
        <v>21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149</v>
      </c>
      <c r="AU230" s="238" t="s">
        <v>79</v>
      </c>
      <c r="AV230" s="11" t="s">
        <v>77</v>
      </c>
      <c r="AW230" s="11" t="s">
        <v>151</v>
      </c>
      <c r="AX230" s="11" t="s">
        <v>69</v>
      </c>
      <c r="AY230" s="238" t="s">
        <v>123</v>
      </c>
    </row>
    <row r="231" spans="2:51" s="11" customFormat="1" ht="13.5">
      <c r="B231" s="228"/>
      <c r="C231" s="229"/>
      <c r="D231" s="230" t="s">
        <v>149</v>
      </c>
      <c r="E231" s="231" t="s">
        <v>21</v>
      </c>
      <c r="F231" s="232" t="s">
        <v>307</v>
      </c>
      <c r="G231" s="229"/>
      <c r="H231" s="231" t="s">
        <v>21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149</v>
      </c>
      <c r="AU231" s="238" t="s">
        <v>79</v>
      </c>
      <c r="AV231" s="11" t="s">
        <v>77</v>
      </c>
      <c r="AW231" s="11" t="s">
        <v>151</v>
      </c>
      <c r="AX231" s="11" t="s">
        <v>69</v>
      </c>
      <c r="AY231" s="238" t="s">
        <v>123</v>
      </c>
    </row>
    <row r="232" spans="2:51" s="11" customFormat="1" ht="13.5">
      <c r="B232" s="228"/>
      <c r="C232" s="229"/>
      <c r="D232" s="230" t="s">
        <v>149</v>
      </c>
      <c r="E232" s="231" t="s">
        <v>21</v>
      </c>
      <c r="F232" s="232" t="s">
        <v>308</v>
      </c>
      <c r="G232" s="229"/>
      <c r="H232" s="231" t="s">
        <v>21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149</v>
      </c>
      <c r="AU232" s="238" t="s">
        <v>79</v>
      </c>
      <c r="AV232" s="11" t="s">
        <v>77</v>
      </c>
      <c r="AW232" s="11" t="s">
        <v>151</v>
      </c>
      <c r="AX232" s="11" t="s">
        <v>69</v>
      </c>
      <c r="AY232" s="238" t="s">
        <v>123</v>
      </c>
    </row>
    <row r="233" spans="2:51" s="11" customFormat="1" ht="13.5">
      <c r="B233" s="228"/>
      <c r="C233" s="229"/>
      <c r="D233" s="230" t="s">
        <v>149</v>
      </c>
      <c r="E233" s="231" t="s">
        <v>21</v>
      </c>
      <c r="F233" s="232" t="s">
        <v>309</v>
      </c>
      <c r="G233" s="229"/>
      <c r="H233" s="231" t="s">
        <v>21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149</v>
      </c>
      <c r="AU233" s="238" t="s">
        <v>79</v>
      </c>
      <c r="AV233" s="11" t="s">
        <v>77</v>
      </c>
      <c r="AW233" s="11" t="s">
        <v>151</v>
      </c>
      <c r="AX233" s="11" t="s">
        <v>69</v>
      </c>
      <c r="AY233" s="238" t="s">
        <v>123</v>
      </c>
    </row>
    <row r="234" spans="2:51" s="11" customFormat="1" ht="13.5">
      <c r="B234" s="228"/>
      <c r="C234" s="229"/>
      <c r="D234" s="230" t="s">
        <v>149</v>
      </c>
      <c r="E234" s="231" t="s">
        <v>21</v>
      </c>
      <c r="F234" s="232" t="s">
        <v>310</v>
      </c>
      <c r="G234" s="229"/>
      <c r="H234" s="231" t="s">
        <v>21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149</v>
      </c>
      <c r="AU234" s="238" t="s">
        <v>79</v>
      </c>
      <c r="AV234" s="11" t="s">
        <v>77</v>
      </c>
      <c r="AW234" s="11" t="s">
        <v>151</v>
      </c>
      <c r="AX234" s="11" t="s">
        <v>69</v>
      </c>
      <c r="AY234" s="238" t="s">
        <v>123</v>
      </c>
    </row>
    <row r="235" spans="2:51" s="11" customFormat="1" ht="13.5">
      <c r="B235" s="228"/>
      <c r="C235" s="229"/>
      <c r="D235" s="230" t="s">
        <v>149</v>
      </c>
      <c r="E235" s="231" t="s">
        <v>21</v>
      </c>
      <c r="F235" s="232" t="s">
        <v>311</v>
      </c>
      <c r="G235" s="229"/>
      <c r="H235" s="231" t="s">
        <v>21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149</v>
      </c>
      <c r="AU235" s="238" t="s">
        <v>79</v>
      </c>
      <c r="AV235" s="11" t="s">
        <v>77</v>
      </c>
      <c r="AW235" s="11" t="s">
        <v>151</v>
      </c>
      <c r="AX235" s="11" t="s">
        <v>69</v>
      </c>
      <c r="AY235" s="238" t="s">
        <v>123</v>
      </c>
    </row>
    <row r="236" spans="2:51" s="11" customFormat="1" ht="13.5">
      <c r="B236" s="228"/>
      <c r="C236" s="229"/>
      <c r="D236" s="230" t="s">
        <v>149</v>
      </c>
      <c r="E236" s="231" t="s">
        <v>21</v>
      </c>
      <c r="F236" s="232" t="s">
        <v>312</v>
      </c>
      <c r="G236" s="229"/>
      <c r="H236" s="231" t="s">
        <v>21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149</v>
      </c>
      <c r="AU236" s="238" t="s">
        <v>79</v>
      </c>
      <c r="AV236" s="11" t="s">
        <v>77</v>
      </c>
      <c r="AW236" s="11" t="s">
        <v>151</v>
      </c>
      <c r="AX236" s="11" t="s">
        <v>69</v>
      </c>
      <c r="AY236" s="238" t="s">
        <v>123</v>
      </c>
    </row>
    <row r="237" spans="2:51" s="11" customFormat="1" ht="13.5">
      <c r="B237" s="228"/>
      <c r="C237" s="229"/>
      <c r="D237" s="230" t="s">
        <v>149</v>
      </c>
      <c r="E237" s="231" t="s">
        <v>21</v>
      </c>
      <c r="F237" s="232" t="s">
        <v>313</v>
      </c>
      <c r="G237" s="229"/>
      <c r="H237" s="231" t="s">
        <v>21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149</v>
      </c>
      <c r="AU237" s="238" t="s">
        <v>79</v>
      </c>
      <c r="AV237" s="11" t="s">
        <v>77</v>
      </c>
      <c r="AW237" s="11" t="s">
        <v>151</v>
      </c>
      <c r="AX237" s="11" t="s">
        <v>69</v>
      </c>
      <c r="AY237" s="238" t="s">
        <v>123</v>
      </c>
    </row>
    <row r="238" spans="2:51" s="11" customFormat="1" ht="13.5">
      <c r="B238" s="228"/>
      <c r="C238" s="229"/>
      <c r="D238" s="230" t="s">
        <v>149</v>
      </c>
      <c r="E238" s="231" t="s">
        <v>21</v>
      </c>
      <c r="F238" s="232" t="s">
        <v>314</v>
      </c>
      <c r="G238" s="229"/>
      <c r="H238" s="231" t="s">
        <v>21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149</v>
      </c>
      <c r="AU238" s="238" t="s">
        <v>79</v>
      </c>
      <c r="AV238" s="11" t="s">
        <v>77</v>
      </c>
      <c r="AW238" s="11" t="s">
        <v>151</v>
      </c>
      <c r="AX238" s="11" t="s">
        <v>69</v>
      </c>
      <c r="AY238" s="238" t="s">
        <v>123</v>
      </c>
    </row>
    <row r="239" spans="2:51" s="11" customFormat="1" ht="13.5">
      <c r="B239" s="228"/>
      <c r="C239" s="229"/>
      <c r="D239" s="230" t="s">
        <v>149</v>
      </c>
      <c r="E239" s="231" t="s">
        <v>21</v>
      </c>
      <c r="F239" s="232" t="s">
        <v>315</v>
      </c>
      <c r="G239" s="229"/>
      <c r="H239" s="231" t="s">
        <v>21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149</v>
      </c>
      <c r="AU239" s="238" t="s">
        <v>79</v>
      </c>
      <c r="AV239" s="11" t="s">
        <v>77</v>
      </c>
      <c r="AW239" s="11" t="s">
        <v>151</v>
      </c>
      <c r="AX239" s="11" t="s">
        <v>69</v>
      </c>
      <c r="AY239" s="238" t="s">
        <v>123</v>
      </c>
    </row>
    <row r="240" spans="2:51" s="11" customFormat="1" ht="13.5">
      <c r="B240" s="228"/>
      <c r="C240" s="229"/>
      <c r="D240" s="230" t="s">
        <v>149</v>
      </c>
      <c r="E240" s="231" t="s">
        <v>21</v>
      </c>
      <c r="F240" s="232" t="s">
        <v>316</v>
      </c>
      <c r="G240" s="229"/>
      <c r="H240" s="231" t="s">
        <v>21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149</v>
      </c>
      <c r="AU240" s="238" t="s">
        <v>79</v>
      </c>
      <c r="AV240" s="11" t="s">
        <v>77</v>
      </c>
      <c r="AW240" s="11" t="s">
        <v>151</v>
      </c>
      <c r="AX240" s="11" t="s">
        <v>69</v>
      </c>
      <c r="AY240" s="238" t="s">
        <v>123</v>
      </c>
    </row>
    <row r="241" spans="2:51" s="11" customFormat="1" ht="13.5">
      <c r="B241" s="228"/>
      <c r="C241" s="229"/>
      <c r="D241" s="230" t="s">
        <v>149</v>
      </c>
      <c r="E241" s="231" t="s">
        <v>21</v>
      </c>
      <c r="F241" s="232" t="s">
        <v>317</v>
      </c>
      <c r="G241" s="229"/>
      <c r="H241" s="231" t="s">
        <v>21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149</v>
      </c>
      <c r="AU241" s="238" t="s">
        <v>79</v>
      </c>
      <c r="AV241" s="11" t="s">
        <v>77</v>
      </c>
      <c r="AW241" s="11" t="s">
        <v>151</v>
      </c>
      <c r="AX241" s="11" t="s">
        <v>69</v>
      </c>
      <c r="AY241" s="238" t="s">
        <v>123</v>
      </c>
    </row>
    <row r="242" spans="2:51" s="12" customFormat="1" ht="13.5">
      <c r="B242" s="239"/>
      <c r="C242" s="240"/>
      <c r="D242" s="230" t="s">
        <v>149</v>
      </c>
      <c r="E242" s="241" t="s">
        <v>21</v>
      </c>
      <c r="F242" s="242" t="s">
        <v>128</v>
      </c>
      <c r="G242" s="240"/>
      <c r="H242" s="243">
        <v>4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AT242" s="249" t="s">
        <v>149</v>
      </c>
      <c r="AU242" s="249" t="s">
        <v>79</v>
      </c>
      <c r="AV242" s="12" t="s">
        <v>79</v>
      </c>
      <c r="AW242" s="12" t="s">
        <v>151</v>
      </c>
      <c r="AX242" s="12" t="s">
        <v>69</v>
      </c>
      <c r="AY242" s="249" t="s">
        <v>123</v>
      </c>
    </row>
    <row r="243" spans="2:51" s="13" customFormat="1" ht="13.5">
      <c r="B243" s="250"/>
      <c r="C243" s="251"/>
      <c r="D243" s="230" t="s">
        <v>149</v>
      </c>
      <c r="E243" s="252" t="s">
        <v>21</v>
      </c>
      <c r="F243" s="253" t="s">
        <v>155</v>
      </c>
      <c r="G243" s="251"/>
      <c r="H243" s="254">
        <v>4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AT243" s="260" t="s">
        <v>149</v>
      </c>
      <c r="AU243" s="260" t="s">
        <v>79</v>
      </c>
      <c r="AV243" s="13" t="s">
        <v>128</v>
      </c>
      <c r="AW243" s="13" t="s">
        <v>151</v>
      </c>
      <c r="AX243" s="13" t="s">
        <v>77</v>
      </c>
      <c r="AY243" s="260" t="s">
        <v>123</v>
      </c>
    </row>
    <row r="244" spans="2:65" s="1" customFormat="1" ht="16.5" customHeight="1">
      <c r="B244" s="45"/>
      <c r="C244" s="214" t="s">
        <v>208</v>
      </c>
      <c r="D244" s="214" t="s">
        <v>124</v>
      </c>
      <c r="E244" s="215" t="s">
        <v>318</v>
      </c>
      <c r="F244" s="216" t="s">
        <v>319</v>
      </c>
      <c r="G244" s="217" t="s">
        <v>127</v>
      </c>
      <c r="H244" s="218">
        <v>2.36</v>
      </c>
      <c r="I244" s="219"/>
      <c r="J244" s="220">
        <f>ROUND(I244*H244,2)</f>
        <v>0</v>
      </c>
      <c r="K244" s="216" t="s">
        <v>21</v>
      </c>
      <c r="L244" s="71"/>
      <c r="M244" s="221" t="s">
        <v>21</v>
      </c>
      <c r="N244" s="222" t="s">
        <v>40</v>
      </c>
      <c r="O244" s="46"/>
      <c r="P244" s="223">
        <f>O244*H244</f>
        <v>0</v>
      </c>
      <c r="Q244" s="223">
        <v>0</v>
      </c>
      <c r="R244" s="223">
        <f>Q244*H244</f>
        <v>0</v>
      </c>
      <c r="S244" s="223">
        <v>0</v>
      </c>
      <c r="T244" s="224">
        <f>S244*H244</f>
        <v>0</v>
      </c>
      <c r="AR244" s="23" t="s">
        <v>165</v>
      </c>
      <c r="AT244" s="23" t="s">
        <v>124</v>
      </c>
      <c r="AU244" s="23" t="s">
        <v>79</v>
      </c>
      <c r="AY244" s="23" t="s">
        <v>123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23" t="s">
        <v>77</v>
      </c>
      <c r="BK244" s="225">
        <f>ROUND(I244*H244,2)</f>
        <v>0</v>
      </c>
      <c r="BL244" s="23" t="s">
        <v>165</v>
      </c>
      <c r="BM244" s="23" t="s">
        <v>320</v>
      </c>
    </row>
    <row r="245" spans="2:63" s="10" customFormat="1" ht="37.4" customHeight="1">
      <c r="B245" s="200"/>
      <c r="C245" s="201"/>
      <c r="D245" s="202" t="s">
        <v>68</v>
      </c>
      <c r="E245" s="203" t="s">
        <v>321</v>
      </c>
      <c r="F245" s="203" t="s">
        <v>322</v>
      </c>
      <c r="G245" s="201"/>
      <c r="H245" s="201"/>
      <c r="I245" s="204"/>
      <c r="J245" s="205">
        <f>BK245</f>
        <v>0</v>
      </c>
      <c r="K245" s="201"/>
      <c r="L245" s="206"/>
      <c r="M245" s="207"/>
      <c r="N245" s="208"/>
      <c r="O245" s="208"/>
      <c r="P245" s="209">
        <f>P246+P260+P272</f>
        <v>0</v>
      </c>
      <c r="Q245" s="208"/>
      <c r="R245" s="209">
        <f>R246+R260+R272</f>
        <v>0</v>
      </c>
      <c r="S245" s="208"/>
      <c r="T245" s="210">
        <f>T246+T260+T272</f>
        <v>0</v>
      </c>
      <c r="AR245" s="211" t="s">
        <v>138</v>
      </c>
      <c r="AT245" s="212" t="s">
        <v>68</v>
      </c>
      <c r="AU245" s="212" t="s">
        <v>69</v>
      </c>
      <c r="AY245" s="211" t="s">
        <v>123</v>
      </c>
      <c r="BK245" s="213">
        <f>BK246+BK260+BK272</f>
        <v>0</v>
      </c>
    </row>
    <row r="246" spans="2:63" s="10" customFormat="1" ht="19.9" customHeight="1">
      <c r="B246" s="200"/>
      <c r="C246" s="201"/>
      <c r="D246" s="202" t="s">
        <v>68</v>
      </c>
      <c r="E246" s="226" t="s">
        <v>323</v>
      </c>
      <c r="F246" s="226" t="s">
        <v>324</v>
      </c>
      <c r="G246" s="201"/>
      <c r="H246" s="201"/>
      <c r="I246" s="204"/>
      <c r="J246" s="227">
        <f>BK246</f>
        <v>0</v>
      </c>
      <c r="K246" s="201"/>
      <c r="L246" s="206"/>
      <c r="M246" s="207"/>
      <c r="N246" s="208"/>
      <c r="O246" s="208"/>
      <c r="P246" s="209">
        <f>SUM(P247:P259)</f>
        <v>0</v>
      </c>
      <c r="Q246" s="208"/>
      <c r="R246" s="209">
        <f>SUM(R247:R259)</f>
        <v>0</v>
      </c>
      <c r="S246" s="208"/>
      <c r="T246" s="210">
        <f>SUM(T247:T259)</f>
        <v>0</v>
      </c>
      <c r="AR246" s="211" t="s">
        <v>138</v>
      </c>
      <c r="AT246" s="212" t="s">
        <v>68</v>
      </c>
      <c r="AU246" s="212" t="s">
        <v>77</v>
      </c>
      <c r="AY246" s="211" t="s">
        <v>123</v>
      </c>
      <c r="BK246" s="213">
        <f>SUM(BK247:BK259)</f>
        <v>0</v>
      </c>
    </row>
    <row r="247" spans="2:65" s="1" customFormat="1" ht="16.5" customHeight="1">
      <c r="B247" s="45"/>
      <c r="C247" s="214" t="s">
        <v>212</v>
      </c>
      <c r="D247" s="214" t="s">
        <v>124</v>
      </c>
      <c r="E247" s="215" t="s">
        <v>325</v>
      </c>
      <c r="F247" s="216" t="s">
        <v>326</v>
      </c>
      <c r="G247" s="217" t="s">
        <v>304</v>
      </c>
      <c r="H247" s="218">
        <v>1</v>
      </c>
      <c r="I247" s="219"/>
      <c r="J247" s="220">
        <f>ROUND(I247*H247,2)</f>
        <v>0</v>
      </c>
      <c r="K247" s="216" t="s">
        <v>21</v>
      </c>
      <c r="L247" s="71"/>
      <c r="M247" s="221" t="s">
        <v>21</v>
      </c>
      <c r="N247" s="222" t="s">
        <v>40</v>
      </c>
      <c r="O247" s="46"/>
      <c r="P247" s="223">
        <f>O247*H247</f>
        <v>0</v>
      </c>
      <c r="Q247" s="223">
        <v>0</v>
      </c>
      <c r="R247" s="223">
        <f>Q247*H247</f>
        <v>0</v>
      </c>
      <c r="S247" s="223">
        <v>0</v>
      </c>
      <c r="T247" s="224">
        <f>S247*H247</f>
        <v>0</v>
      </c>
      <c r="AR247" s="23" t="s">
        <v>128</v>
      </c>
      <c r="AT247" s="23" t="s">
        <v>124</v>
      </c>
      <c r="AU247" s="23" t="s">
        <v>79</v>
      </c>
      <c r="AY247" s="23" t="s">
        <v>123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23" t="s">
        <v>77</v>
      </c>
      <c r="BK247" s="225">
        <f>ROUND(I247*H247,2)</f>
        <v>0</v>
      </c>
      <c r="BL247" s="23" t="s">
        <v>128</v>
      </c>
      <c r="BM247" s="23" t="s">
        <v>327</v>
      </c>
    </row>
    <row r="248" spans="2:51" s="11" customFormat="1" ht="13.5">
      <c r="B248" s="228"/>
      <c r="C248" s="229"/>
      <c r="D248" s="230" t="s">
        <v>149</v>
      </c>
      <c r="E248" s="231" t="s">
        <v>21</v>
      </c>
      <c r="F248" s="232" t="s">
        <v>328</v>
      </c>
      <c r="G248" s="229"/>
      <c r="H248" s="231" t="s">
        <v>21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149</v>
      </c>
      <c r="AU248" s="238" t="s">
        <v>79</v>
      </c>
      <c r="AV248" s="11" t="s">
        <v>77</v>
      </c>
      <c r="AW248" s="11" t="s">
        <v>151</v>
      </c>
      <c r="AX248" s="11" t="s">
        <v>69</v>
      </c>
      <c r="AY248" s="238" t="s">
        <v>123</v>
      </c>
    </row>
    <row r="249" spans="2:51" s="12" customFormat="1" ht="13.5">
      <c r="B249" s="239"/>
      <c r="C249" s="240"/>
      <c r="D249" s="230" t="s">
        <v>149</v>
      </c>
      <c r="E249" s="241" t="s">
        <v>21</v>
      </c>
      <c r="F249" s="242" t="s">
        <v>77</v>
      </c>
      <c r="G249" s="240"/>
      <c r="H249" s="243">
        <v>1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AT249" s="249" t="s">
        <v>149</v>
      </c>
      <c r="AU249" s="249" t="s">
        <v>79</v>
      </c>
      <c r="AV249" s="12" t="s">
        <v>79</v>
      </c>
      <c r="AW249" s="12" t="s">
        <v>151</v>
      </c>
      <c r="AX249" s="12" t="s">
        <v>69</v>
      </c>
      <c r="AY249" s="249" t="s">
        <v>123</v>
      </c>
    </row>
    <row r="250" spans="2:51" s="13" customFormat="1" ht="13.5">
      <c r="B250" s="250"/>
      <c r="C250" s="251"/>
      <c r="D250" s="230" t="s">
        <v>149</v>
      </c>
      <c r="E250" s="252" t="s">
        <v>21</v>
      </c>
      <c r="F250" s="253" t="s">
        <v>155</v>
      </c>
      <c r="G250" s="251"/>
      <c r="H250" s="254">
        <v>1</v>
      </c>
      <c r="I250" s="255"/>
      <c r="J250" s="251"/>
      <c r="K250" s="251"/>
      <c r="L250" s="256"/>
      <c r="M250" s="257"/>
      <c r="N250" s="258"/>
      <c r="O250" s="258"/>
      <c r="P250" s="258"/>
      <c r="Q250" s="258"/>
      <c r="R250" s="258"/>
      <c r="S250" s="258"/>
      <c r="T250" s="259"/>
      <c r="AT250" s="260" t="s">
        <v>149</v>
      </c>
      <c r="AU250" s="260" t="s">
        <v>79</v>
      </c>
      <c r="AV250" s="13" t="s">
        <v>128</v>
      </c>
      <c r="AW250" s="13" t="s">
        <v>151</v>
      </c>
      <c r="AX250" s="13" t="s">
        <v>77</v>
      </c>
      <c r="AY250" s="260" t="s">
        <v>123</v>
      </c>
    </row>
    <row r="251" spans="2:65" s="1" customFormat="1" ht="16.5" customHeight="1">
      <c r="B251" s="45"/>
      <c r="C251" s="214" t="s">
        <v>329</v>
      </c>
      <c r="D251" s="214" t="s">
        <v>124</v>
      </c>
      <c r="E251" s="215" t="s">
        <v>330</v>
      </c>
      <c r="F251" s="216" t="s">
        <v>331</v>
      </c>
      <c r="G251" s="217" t="s">
        <v>304</v>
      </c>
      <c r="H251" s="218">
        <v>1</v>
      </c>
      <c r="I251" s="219"/>
      <c r="J251" s="220">
        <f>ROUND(I251*H251,2)</f>
        <v>0</v>
      </c>
      <c r="K251" s="216" t="s">
        <v>21</v>
      </c>
      <c r="L251" s="71"/>
      <c r="M251" s="221" t="s">
        <v>21</v>
      </c>
      <c r="N251" s="222" t="s">
        <v>40</v>
      </c>
      <c r="O251" s="46"/>
      <c r="P251" s="223">
        <f>O251*H251</f>
        <v>0</v>
      </c>
      <c r="Q251" s="223">
        <v>0</v>
      </c>
      <c r="R251" s="223">
        <f>Q251*H251</f>
        <v>0</v>
      </c>
      <c r="S251" s="223">
        <v>0</v>
      </c>
      <c r="T251" s="224">
        <f>S251*H251</f>
        <v>0</v>
      </c>
      <c r="AR251" s="23" t="s">
        <v>128</v>
      </c>
      <c r="AT251" s="23" t="s">
        <v>124</v>
      </c>
      <c r="AU251" s="23" t="s">
        <v>79</v>
      </c>
      <c r="AY251" s="23" t="s">
        <v>123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23" t="s">
        <v>77</v>
      </c>
      <c r="BK251" s="225">
        <f>ROUND(I251*H251,2)</f>
        <v>0</v>
      </c>
      <c r="BL251" s="23" t="s">
        <v>128</v>
      </c>
      <c r="BM251" s="23" t="s">
        <v>332</v>
      </c>
    </row>
    <row r="252" spans="2:51" s="11" customFormat="1" ht="13.5">
      <c r="B252" s="228"/>
      <c r="C252" s="229"/>
      <c r="D252" s="230" t="s">
        <v>149</v>
      </c>
      <c r="E252" s="231" t="s">
        <v>21</v>
      </c>
      <c r="F252" s="232" t="s">
        <v>333</v>
      </c>
      <c r="G252" s="229"/>
      <c r="H252" s="231" t="s">
        <v>21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149</v>
      </c>
      <c r="AU252" s="238" t="s">
        <v>79</v>
      </c>
      <c r="AV252" s="11" t="s">
        <v>77</v>
      </c>
      <c r="AW252" s="11" t="s">
        <v>151</v>
      </c>
      <c r="AX252" s="11" t="s">
        <v>69</v>
      </c>
      <c r="AY252" s="238" t="s">
        <v>123</v>
      </c>
    </row>
    <row r="253" spans="2:51" s="12" customFormat="1" ht="13.5">
      <c r="B253" s="239"/>
      <c r="C253" s="240"/>
      <c r="D253" s="230" t="s">
        <v>149</v>
      </c>
      <c r="E253" s="241" t="s">
        <v>21</v>
      </c>
      <c r="F253" s="242" t="s">
        <v>77</v>
      </c>
      <c r="G253" s="240"/>
      <c r="H253" s="243">
        <v>1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AT253" s="249" t="s">
        <v>149</v>
      </c>
      <c r="AU253" s="249" t="s">
        <v>79</v>
      </c>
      <c r="AV253" s="12" t="s">
        <v>79</v>
      </c>
      <c r="AW253" s="12" t="s">
        <v>151</v>
      </c>
      <c r="AX253" s="12" t="s">
        <v>69</v>
      </c>
      <c r="AY253" s="249" t="s">
        <v>123</v>
      </c>
    </row>
    <row r="254" spans="2:51" s="13" customFormat="1" ht="13.5">
      <c r="B254" s="250"/>
      <c r="C254" s="251"/>
      <c r="D254" s="230" t="s">
        <v>149</v>
      </c>
      <c r="E254" s="252" t="s">
        <v>21</v>
      </c>
      <c r="F254" s="253" t="s">
        <v>155</v>
      </c>
      <c r="G254" s="251"/>
      <c r="H254" s="254">
        <v>1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AT254" s="260" t="s">
        <v>149</v>
      </c>
      <c r="AU254" s="260" t="s">
        <v>79</v>
      </c>
      <c r="AV254" s="13" t="s">
        <v>128</v>
      </c>
      <c r="AW254" s="13" t="s">
        <v>151</v>
      </c>
      <c r="AX254" s="13" t="s">
        <v>77</v>
      </c>
      <c r="AY254" s="260" t="s">
        <v>123</v>
      </c>
    </row>
    <row r="255" spans="2:65" s="1" customFormat="1" ht="16.5" customHeight="1">
      <c r="B255" s="45"/>
      <c r="C255" s="214" t="s">
        <v>217</v>
      </c>
      <c r="D255" s="214" t="s">
        <v>124</v>
      </c>
      <c r="E255" s="215" t="s">
        <v>334</v>
      </c>
      <c r="F255" s="216" t="s">
        <v>335</v>
      </c>
      <c r="G255" s="217" t="s">
        <v>304</v>
      </c>
      <c r="H255" s="218">
        <v>1</v>
      </c>
      <c r="I255" s="219"/>
      <c r="J255" s="220">
        <f>ROUND(I255*H255,2)</f>
        <v>0</v>
      </c>
      <c r="K255" s="216" t="s">
        <v>21</v>
      </c>
      <c r="L255" s="71"/>
      <c r="M255" s="221" t="s">
        <v>21</v>
      </c>
      <c r="N255" s="222" t="s">
        <v>40</v>
      </c>
      <c r="O255" s="46"/>
      <c r="P255" s="223">
        <f>O255*H255</f>
        <v>0</v>
      </c>
      <c r="Q255" s="223">
        <v>0</v>
      </c>
      <c r="R255" s="223">
        <f>Q255*H255</f>
        <v>0</v>
      </c>
      <c r="S255" s="223">
        <v>0</v>
      </c>
      <c r="T255" s="224">
        <f>S255*H255</f>
        <v>0</v>
      </c>
      <c r="AR255" s="23" t="s">
        <v>128</v>
      </c>
      <c r="AT255" s="23" t="s">
        <v>124</v>
      </c>
      <c r="AU255" s="23" t="s">
        <v>79</v>
      </c>
      <c r="AY255" s="23" t="s">
        <v>123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23" t="s">
        <v>77</v>
      </c>
      <c r="BK255" s="225">
        <f>ROUND(I255*H255,2)</f>
        <v>0</v>
      </c>
      <c r="BL255" s="23" t="s">
        <v>128</v>
      </c>
      <c r="BM255" s="23" t="s">
        <v>336</v>
      </c>
    </row>
    <row r="256" spans="2:51" s="11" customFormat="1" ht="13.5">
      <c r="B256" s="228"/>
      <c r="C256" s="229"/>
      <c r="D256" s="230" t="s">
        <v>149</v>
      </c>
      <c r="E256" s="231" t="s">
        <v>21</v>
      </c>
      <c r="F256" s="232" t="s">
        <v>337</v>
      </c>
      <c r="G256" s="229"/>
      <c r="H256" s="231" t="s">
        <v>21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149</v>
      </c>
      <c r="AU256" s="238" t="s">
        <v>79</v>
      </c>
      <c r="AV256" s="11" t="s">
        <v>77</v>
      </c>
      <c r="AW256" s="11" t="s">
        <v>151</v>
      </c>
      <c r="AX256" s="11" t="s">
        <v>69</v>
      </c>
      <c r="AY256" s="238" t="s">
        <v>123</v>
      </c>
    </row>
    <row r="257" spans="2:51" s="11" customFormat="1" ht="13.5">
      <c r="B257" s="228"/>
      <c r="C257" s="229"/>
      <c r="D257" s="230" t="s">
        <v>149</v>
      </c>
      <c r="E257" s="231" t="s">
        <v>21</v>
      </c>
      <c r="F257" s="232" t="s">
        <v>338</v>
      </c>
      <c r="G257" s="229"/>
      <c r="H257" s="231" t="s">
        <v>21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149</v>
      </c>
      <c r="AU257" s="238" t="s">
        <v>79</v>
      </c>
      <c r="AV257" s="11" t="s">
        <v>77</v>
      </c>
      <c r="AW257" s="11" t="s">
        <v>151</v>
      </c>
      <c r="AX257" s="11" t="s">
        <v>69</v>
      </c>
      <c r="AY257" s="238" t="s">
        <v>123</v>
      </c>
    </row>
    <row r="258" spans="2:51" s="12" customFormat="1" ht="13.5">
      <c r="B258" s="239"/>
      <c r="C258" s="240"/>
      <c r="D258" s="230" t="s">
        <v>149</v>
      </c>
      <c r="E258" s="241" t="s">
        <v>21</v>
      </c>
      <c r="F258" s="242" t="s">
        <v>77</v>
      </c>
      <c r="G258" s="240"/>
      <c r="H258" s="243">
        <v>1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AT258" s="249" t="s">
        <v>149</v>
      </c>
      <c r="AU258" s="249" t="s">
        <v>79</v>
      </c>
      <c r="AV258" s="12" t="s">
        <v>79</v>
      </c>
      <c r="AW258" s="12" t="s">
        <v>151</v>
      </c>
      <c r="AX258" s="12" t="s">
        <v>69</v>
      </c>
      <c r="AY258" s="249" t="s">
        <v>123</v>
      </c>
    </row>
    <row r="259" spans="2:51" s="13" customFormat="1" ht="13.5">
      <c r="B259" s="250"/>
      <c r="C259" s="251"/>
      <c r="D259" s="230" t="s">
        <v>149</v>
      </c>
      <c r="E259" s="252" t="s">
        <v>21</v>
      </c>
      <c r="F259" s="253" t="s">
        <v>155</v>
      </c>
      <c r="G259" s="251"/>
      <c r="H259" s="254">
        <v>1</v>
      </c>
      <c r="I259" s="255"/>
      <c r="J259" s="251"/>
      <c r="K259" s="251"/>
      <c r="L259" s="256"/>
      <c r="M259" s="257"/>
      <c r="N259" s="258"/>
      <c r="O259" s="258"/>
      <c r="P259" s="258"/>
      <c r="Q259" s="258"/>
      <c r="R259" s="258"/>
      <c r="S259" s="258"/>
      <c r="T259" s="259"/>
      <c r="AT259" s="260" t="s">
        <v>149</v>
      </c>
      <c r="AU259" s="260" t="s">
        <v>79</v>
      </c>
      <c r="AV259" s="13" t="s">
        <v>128</v>
      </c>
      <c r="AW259" s="13" t="s">
        <v>151</v>
      </c>
      <c r="AX259" s="13" t="s">
        <v>77</v>
      </c>
      <c r="AY259" s="260" t="s">
        <v>123</v>
      </c>
    </row>
    <row r="260" spans="2:63" s="10" customFormat="1" ht="29.85" customHeight="1">
      <c r="B260" s="200"/>
      <c r="C260" s="201"/>
      <c r="D260" s="202" t="s">
        <v>68</v>
      </c>
      <c r="E260" s="226" t="s">
        <v>339</v>
      </c>
      <c r="F260" s="226" t="s">
        <v>340</v>
      </c>
      <c r="G260" s="201"/>
      <c r="H260" s="201"/>
      <c r="I260" s="204"/>
      <c r="J260" s="227">
        <f>BK260</f>
        <v>0</v>
      </c>
      <c r="K260" s="201"/>
      <c r="L260" s="206"/>
      <c r="M260" s="207"/>
      <c r="N260" s="208"/>
      <c r="O260" s="208"/>
      <c r="P260" s="209">
        <f>SUM(P261:P271)</f>
        <v>0</v>
      </c>
      <c r="Q260" s="208"/>
      <c r="R260" s="209">
        <f>SUM(R261:R271)</f>
        <v>0</v>
      </c>
      <c r="S260" s="208"/>
      <c r="T260" s="210">
        <f>SUM(T261:T271)</f>
        <v>0</v>
      </c>
      <c r="AR260" s="211" t="s">
        <v>138</v>
      </c>
      <c r="AT260" s="212" t="s">
        <v>68</v>
      </c>
      <c r="AU260" s="212" t="s">
        <v>77</v>
      </c>
      <c r="AY260" s="211" t="s">
        <v>123</v>
      </c>
      <c r="BK260" s="213">
        <f>SUM(BK261:BK271)</f>
        <v>0</v>
      </c>
    </row>
    <row r="261" spans="2:65" s="1" customFormat="1" ht="16.5" customHeight="1">
      <c r="B261" s="45"/>
      <c r="C261" s="214" t="s">
        <v>341</v>
      </c>
      <c r="D261" s="214" t="s">
        <v>124</v>
      </c>
      <c r="E261" s="215" t="s">
        <v>342</v>
      </c>
      <c r="F261" s="216" t="s">
        <v>340</v>
      </c>
      <c r="G261" s="217" t="s">
        <v>304</v>
      </c>
      <c r="H261" s="218">
        <v>1</v>
      </c>
      <c r="I261" s="219"/>
      <c r="J261" s="220">
        <f>ROUND(I261*H261,2)</f>
        <v>0</v>
      </c>
      <c r="K261" s="216" t="s">
        <v>21</v>
      </c>
      <c r="L261" s="71"/>
      <c r="M261" s="221" t="s">
        <v>21</v>
      </c>
      <c r="N261" s="222" t="s">
        <v>40</v>
      </c>
      <c r="O261" s="46"/>
      <c r="P261" s="223">
        <f>O261*H261</f>
        <v>0</v>
      </c>
      <c r="Q261" s="223">
        <v>0</v>
      </c>
      <c r="R261" s="223">
        <f>Q261*H261</f>
        <v>0</v>
      </c>
      <c r="S261" s="223">
        <v>0</v>
      </c>
      <c r="T261" s="224">
        <f>S261*H261</f>
        <v>0</v>
      </c>
      <c r="AR261" s="23" t="s">
        <v>128</v>
      </c>
      <c r="AT261" s="23" t="s">
        <v>124</v>
      </c>
      <c r="AU261" s="23" t="s">
        <v>79</v>
      </c>
      <c r="AY261" s="23" t="s">
        <v>123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23" t="s">
        <v>77</v>
      </c>
      <c r="BK261" s="225">
        <f>ROUND(I261*H261,2)</f>
        <v>0</v>
      </c>
      <c r="BL261" s="23" t="s">
        <v>128</v>
      </c>
      <c r="BM261" s="23" t="s">
        <v>343</v>
      </c>
    </row>
    <row r="262" spans="2:51" s="11" customFormat="1" ht="13.5">
      <c r="B262" s="228"/>
      <c r="C262" s="229"/>
      <c r="D262" s="230" t="s">
        <v>149</v>
      </c>
      <c r="E262" s="231" t="s">
        <v>21</v>
      </c>
      <c r="F262" s="232" t="s">
        <v>344</v>
      </c>
      <c r="G262" s="229"/>
      <c r="H262" s="231" t="s">
        <v>21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149</v>
      </c>
      <c r="AU262" s="238" t="s">
        <v>79</v>
      </c>
      <c r="AV262" s="11" t="s">
        <v>77</v>
      </c>
      <c r="AW262" s="11" t="s">
        <v>151</v>
      </c>
      <c r="AX262" s="11" t="s">
        <v>69</v>
      </c>
      <c r="AY262" s="238" t="s">
        <v>123</v>
      </c>
    </row>
    <row r="263" spans="2:51" s="11" customFormat="1" ht="13.5">
      <c r="B263" s="228"/>
      <c r="C263" s="229"/>
      <c r="D263" s="230" t="s">
        <v>149</v>
      </c>
      <c r="E263" s="231" t="s">
        <v>21</v>
      </c>
      <c r="F263" s="232" t="s">
        <v>345</v>
      </c>
      <c r="G263" s="229"/>
      <c r="H263" s="231" t="s">
        <v>21</v>
      </c>
      <c r="I263" s="233"/>
      <c r="J263" s="229"/>
      <c r="K263" s="229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149</v>
      </c>
      <c r="AU263" s="238" t="s">
        <v>79</v>
      </c>
      <c r="AV263" s="11" t="s">
        <v>77</v>
      </c>
      <c r="AW263" s="11" t="s">
        <v>151</v>
      </c>
      <c r="AX263" s="11" t="s">
        <v>69</v>
      </c>
      <c r="AY263" s="238" t="s">
        <v>123</v>
      </c>
    </row>
    <row r="264" spans="2:51" s="12" customFormat="1" ht="13.5">
      <c r="B264" s="239"/>
      <c r="C264" s="240"/>
      <c r="D264" s="230" t="s">
        <v>149</v>
      </c>
      <c r="E264" s="241" t="s">
        <v>21</v>
      </c>
      <c r="F264" s="242" t="s">
        <v>77</v>
      </c>
      <c r="G264" s="240"/>
      <c r="H264" s="243">
        <v>1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AT264" s="249" t="s">
        <v>149</v>
      </c>
      <c r="AU264" s="249" t="s">
        <v>79</v>
      </c>
      <c r="AV264" s="12" t="s">
        <v>79</v>
      </c>
      <c r="AW264" s="12" t="s">
        <v>151</v>
      </c>
      <c r="AX264" s="12" t="s">
        <v>69</v>
      </c>
      <c r="AY264" s="249" t="s">
        <v>123</v>
      </c>
    </row>
    <row r="265" spans="2:51" s="13" customFormat="1" ht="13.5">
      <c r="B265" s="250"/>
      <c r="C265" s="251"/>
      <c r="D265" s="230" t="s">
        <v>149</v>
      </c>
      <c r="E265" s="252" t="s">
        <v>21</v>
      </c>
      <c r="F265" s="253" t="s">
        <v>155</v>
      </c>
      <c r="G265" s="251"/>
      <c r="H265" s="254">
        <v>1</v>
      </c>
      <c r="I265" s="255"/>
      <c r="J265" s="251"/>
      <c r="K265" s="251"/>
      <c r="L265" s="256"/>
      <c r="M265" s="257"/>
      <c r="N265" s="258"/>
      <c r="O265" s="258"/>
      <c r="P265" s="258"/>
      <c r="Q265" s="258"/>
      <c r="R265" s="258"/>
      <c r="S265" s="258"/>
      <c r="T265" s="259"/>
      <c r="AT265" s="260" t="s">
        <v>149</v>
      </c>
      <c r="AU265" s="260" t="s">
        <v>79</v>
      </c>
      <c r="AV265" s="13" t="s">
        <v>128</v>
      </c>
      <c r="AW265" s="13" t="s">
        <v>151</v>
      </c>
      <c r="AX265" s="13" t="s">
        <v>77</v>
      </c>
      <c r="AY265" s="260" t="s">
        <v>123</v>
      </c>
    </row>
    <row r="266" spans="2:65" s="1" customFormat="1" ht="16.5" customHeight="1">
      <c r="B266" s="45"/>
      <c r="C266" s="214" t="s">
        <v>222</v>
      </c>
      <c r="D266" s="214" t="s">
        <v>124</v>
      </c>
      <c r="E266" s="215" t="s">
        <v>346</v>
      </c>
      <c r="F266" s="216" t="s">
        <v>347</v>
      </c>
      <c r="G266" s="217" t="s">
        <v>164</v>
      </c>
      <c r="H266" s="218">
        <v>37</v>
      </c>
      <c r="I266" s="219"/>
      <c r="J266" s="220">
        <f>ROUND(I266*H266,2)</f>
        <v>0</v>
      </c>
      <c r="K266" s="216" t="s">
        <v>21</v>
      </c>
      <c r="L266" s="71"/>
      <c r="M266" s="221" t="s">
        <v>21</v>
      </c>
      <c r="N266" s="222" t="s">
        <v>40</v>
      </c>
      <c r="O266" s="46"/>
      <c r="P266" s="223">
        <f>O266*H266</f>
        <v>0</v>
      </c>
      <c r="Q266" s="223">
        <v>0</v>
      </c>
      <c r="R266" s="223">
        <f>Q266*H266</f>
        <v>0</v>
      </c>
      <c r="S266" s="223">
        <v>0</v>
      </c>
      <c r="T266" s="224">
        <f>S266*H266</f>
        <v>0</v>
      </c>
      <c r="AR266" s="23" t="s">
        <v>128</v>
      </c>
      <c r="AT266" s="23" t="s">
        <v>124</v>
      </c>
      <c r="AU266" s="23" t="s">
        <v>79</v>
      </c>
      <c r="AY266" s="23" t="s">
        <v>123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23" t="s">
        <v>77</v>
      </c>
      <c r="BK266" s="225">
        <f>ROUND(I266*H266,2)</f>
        <v>0</v>
      </c>
      <c r="BL266" s="23" t="s">
        <v>128</v>
      </c>
      <c r="BM266" s="23" t="s">
        <v>348</v>
      </c>
    </row>
    <row r="267" spans="2:51" s="11" customFormat="1" ht="13.5">
      <c r="B267" s="228"/>
      <c r="C267" s="229"/>
      <c r="D267" s="230" t="s">
        <v>149</v>
      </c>
      <c r="E267" s="231" t="s">
        <v>21</v>
      </c>
      <c r="F267" s="232" t="s">
        <v>349</v>
      </c>
      <c r="G267" s="229"/>
      <c r="H267" s="231" t="s">
        <v>21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149</v>
      </c>
      <c r="AU267" s="238" t="s">
        <v>79</v>
      </c>
      <c r="AV267" s="11" t="s">
        <v>77</v>
      </c>
      <c r="AW267" s="11" t="s">
        <v>151</v>
      </c>
      <c r="AX267" s="11" t="s">
        <v>69</v>
      </c>
      <c r="AY267" s="238" t="s">
        <v>123</v>
      </c>
    </row>
    <row r="268" spans="2:51" s="12" customFormat="1" ht="13.5">
      <c r="B268" s="239"/>
      <c r="C268" s="240"/>
      <c r="D268" s="230" t="s">
        <v>149</v>
      </c>
      <c r="E268" s="241" t="s">
        <v>21</v>
      </c>
      <c r="F268" s="242" t="s">
        <v>350</v>
      </c>
      <c r="G268" s="240"/>
      <c r="H268" s="243">
        <v>37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AT268" s="249" t="s">
        <v>149</v>
      </c>
      <c r="AU268" s="249" t="s">
        <v>79</v>
      </c>
      <c r="AV268" s="12" t="s">
        <v>79</v>
      </c>
      <c r="AW268" s="12" t="s">
        <v>151</v>
      </c>
      <c r="AX268" s="12" t="s">
        <v>69</v>
      </c>
      <c r="AY268" s="249" t="s">
        <v>123</v>
      </c>
    </row>
    <row r="269" spans="2:51" s="13" customFormat="1" ht="13.5">
      <c r="B269" s="250"/>
      <c r="C269" s="251"/>
      <c r="D269" s="230" t="s">
        <v>149</v>
      </c>
      <c r="E269" s="252" t="s">
        <v>21</v>
      </c>
      <c r="F269" s="253" t="s">
        <v>155</v>
      </c>
      <c r="G269" s="251"/>
      <c r="H269" s="254">
        <v>37</v>
      </c>
      <c r="I269" s="255"/>
      <c r="J269" s="251"/>
      <c r="K269" s="251"/>
      <c r="L269" s="256"/>
      <c r="M269" s="257"/>
      <c r="N269" s="258"/>
      <c r="O269" s="258"/>
      <c r="P269" s="258"/>
      <c r="Q269" s="258"/>
      <c r="R269" s="258"/>
      <c r="S269" s="258"/>
      <c r="T269" s="259"/>
      <c r="AT269" s="260" t="s">
        <v>149</v>
      </c>
      <c r="AU269" s="260" t="s">
        <v>79</v>
      </c>
      <c r="AV269" s="13" t="s">
        <v>128</v>
      </c>
      <c r="AW269" s="13" t="s">
        <v>151</v>
      </c>
      <c r="AX269" s="13" t="s">
        <v>77</v>
      </c>
      <c r="AY269" s="260" t="s">
        <v>123</v>
      </c>
    </row>
    <row r="270" spans="2:65" s="1" customFormat="1" ht="16.5" customHeight="1">
      <c r="B270" s="45"/>
      <c r="C270" s="214" t="s">
        <v>227</v>
      </c>
      <c r="D270" s="214" t="s">
        <v>124</v>
      </c>
      <c r="E270" s="215" t="s">
        <v>351</v>
      </c>
      <c r="F270" s="216" t="s">
        <v>352</v>
      </c>
      <c r="G270" s="217" t="s">
        <v>304</v>
      </c>
      <c r="H270" s="218">
        <v>1</v>
      </c>
      <c r="I270" s="219"/>
      <c r="J270" s="220">
        <f>ROUND(I270*H270,2)</f>
        <v>0</v>
      </c>
      <c r="K270" s="216" t="s">
        <v>353</v>
      </c>
      <c r="L270" s="71"/>
      <c r="M270" s="221" t="s">
        <v>21</v>
      </c>
      <c r="N270" s="222" t="s">
        <v>40</v>
      </c>
      <c r="O270" s="46"/>
      <c r="P270" s="223">
        <f>O270*H270</f>
        <v>0</v>
      </c>
      <c r="Q270" s="223">
        <v>0</v>
      </c>
      <c r="R270" s="223">
        <f>Q270*H270</f>
        <v>0</v>
      </c>
      <c r="S270" s="223">
        <v>0</v>
      </c>
      <c r="T270" s="224">
        <f>S270*H270</f>
        <v>0</v>
      </c>
      <c r="AR270" s="23" t="s">
        <v>354</v>
      </c>
      <c r="AT270" s="23" t="s">
        <v>124</v>
      </c>
      <c r="AU270" s="23" t="s">
        <v>79</v>
      </c>
      <c r="AY270" s="23" t="s">
        <v>123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23" t="s">
        <v>77</v>
      </c>
      <c r="BK270" s="225">
        <f>ROUND(I270*H270,2)</f>
        <v>0</v>
      </c>
      <c r="BL270" s="23" t="s">
        <v>354</v>
      </c>
      <c r="BM270" s="23" t="s">
        <v>355</v>
      </c>
    </row>
    <row r="271" spans="2:65" s="1" customFormat="1" ht="16.5" customHeight="1">
      <c r="B271" s="45"/>
      <c r="C271" s="214" t="s">
        <v>356</v>
      </c>
      <c r="D271" s="214" t="s">
        <v>124</v>
      </c>
      <c r="E271" s="215" t="s">
        <v>357</v>
      </c>
      <c r="F271" s="216" t="s">
        <v>358</v>
      </c>
      <c r="G271" s="217" t="s">
        <v>304</v>
      </c>
      <c r="H271" s="218">
        <v>1</v>
      </c>
      <c r="I271" s="219"/>
      <c r="J271" s="220">
        <f>ROUND(I271*H271,2)</f>
        <v>0</v>
      </c>
      <c r="K271" s="216" t="s">
        <v>353</v>
      </c>
      <c r="L271" s="71"/>
      <c r="M271" s="221" t="s">
        <v>21</v>
      </c>
      <c r="N271" s="222" t="s">
        <v>40</v>
      </c>
      <c r="O271" s="46"/>
      <c r="P271" s="223">
        <f>O271*H271</f>
        <v>0</v>
      </c>
      <c r="Q271" s="223">
        <v>0</v>
      </c>
      <c r="R271" s="223">
        <f>Q271*H271</f>
        <v>0</v>
      </c>
      <c r="S271" s="223">
        <v>0</v>
      </c>
      <c r="T271" s="224">
        <f>S271*H271</f>
        <v>0</v>
      </c>
      <c r="AR271" s="23" t="s">
        <v>354</v>
      </c>
      <c r="AT271" s="23" t="s">
        <v>124</v>
      </c>
      <c r="AU271" s="23" t="s">
        <v>79</v>
      </c>
      <c r="AY271" s="23" t="s">
        <v>123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23" t="s">
        <v>77</v>
      </c>
      <c r="BK271" s="225">
        <f>ROUND(I271*H271,2)</f>
        <v>0</v>
      </c>
      <c r="BL271" s="23" t="s">
        <v>354</v>
      </c>
      <c r="BM271" s="23" t="s">
        <v>359</v>
      </c>
    </row>
    <row r="272" spans="2:63" s="10" customFormat="1" ht="29.85" customHeight="1">
      <c r="B272" s="200"/>
      <c r="C272" s="201"/>
      <c r="D272" s="202" t="s">
        <v>68</v>
      </c>
      <c r="E272" s="226" t="s">
        <v>360</v>
      </c>
      <c r="F272" s="226" t="s">
        <v>361</v>
      </c>
      <c r="G272" s="201"/>
      <c r="H272" s="201"/>
      <c r="I272" s="204"/>
      <c r="J272" s="227">
        <f>BK272</f>
        <v>0</v>
      </c>
      <c r="K272" s="201"/>
      <c r="L272" s="206"/>
      <c r="M272" s="207"/>
      <c r="N272" s="208"/>
      <c r="O272" s="208"/>
      <c r="P272" s="209">
        <f>SUM(P273:P277)</f>
        <v>0</v>
      </c>
      <c r="Q272" s="208"/>
      <c r="R272" s="209">
        <f>SUM(R273:R277)</f>
        <v>0</v>
      </c>
      <c r="S272" s="208"/>
      <c r="T272" s="210">
        <f>SUM(T273:T277)</f>
        <v>0</v>
      </c>
      <c r="AR272" s="211" t="s">
        <v>138</v>
      </c>
      <c r="AT272" s="212" t="s">
        <v>68</v>
      </c>
      <c r="AU272" s="212" t="s">
        <v>77</v>
      </c>
      <c r="AY272" s="211" t="s">
        <v>123</v>
      </c>
      <c r="BK272" s="213">
        <f>SUM(BK273:BK277)</f>
        <v>0</v>
      </c>
    </row>
    <row r="273" spans="2:65" s="1" customFormat="1" ht="16.5" customHeight="1">
      <c r="B273" s="45"/>
      <c r="C273" s="214" t="s">
        <v>362</v>
      </c>
      <c r="D273" s="214" t="s">
        <v>124</v>
      </c>
      <c r="E273" s="215" t="s">
        <v>363</v>
      </c>
      <c r="F273" s="216" t="s">
        <v>364</v>
      </c>
      <c r="G273" s="217" t="s">
        <v>304</v>
      </c>
      <c r="H273" s="218">
        <v>1</v>
      </c>
      <c r="I273" s="219"/>
      <c r="J273" s="220">
        <f>ROUND(I273*H273,2)</f>
        <v>0</v>
      </c>
      <c r="K273" s="216" t="s">
        <v>21</v>
      </c>
      <c r="L273" s="71"/>
      <c r="M273" s="221" t="s">
        <v>21</v>
      </c>
      <c r="N273" s="222" t="s">
        <v>40</v>
      </c>
      <c r="O273" s="46"/>
      <c r="P273" s="223">
        <f>O273*H273</f>
        <v>0</v>
      </c>
      <c r="Q273" s="223">
        <v>0</v>
      </c>
      <c r="R273" s="223">
        <f>Q273*H273</f>
        <v>0</v>
      </c>
      <c r="S273" s="223">
        <v>0</v>
      </c>
      <c r="T273" s="224">
        <f>S273*H273</f>
        <v>0</v>
      </c>
      <c r="AR273" s="23" t="s">
        <v>128</v>
      </c>
      <c r="AT273" s="23" t="s">
        <v>124</v>
      </c>
      <c r="AU273" s="23" t="s">
        <v>79</v>
      </c>
      <c r="AY273" s="23" t="s">
        <v>123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23" t="s">
        <v>77</v>
      </c>
      <c r="BK273" s="225">
        <f>ROUND(I273*H273,2)</f>
        <v>0</v>
      </c>
      <c r="BL273" s="23" t="s">
        <v>128</v>
      </c>
      <c r="BM273" s="23" t="s">
        <v>365</v>
      </c>
    </row>
    <row r="274" spans="2:51" s="11" customFormat="1" ht="13.5">
      <c r="B274" s="228"/>
      <c r="C274" s="229"/>
      <c r="D274" s="230" t="s">
        <v>149</v>
      </c>
      <c r="E274" s="231" t="s">
        <v>21</v>
      </c>
      <c r="F274" s="232" t="s">
        <v>366</v>
      </c>
      <c r="G274" s="229"/>
      <c r="H274" s="231" t="s">
        <v>21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149</v>
      </c>
      <c r="AU274" s="238" t="s">
        <v>79</v>
      </c>
      <c r="AV274" s="11" t="s">
        <v>77</v>
      </c>
      <c r="AW274" s="11" t="s">
        <v>151</v>
      </c>
      <c r="AX274" s="11" t="s">
        <v>69</v>
      </c>
      <c r="AY274" s="238" t="s">
        <v>123</v>
      </c>
    </row>
    <row r="275" spans="2:51" s="11" customFormat="1" ht="13.5">
      <c r="B275" s="228"/>
      <c r="C275" s="229"/>
      <c r="D275" s="230" t="s">
        <v>149</v>
      </c>
      <c r="E275" s="231" t="s">
        <v>21</v>
      </c>
      <c r="F275" s="232" t="s">
        <v>367</v>
      </c>
      <c r="G275" s="229"/>
      <c r="H275" s="231" t="s">
        <v>21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149</v>
      </c>
      <c r="AU275" s="238" t="s">
        <v>79</v>
      </c>
      <c r="AV275" s="11" t="s">
        <v>77</v>
      </c>
      <c r="AW275" s="11" t="s">
        <v>151</v>
      </c>
      <c r="AX275" s="11" t="s">
        <v>69</v>
      </c>
      <c r="AY275" s="238" t="s">
        <v>123</v>
      </c>
    </row>
    <row r="276" spans="2:51" s="12" customFormat="1" ht="13.5">
      <c r="B276" s="239"/>
      <c r="C276" s="240"/>
      <c r="D276" s="230" t="s">
        <v>149</v>
      </c>
      <c r="E276" s="241" t="s">
        <v>21</v>
      </c>
      <c r="F276" s="242" t="s">
        <v>77</v>
      </c>
      <c r="G276" s="240"/>
      <c r="H276" s="243">
        <v>1</v>
      </c>
      <c r="I276" s="244"/>
      <c r="J276" s="240"/>
      <c r="K276" s="240"/>
      <c r="L276" s="245"/>
      <c r="M276" s="246"/>
      <c r="N276" s="247"/>
      <c r="O276" s="247"/>
      <c r="P276" s="247"/>
      <c r="Q276" s="247"/>
      <c r="R276" s="247"/>
      <c r="S276" s="247"/>
      <c r="T276" s="248"/>
      <c r="AT276" s="249" t="s">
        <v>149</v>
      </c>
      <c r="AU276" s="249" t="s">
        <v>79</v>
      </c>
      <c r="AV276" s="12" t="s">
        <v>79</v>
      </c>
      <c r="AW276" s="12" t="s">
        <v>151</v>
      </c>
      <c r="AX276" s="12" t="s">
        <v>69</v>
      </c>
      <c r="AY276" s="249" t="s">
        <v>123</v>
      </c>
    </row>
    <row r="277" spans="2:51" s="13" customFormat="1" ht="13.5">
      <c r="B277" s="250"/>
      <c r="C277" s="251"/>
      <c r="D277" s="230" t="s">
        <v>149</v>
      </c>
      <c r="E277" s="252" t="s">
        <v>21</v>
      </c>
      <c r="F277" s="253" t="s">
        <v>155</v>
      </c>
      <c r="G277" s="251"/>
      <c r="H277" s="254">
        <v>1</v>
      </c>
      <c r="I277" s="255"/>
      <c r="J277" s="251"/>
      <c r="K277" s="251"/>
      <c r="L277" s="256"/>
      <c r="M277" s="271"/>
      <c r="N277" s="272"/>
      <c r="O277" s="272"/>
      <c r="P277" s="272"/>
      <c r="Q277" s="272"/>
      <c r="R277" s="272"/>
      <c r="S277" s="272"/>
      <c r="T277" s="273"/>
      <c r="AT277" s="260" t="s">
        <v>149</v>
      </c>
      <c r="AU277" s="260" t="s">
        <v>79</v>
      </c>
      <c r="AV277" s="13" t="s">
        <v>128</v>
      </c>
      <c r="AW277" s="13" t="s">
        <v>151</v>
      </c>
      <c r="AX277" s="13" t="s">
        <v>77</v>
      </c>
      <c r="AY277" s="260" t="s">
        <v>123</v>
      </c>
    </row>
    <row r="278" spans="2:12" s="1" customFormat="1" ht="6.95" customHeight="1">
      <c r="B278" s="66"/>
      <c r="C278" s="67"/>
      <c r="D278" s="67"/>
      <c r="E278" s="67"/>
      <c r="F278" s="67"/>
      <c r="G278" s="67"/>
      <c r="H278" s="67"/>
      <c r="I278" s="161"/>
      <c r="J278" s="67"/>
      <c r="K278" s="67"/>
      <c r="L278" s="71"/>
    </row>
  </sheetData>
  <sheetProtection password="CC35" sheet="1" objects="1" scenarios="1" formatColumns="0" formatRows="0" autoFilter="0"/>
  <autoFilter ref="C89:K277"/>
  <mergeCells count="10">
    <mergeCell ref="E7:H7"/>
    <mergeCell ref="E9:H9"/>
    <mergeCell ref="E24:H24"/>
    <mergeCell ref="E45:H45"/>
    <mergeCell ref="E47:H47"/>
    <mergeCell ref="J51:J52"/>
    <mergeCell ref="E80:H80"/>
    <mergeCell ref="E82:H82"/>
    <mergeCell ref="G1:H1"/>
    <mergeCell ref="L2:V2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4" customWidth="1"/>
    <col min="2" max="2" width="1.66796875" style="274" customWidth="1"/>
    <col min="3" max="4" width="5" style="274" customWidth="1"/>
    <col min="5" max="5" width="11.66015625" style="274" customWidth="1"/>
    <col min="6" max="6" width="9.16015625" style="274" customWidth="1"/>
    <col min="7" max="7" width="5" style="274" customWidth="1"/>
    <col min="8" max="8" width="77.83203125" style="274" customWidth="1"/>
    <col min="9" max="10" width="20" style="274" customWidth="1"/>
    <col min="11" max="11" width="1.66796875" style="274" customWidth="1"/>
  </cols>
  <sheetData>
    <row r="1" ht="37.5" customHeight="1"/>
    <row r="2" spans="2:1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4" customFormat="1" ht="45" customHeight="1">
      <c r="B3" s="278"/>
      <c r="C3" s="279" t="s">
        <v>368</v>
      </c>
      <c r="D3" s="279"/>
      <c r="E3" s="279"/>
      <c r="F3" s="279"/>
      <c r="G3" s="279"/>
      <c r="H3" s="279"/>
      <c r="I3" s="279"/>
      <c r="J3" s="279"/>
      <c r="K3" s="280"/>
    </row>
    <row r="4" spans="2:11" ht="25.5" customHeight="1">
      <c r="B4" s="281"/>
      <c r="C4" s="282" t="s">
        <v>369</v>
      </c>
      <c r="D4" s="282"/>
      <c r="E4" s="282"/>
      <c r="F4" s="282"/>
      <c r="G4" s="282"/>
      <c r="H4" s="282"/>
      <c r="I4" s="282"/>
      <c r="J4" s="282"/>
      <c r="K4" s="283"/>
    </row>
    <row r="5" spans="2:1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ht="15" customHeight="1">
      <c r="B6" s="281"/>
      <c r="C6" s="285" t="s">
        <v>370</v>
      </c>
      <c r="D6" s="285"/>
      <c r="E6" s="285"/>
      <c r="F6" s="285"/>
      <c r="G6" s="285"/>
      <c r="H6" s="285"/>
      <c r="I6" s="285"/>
      <c r="J6" s="285"/>
      <c r="K6" s="283"/>
    </row>
    <row r="7" spans="2:11" ht="15" customHeight="1">
      <c r="B7" s="286"/>
      <c r="C7" s="285" t="s">
        <v>371</v>
      </c>
      <c r="D7" s="285"/>
      <c r="E7" s="285"/>
      <c r="F7" s="285"/>
      <c r="G7" s="285"/>
      <c r="H7" s="285"/>
      <c r="I7" s="285"/>
      <c r="J7" s="285"/>
      <c r="K7" s="283"/>
    </row>
    <row r="8" spans="2:1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ht="15" customHeight="1">
      <c r="B9" s="286"/>
      <c r="C9" s="285" t="s">
        <v>372</v>
      </c>
      <c r="D9" s="285"/>
      <c r="E9" s="285"/>
      <c r="F9" s="285"/>
      <c r="G9" s="285"/>
      <c r="H9" s="285"/>
      <c r="I9" s="285"/>
      <c r="J9" s="285"/>
      <c r="K9" s="283"/>
    </row>
    <row r="10" spans="2:11" ht="15" customHeight="1">
      <c r="B10" s="286"/>
      <c r="C10" s="285"/>
      <c r="D10" s="285" t="s">
        <v>373</v>
      </c>
      <c r="E10" s="285"/>
      <c r="F10" s="285"/>
      <c r="G10" s="285"/>
      <c r="H10" s="285"/>
      <c r="I10" s="285"/>
      <c r="J10" s="285"/>
      <c r="K10" s="283"/>
    </row>
    <row r="11" spans="2:11" ht="15" customHeight="1">
      <c r="B11" s="286"/>
      <c r="C11" s="287"/>
      <c r="D11" s="285" t="s">
        <v>374</v>
      </c>
      <c r="E11" s="285"/>
      <c r="F11" s="285"/>
      <c r="G11" s="285"/>
      <c r="H11" s="285"/>
      <c r="I11" s="285"/>
      <c r="J11" s="285"/>
      <c r="K11" s="283"/>
    </row>
    <row r="12" spans="2:11" ht="12.75" customHeight="1">
      <c r="B12" s="286"/>
      <c r="C12" s="287"/>
      <c r="D12" s="287"/>
      <c r="E12" s="287"/>
      <c r="F12" s="287"/>
      <c r="G12" s="287"/>
      <c r="H12" s="287"/>
      <c r="I12" s="287"/>
      <c r="J12" s="287"/>
      <c r="K12" s="283"/>
    </row>
    <row r="13" spans="2:11" ht="15" customHeight="1">
      <c r="B13" s="286"/>
      <c r="C13" s="287"/>
      <c r="D13" s="285" t="s">
        <v>375</v>
      </c>
      <c r="E13" s="285"/>
      <c r="F13" s="285"/>
      <c r="G13" s="285"/>
      <c r="H13" s="285"/>
      <c r="I13" s="285"/>
      <c r="J13" s="285"/>
      <c r="K13" s="283"/>
    </row>
    <row r="14" spans="2:11" ht="15" customHeight="1">
      <c r="B14" s="286"/>
      <c r="C14" s="287"/>
      <c r="D14" s="285" t="s">
        <v>376</v>
      </c>
      <c r="E14" s="285"/>
      <c r="F14" s="285"/>
      <c r="G14" s="285"/>
      <c r="H14" s="285"/>
      <c r="I14" s="285"/>
      <c r="J14" s="285"/>
      <c r="K14" s="283"/>
    </row>
    <row r="15" spans="2:11" ht="15" customHeight="1">
      <c r="B15" s="286"/>
      <c r="C15" s="287"/>
      <c r="D15" s="285" t="s">
        <v>377</v>
      </c>
      <c r="E15" s="285"/>
      <c r="F15" s="285"/>
      <c r="G15" s="285"/>
      <c r="H15" s="285"/>
      <c r="I15" s="285"/>
      <c r="J15" s="285"/>
      <c r="K15" s="283"/>
    </row>
    <row r="16" spans="2:11" ht="15" customHeight="1">
      <c r="B16" s="286"/>
      <c r="C16" s="287"/>
      <c r="D16" s="287"/>
      <c r="E16" s="288" t="s">
        <v>76</v>
      </c>
      <c r="F16" s="285" t="s">
        <v>378</v>
      </c>
      <c r="G16" s="285"/>
      <c r="H16" s="285"/>
      <c r="I16" s="285"/>
      <c r="J16" s="285"/>
      <c r="K16" s="283"/>
    </row>
    <row r="17" spans="2:11" ht="15" customHeight="1">
      <c r="B17" s="286"/>
      <c r="C17" s="287"/>
      <c r="D17" s="287"/>
      <c r="E17" s="288" t="s">
        <v>379</v>
      </c>
      <c r="F17" s="285" t="s">
        <v>380</v>
      </c>
      <c r="G17" s="285"/>
      <c r="H17" s="285"/>
      <c r="I17" s="285"/>
      <c r="J17" s="285"/>
      <c r="K17" s="283"/>
    </row>
    <row r="18" spans="2:11" ht="15" customHeight="1">
      <c r="B18" s="286"/>
      <c r="C18" s="287"/>
      <c r="D18" s="287"/>
      <c r="E18" s="288" t="s">
        <v>381</v>
      </c>
      <c r="F18" s="285" t="s">
        <v>382</v>
      </c>
      <c r="G18" s="285"/>
      <c r="H18" s="285"/>
      <c r="I18" s="285"/>
      <c r="J18" s="285"/>
      <c r="K18" s="283"/>
    </row>
    <row r="19" spans="2:11" ht="15" customHeight="1">
      <c r="B19" s="286"/>
      <c r="C19" s="287"/>
      <c r="D19" s="287"/>
      <c r="E19" s="288" t="s">
        <v>383</v>
      </c>
      <c r="F19" s="285" t="s">
        <v>384</v>
      </c>
      <c r="G19" s="285"/>
      <c r="H19" s="285"/>
      <c r="I19" s="285"/>
      <c r="J19" s="285"/>
      <c r="K19" s="283"/>
    </row>
    <row r="20" spans="2:11" ht="15" customHeight="1">
      <c r="B20" s="286"/>
      <c r="C20" s="287"/>
      <c r="D20" s="287"/>
      <c r="E20" s="288" t="s">
        <v>385</v>
      </c>
      <c r="F20" s="285" t="s">
        <v>386</v>
      </c>
      <c r="G20" s="285"/>
      <c r="H20" s="285"/>
      <c r="I20" s="285"/>
      <c r="J20" s="285"/>
      <c r="K20" s="283"/>
    </row>
    <row r="21" spans="2:11" ht="15" customHeight="1">
      <c r="B21" s="286"/>
      <c r="C21" s="287"/>
      <c r="D21" s="287"/>
      <c r="E21" s="288" t="s">
        <v>387</v>
      </c>
      <c r="F21" s="285" t="s">
        <v>388</v>
      </c>
      <c r="G21" s="285"/>
      <c r="H21" s="285"/>
      <c r="I21" s="285"/>
      <c r="J21" s="285"/>
      <c r="K21" s="283"/>
    </row>
    <row r="22" spans="2:11" ht="12.75" customHeight="1">
      <c r="B22" s="286"/>
      <c r="C22" s="287"/>
      <c r="D22" s="287"/>
      <c r="E22" s="287"/>
      <c r="F22" s="287"/>
      <c r="G22" s="287"/>
      <c r="H22" s="287"/>
      <c r="I22" s="287"/>
      <c r="J22" s="287"/>
      <c r="K22" s="283"/>
    </row>
    <row r="23" spans="2:11" ht="15" customHeight="1">
      <c r="B23" s="286"/>
      <c r="C23" s="285" t="s">
        <v>389</v>
      </c>
      <c r="D23" s="285"/>
      <c r="E23" s="285"/>
      <c r="F23" s="285"/>
      <c r="G23" s="285"/>
      <c r="H23" s="285"/>
      <c r="I23" s="285"/>
      <c r="J23" s="285"/>
      <c r="K23" s="283"/>
    </row>
    <row r="24" spans="2:11" ht="15" customHeight="1">
      <c r="B24" s="286"/>
      <c r="C24" s="285" t="s">
        <v>390</v>
      </c>
      <c r="D24" s="285"/>
      <c r="E24" s="285"/>
      <c r="F24" s="285"/>
      <c r="G24" s="285"/>
      <c r="H24" s="285"/>
      <c r="I24" s="285"/>
      <c r="J24" s="285"/>
      <c r="K24" s="283"/>
    </row>
    <row r="25" spans="2:11" ht="15" customHeight="1">
      <c r="B25" s="286"/>
      <c r="C25" s="285"/>
      <c r="D25" s="285" t="s">
        <v>391</v>
      </c>
      <c r="E25" s="285"/>
      <c r="F25" s="285"/>
      <c r="G25" s="285"/>
      <c r="H25" s="285"/>
      <c r="I25" s="285"/>
      <c r="J25" s="285"/>
      <c r="K25" s="283"/>
    </row>
    <row r="26" spans="2:11" ht="15" customHeight="1">
      <c r="B26" s="286"/>
      <c r="C26" s="287"/>
      <c r="D26" s="285" t="s">
        <v>392</v>
      </c>
      <c r="E26" s="285"/>
      <c r="F26" s="285"/>
      <c r="G26" s="285"/>
      <c r="H26" s="285"/>
      <c r="I26" s="285"/>
      <c r="J26" s="285"/>
      <c r="K26" s="283"/>
    </row>
    <row r="27" spans="2:11" ht="12.75" customHeight="1">
      <c r="B27" s="286"/>
      <c r="C27" s="287"/>
      <c r="D27" s="287"/>
      <c r="E27" s="287"/>
      <c r="F27" s="287"/>
      <c r="G27" s="287"/>
      <c r="H27" s="287"/>
      <c r="I27" s="287"/>
      <c r="J27" s="287"/>
      <c r="K27" s="283"/>
    </row>
    <row r="28" spans="2:11" ht="15" customHeight="1">
      <c r="B28" s="286"/>
      <c r="C28" s="287"/>
      <c r="D28" s="285" t="s">
        <v>393</v>
      </c>
      <c r="E28" s="285"/>
      <c r="F28" s="285"/>
      <c r="G28" s="285"/>
      <c r="H28" s="285"/>
      <c r="I28" s="285"/>
      <c r="J28" s="285"/>
      <c r="K28" s="283"/>
    </row>
    <row r="29" spans="2:11" ht="15" customHeight="1">
      <c r="B29" s="286"/>
      <c r="C29" s="287"/>
      <c r="D29" s="285" t="s">
        <v>394</v>
      </c>
      <c r="E29" s="285"/>
      <c r="F29" s="285"/>
      <c r="G29" s="285"/>
      <c r="H29" s="285"/>
      <c r="I29" s="285"/>
      <c r="J29" s="285"/>
      <c r="K29" s="283"/>
    </row>
    <row r="30" spans="2:11" ht="12.75" customHeight="1">
      <c r="B30" s="286"/>
      <c r="C30" s="287"/>
      <c r="D30" s="287"/>
      <c r="E30" s="287"/>
      <c r="F30" s="287"/>
      <c r="G30" s="287"/>
      <c r="H30" s="287"/>
      <c r="I30" s="287"/>
      <c r="J30" s="287"/>
      <c r="K30" s="283"/>
    </row>
    <row r="31" spans="2:11" ht="15" customHeight="1">
      <c r="B31" s="286"/>
      <c r="C31" s="287"/>
      <c r="D31" s="285" t="s">
        <v>395</v>
      </c>
      <c r="E31" s="285"/>
      <c r="F31" s="285"/>
      <c r="G31" s="285"/>
      <c r="H31" s="285"/>
      <c r="I31" s="285"/>
      <c r="J31" s="285"/>
      <c r="K31" s="283"/>
    </row>
    <row r="32" spans="2:11" ht="15" customHeight="1">
      <c r="B32" s="286"/>
      <c r="C32" s="287"/>
      <c r="D32" s="285" t="s">
        <v>396</v>
      </c>
      <c r="E32" s="285"/>
      <c r="F32" s="285"/>
      <c r="G32" s="285"/>
      <c r="H32" s="285"/>
      <c r="I32" s="285"/>
      <c r="J32" s="285"/>
      <c r="K32" s="283"/>
    </row>
    <row r="33" spans="2:11" ht="15" customHeight="1">
      <c r="B33" s="286"/>
      <c r="C33" s="287"/>
      <c r="D33" s="285" t="s">
        <v>397</v>
      </c>
      <c r="E33" s="285"/>
      <c r="F33" s="285"/>
      <c r="G33" s="285"/>
      <c r="H33" s="285"/>
      <c r="I33" s="285"/>
      <c r="J33" s="285"/>
      <c r="K33" s="283"/>
    </row>
    <row r="34" spans="2:11" ht="15" customHeight="1">
      <c r="B34" s="286"/>
      <c r="C34" s="287"/>
      <c r="D34" s="285"/>
      <c r="E34" s="289" t="s">
        <v>108</v>
      </c>
      <c r="F34" s="285"/>
      <c r="G34" s="285" t="s">
        <v>398</v>
      </c>
      <c r="H34" s="285"/>
      <c r="I34" s="285"/>
      <c r="J34" s="285"/>
      <c r="K34" s="283"/>
    </row>
    <row r="35" spans="2:11" ht="30.75" customHeight="1">
      <c r="B35" s="286"/>
      <c r="C35" s="287"/>
      <c r="D35" s="285"/>
      <c r="E35" s="289" t="s">
        <v>399</v>
      </c>
      <c r="F35" s="285"/>
      <c r="G35" s="285" t="s">
        <v>400</v>
      </c>
      <c r="H35" s="285"/>
      <c r="I35" s="285"/>
      <c r="J35" s="285"/>
      <c r="K35" s="283"/>
    </row>
    <row r="36" spans="2:11" ht="15" customHeight="1">
      <c r="B36" s="286"/>
      <c r="C36" s="287"/>
      <c r="D36" s="285"/>
      <c r="E36" s="289" t="s">
        <v>50</v>
      </c>
      <c r="F36" s="285"/>
      <c r="G36" s="285" t="s">
        <v>401</v>
      </c>
      <c r="H36" s="285"/>
      <c r="I36" s="285"/>
      <c r="J36" s="285"/>
      <c r="K36" s="283"/>
    </row>
    <row r="37" spans="2:11" ht="15" customHeight="1">
      <c r="B37" s="286"/>
      <c r="C37" s="287"/>
      <c r="D37" s="285"/>
      <c r="E37" s="289" t="s">
        <v>109</v>
      </c>
      <c r="F37" s="285"/>
      <c r="G37" s="285" t="s">
        <v>402</v>
      </c>
      <c r="H37" s="285"/>
      <c r="I37" s="285"/>
      <c r="J37" s="285"/>
      <c r="K37" s="283"/>
    </row>
    <row r="38" spans="2:11" ht="15" customHeight="1">
      <c r="B38" s="286"/>
      <c r="C38" s="287"/>
      <c r="D38" s="285"/>
      <c r="E38" s="289" t="s">
        <v>110</v>
      </c>
      <c r="F38" s="285"/>
      <c r="G38" s="285" t="s">
        <v>403</v>
      </c>
      <c r="H38" s="285"/>
      <c r="I38" s="285"/>
      <c r="J38" s="285"/>
      <c r="K38" s="283"/>
    </row>
    <row r="39" spans="2:11" ht="15" customHeight="1">
      <c r="B39" s="286"/>
      <c r="C39" s="287"/>
      <c r="D39" s="285"/>
      <c r="E39" s="289" t="s">
        <v>111</v>
      </c>
      <c r="F39" s="285"/>
      <c r="G39" s="285" t="s">
        <v>404</v>
      </c>
      <c r="H39" s="285"/>
      <c r="I39" s="285"/>
      <c r="J39" s="285"/>
      <c r="K39" s="283"/>
    </row>
    <row r="40" spans="2:11" ht="15" customHeight="1">
      <c r="B40" s="286"/>
      <c r="C40" s="287"/>
      <c r="D40" s="285"/>
      <c r="E40" s="289" t="s">
        <v>405</v>
      </c>
      <c r="F40" s="285"/>
      <c r="G40" s="285" t="s">
        <v>406</v>
      </c>
      <c r="H40" s="285"/>
      <c r="I40" s="285"/>
      <c r="J40" s="285"/>
      <c r="K40" s="283"/>
    </row>
    <row r="41" spans="2:11" ht="15" customHeight="1">
      <c r="B41" s="286"/>
      <c r="C41" s="287"/>
      <c r="D41" s="285"/>
      <c r="E41" s="289"/>
      <c r="F41" s="285"/>
      <c r="G41" s="285" t="s">
        <v>407</v>
      </c>
      <c r="H41" s="285"/>
      <c r="I41" s="285"/>
      <c r="J41" s="285"/>
      <c r="K41" s="283"/>
    </row>
    <row r="42" spans="2:11" ht="15" customHeight="1">
      <c r="B42" s="286"/>
      <c r="C42" s="287"/>
      <c r="D42" s="285"/>
      <c r="E42" s="289" t="s">
        <v>408</v>
      </c>
      <c r="F42" s="285"/>
      <c r="G42" s="285" t="s">
        <v>409</v>
      </c>
      <c r="H42" s="285"/>
      <c r="I42" s="285"/>
      <c r="J42" s="285"/>
      <c r="K42" s="283"/>
    </row>
    <row r="43" spans="2:11" ht="15" customHeight="1">
      <c r="B43" s="286"/>
      <c r="C43" s="287"/>
      <c r="D43" s="285"/>
      <c r="E43" s="289" t="s">
        <v>113</v>
      </c>
      <c r="F43" s="285"/>
      <c r="G43" s="285" t="s">
        <v>410</v>
      </c>
      <c r="H43" s="285"/>
      <c r="I43" s="285"/>
      <c r="J43" s="285"/>
      <c r="K43" s="283"/>
    </row>
    <row r="44" spans="2:11" ht="12.75" customHeight="1">
      <c r="B44" s="286"/>
      <c r="C44" s="287"/>
      <c r="D44" s="285"/>
      <c r="E44" s="285"/>
      <c r="F44" s="285"/>
      <c r="G44" s="285"/>
      <c r="H44" s="285"/>
      <c r="I44" s="285"/>
      <c r="J44" s="285"/>
      <c r="K44" s="283"/>
    </row>
    <row r="45" spans="2:11" ht="15" customHeight="1">
      <c r="B45" s="286"/>
      <c r="C45" s="287"/>
      <c r="D45" s="285" t="s">
        <v>411</v>
      </c>
      <c r="E45" s="285"/>
      <c r="F45" s="285"/>
      <c r="G45" s="285"/>
      <c r="H45" s="285"/>
      <c r="I45" s="285"/>
      <c r="J45" s="285"/>
      <c r="K45" s="283"/>
    </row>
    <row r="46" spans="2:11" ht="15" customHeight="1">
      <c r="B46" s="286"/>
      <c r="C46" s="287"/>
      <c r="D46" s="287"/>
      <c r="E46" s="285" t="s">
        <v>412</v>
      </c>
      <c r="F46" s="285"/>
      <c r="G46" s="285"/>
      <c r="H46" s="285"/>
      <c r="I46" s="285"/>
      <c r="J46" s="285"/>
      <c r="K46" s="283"/>
    </row>
    <row r="47" spans="2:11" ht="15" customHeight="1">
      <c r="B47" s="286"/>
      <c r="C47" s="287"/>
      <c r="D47" s="287"/>
      <c r="E47" s="285" t="s">
        <v>413</v>
      </c>
      <c r="F47" s="285"/>
      <c r="G47" s="285"/>
      <c r="H47" s="285"/>
      <c r="I47" s="285"/>
      <c r="J47" s="285"/>
      <c r="K47" s="283"/>
    </row>
    <row r="48" spans="2:11" ht="15" customHeight="1">
      <c r="B48" s="286"/>
      <c r="C48" s="287"/>
      <c r="D48" s="287"/>
      <c r="E48" s="285" t="s">
        <v>414</v>
      </c>
      <c r="F48" s="285"/>
      <c r="G48" s="285"/>
      <c r="H48" s="285"/>
      <c r="I48" s="285"/>
      <c r="J48" s="285"/>
      <c r="K48" s="283"/>
    </row>
    <row r="49" spans="2:11" ht="15" customHeight="1">
      <c r="B49" s="286"/>
      <c r="C49" s="287"/>
      <c r="D49" s="285" t="s">
        <v>415</v>
      </c>
      <c r="E49" s="285"/>
      <c r="F49" s="285"/>
      <c r="G49" s="285"/>
      <c r="H49" s="285"/>
      <c r="I49" s="285"/>
      <c r="J49" s="285"/>
      <c r="K49" s="283"/>
    </row>
    <row r="50" spans="2:11" ht="25.5" customHeight="1">
      <c r="B50" s="281"/>
      <c r="C50" s="282" t="s">
        <v>416</v>
      </c>
      <c r="D50" s="282"/>
      <c r="E50" s="282"/>
      <c r="F50" s="282"/>
      <c r="G50" s="282"/>
      <c r="H50" s="282"/>
      <c r="I50" s="282"/>
      <c r="J50" s="282"/>
      <c r="K50" s="283"/>
    </row>
    <row r="51" spans="2:11" ht="5.25" customHeight="1">
      <c r="B51" s="281"/>
      <c r="C51" s="284"/>
      <c r="D51" s="284"/>
      <c r="E51" s="284"/>
      <c r="F51" s="284"/>
      <c r="G51" s="284"/>
      <c r="H51" s="284"/>
      <c r="I51" s="284"/>
      <c r="J51" s="284"/>
      <c r="K51" s="283"/>
    </row>
    <row r="52" spans="2:11" ht="15" customHeight="1">
      <c r="B52" s="281"/>
      <c r="C52" s="285" t="s">
        <v>417</v>
      </c>
      <c r="D52" s="285"/>
      <c r="E52" s="285"/>
      <c r="F52" s="285"/>
      <c r="G52" s="285"/>
      <c r="H52" s="285"/>
      <c r="I52" s="285"/>
      <c r="J52" s="285"/>
      <c r="K52" s="283"/>
    </row>
    <row r="53" spans="2:11" ht="15" customHeight="1">
      <c r="B53" s="281"/>
      <c r="C53" s="285" t="s">
        <v>418</v>
      </c>
      <c r="D53" s="285"/>
      <c r="E53" s="285"/>
      <c r="F53" s="285"/>
      <c r="G53" s="285"/>
      <c r="H53" s="285"/>
      <c r="I53" s="285"/>
      <c r="J53" s="285"/>
      <c r="K53" s="283"/>
    </row>
    <row r="54" spans="2:11" ht="12.75" customHeight="1">
      <c r="B54" s="281"/>
      <c r="C54" s="285"/>
      <c r="D54" s="285"/>
      <c r="E54" s="285"/>
      <c r="F54" s="285"/>
      <c r="G54" s="285"/>
      <c r="H54" s="285"/>
      <c r="I54" s="285"/>
      <c r="J54" s="285"/>
      <c r="K54" s="283"/>
    </row>
    <row r="55" spans="2:11" ht="15" customHeight="1">
      <c r="B55" s="281"/>
      <c r="C55" s="285" t="s">
        <v>419</v>
      </c>
      <c r="D55" s="285"/>
      <c r="E55" s="285"/>
      <c r="F55" s="285"/>
      <c r="G55" s="285"/>
      <c r="H55" s="285"/>
      <c r="I55" s="285"/>
      <c r="J55" s="285"/>
      <c r="K55" s="283"/>
    </row>
    <row r="56" spans="2:11" ht="15" customHeight="1">
      <c r="B56" s="281"/>
      <c r="C56" s="287"/>
      <c r="D56" s="285" t="s">
        <v>420</v>
      </c>
      <c r="E56" s="285"/>
      <c r="F56" s="285"/>
      <c r="G56" s="285"/>
      <c r="H56" s="285"/>
      <c r="I56" s="285"/>
      <c r="J56" s="285"/>
      <c r="K56" s="283"/>
    </row>
    <row r="57" spans="2:11" ht="15" customHeight="1">
      <c r="B57" s="281"/>
      <c r="C57" s="287"/>
      <c r="D57" s="285" t="s">
        <v>421</v>
      </c>
      <c r="E57" s="285"/>
      <c r="F57" s="285"/>
      <c r="G57" s="285"/>
      <c r="H57" s="285"/>
      <c r="I57" s="285"/>
      <c r="J57" s="285"/>
      <c r="K57" s="283"/>
    </row>
    <row r="58" spans="2:11" ht="15" customHeight="1">
      <c r="B58" s="281"/>
      <c r="C58" s="287"/>
      <c r="D58" s="285" t="s">
        <v>422</v>
      </c>
      <c r="E58" s="285"/>
      <c r="F58" s="285"/>
      <c r="G58" s="285"/>
      <c r="H58" s="285"/>
      <c r="I58" s="285"/>
      <c r="J58" s="285"/>
      <c r="K58" s="283"/>
    </row>
    <row r="59" spans="2:11" ht="15" customHeight="1">
      <c r="B59" s="281"/>
      <c r="C59" s="287"/>
      <c r="D59" s="285" t="s">
        <v>423</v>
      </c>
      <c r="E59" s="285"/>
      <c r="F59" s="285"/>
      <c r="G59" s="285"/>
      <c r="H59" s="285"/>
      <c r="I59" s="285"/>
      <c r="J59" s="285"/>
      <c r="K59" s="283"/>
    </row>
    <row r="60" spans="2:11" ht="15" customHeight="1">
      <c r="B60" s="281"/>
      <c r="C60" s="287"/>
      <c r="D60" s="290" t="s">
        <v>424</v>
      </c>
      <c r="E60" s="290"/>
      <c r="F60" s="290"/>
      <c r="G60" s="290"/>
      <c r="H60" s="290"/>
      <c r="I60" s="290"/>
      <c r="J60" s="290"/>
      <c r="K60" s="283"/>
    </row>
    <row r="61" spans="2:11" ht="15" customHeight="1">
      <c r="B61" s="281"/>
      <c r="C61" s="287"/>
      <c r="D61" s="285" t="s">
        <v>425</v>
      </c>
      <c r="E61" s="285"/>
      <c r="F61" s="285"/>
      <c r="G61" s="285"/>
      <c r="H61" s="285"/>
      <c r="I61" s="285"/>
      <c r="J61" s="285"/>
      <c r="K61" s="283"/>
    </row>
    <row r="62" spans="2:11" ht="12.75" customHeight="1">
      <c r="B62" s="281"/>
      <c r="C62" s="287"/>
      <c r="D62" s="287"/>
      <c r="E62" s="291"/>
      <c r="F62" s="287"/>
      <c r="G62" s="287"/>
      <c r="H62" s="287"/>
      <c r="I62" s="287"/>
      <c r="J62" s="287"/>
      <c r="K62" s="283"/>
    </row>
    <row r="63" spans="2:11" ht="15" customHeight="1">
      <c r="B63" s="281"/>
      <c r="C63" s="287"/>
      <c r="D63" s="285" t="s">
        <v>426</v>
      </c>
      <c r="E63" s="285"/>
      <c r="F63" s="285"/>
      <c r="G63" s="285"/>
      <c r="H63" s="285"/>
      <c r="I63" s="285"/>
      <c r="J63" s="285"/>
      <c r="K63" s="283"/>
    </row>
    <row r="64" spans="2:11" ht="15" customHeight="1">
      <c r="B64" s="281"/>
      <c r="C64" s="287"/>
      <c r="D64" s="290" t="s">
        <v>427</v>
      </c>
      <c r="E64" s="290"/>
      <c r="F64" s="290"/>
      <c r="G64" s="290"/>
      <c r="H64" s="290"/>
      <c r="I64" s="290"/>
      <c r="J64" s="290"/>
      <c r="K64" s="283"/>
    </row>
    <row r="65" spans="2:11" ht="15" customHeight="1">
      <c r="B65" s="281"/>
      <c r="C65" s="287"/>
      <c r="D65" s="285" t="s">
        <v>428</v>
      </c>
      <c r="E65" s="285"/>
      <c r="F65" s="285"/>
      <c r="G65" s="285"/>
      <c r="H65" s="285"/>
      <c r="I65" s="285"/>
      <c r="J65" s="285"/>
      <c r="K65" s="283"/>
    </row>
    <row r="66" spans="2:11" ht="15" customHeight="1">
      <c r="B66" s="281"/>
      <c r="C66" s="287"/>
      <c r="D66" s="285" t="s">
        <v>429</v>
      </c>
      <c r="E66" s="285"/>
      <c r="F66" s="285"/>
      <c r="G66" s="285"/>
      <c r="H66" s="285"/>
      <c r="I66" s="285"/>
      <c r="J66" s="285"/>
      <c r="K66" s="283"/>
    </row>
    <row r="67" spans="2:11" ht="15" customHeight="1">
      <c r="B67" s="281"/>
      <c r="C67" s="287"/>
      <c r="D67" s="285" t="s">
        <v>430</v>
      </c>
      <c r="E67" s="285"/>
      <c r="F67" s="285"/>
      <c r="G67" s="285"/>
      <c r="H67" s="285"/>
      <c r="I67" s="285"/>
      <c r="J67" s="285"/>
      <c r="K67" s="283"/>
    </row>
    <row r="68" spans="2:11" ht="15" customHeight="1">
      <c r="B68" s="281"/>
      <c r="C68" s="287"/>
      <c r="D68" s="285" t="s">
        <v>431</v>
      </c>
      <c r="E68" s="285"/>
      <c r="F68" s="285"/>
      <c r="G68" s="285"/>
      <c r="H68" s="285"/>
      <c r="I68" s="285"/>
      <c r="J68" s="285"/>
      <c r="K68" s="283"/>
    </row>
    <row r="69" spans="2:11" ht="12.75" customHeight="1">
      <c r="B69" s="292"/>
      <c r="C69" s="293"/>
      <c r="D69" s="293"/>
      <c r="E69" s="293"/>
      <c r="F69" s="293"/>
      <c r="G69" s="293"/>
      <c r="H69" s="293"/>
      <c r="I69" s="293"/>
      <c r="J69" s="293"/>
      <c r="K69" s="294"/>
    </row>
    <row r="70" spans="2:11" ht="18.75" customHeight="1">
      <c r="B70" s="295"/>
      <c r="C70" s="295"/>
      <c r="D70" s="295"/>
      <c r="E70" s="295"/>
      <c r="F70" s="295"/>
      <c r="G70" s="295"/>
      <c r="H70" s="295"/>
      <c r="I70" s="295"/>
      <c r="J70" s="295"/>
      <c r="K70" s="296"/>
    </row>
    <row r="71" spans="2:11" ht="18.75" customHeight="1">
      <c r="B71" s="296"/>
      <c r="C71" s="296"/>
      <c r="D71" s="296"/>
      <c r="E71" s="296"/>
      <c r="F71" s="296"/>
      <c r="G71" s="296"/>
      <c r="H71" s="296"/>
      <c r="I71" s="296"/>
      <c r="J71" s="296"/>
      <c r="K71" s="296"/>
    </row>
    <row r="72" spans="2:11" ht="7.5" customHeight="1">
      <c r="B72" s="297"/>
      <c r="C72" s="298"/>
      <c r="D72" s="298"/>
      <c r="E72" s="298"/>
      <c r="F72" s="298"/>
      <c r="G72" s="298"/>
      <c r="H72" s="298"/>
      <c r="I72" s="298"/>
      <c r="J72" s="298"/>
      <c r="K72" s="299"/>
    </row>
    <row r="73" spans="2:11" ht="45" customHeight="1">
      <c r="B73" s="300"/>
      <c r="C73" s="301" t="s">
        <v>84</v>
      </c>
      <c r="D73" s="301"/>
      <c r="E73" s="301"/>
      <c r="F73" s="301"/>
      <c r="G73" s="301"/>
      <c r="H73" s="301"/>
      <c r="I73" s="301"/>
      <c r="J73" s="301"/>
      <c r="K73" s="302"/>
    </row>
    <row r="74" spans="2:11" ht="17.25" customHeight="1">
      <c r="B74" s="300"/>
      <c r="C74" s="303" t="s">
        <v>432</v>
      </c>
      <c r="D74" s="303"/>
      <c r="E74" s="303"/>
      <c r="F74" s="303" t="s">
        <v>433</v>
      </c>
      <c r="G74" s="304"/>
      <c r="H74" s="303" t="s">
        <v>109</v>
      </c>
      <c r="I74" s="303" t="s">
        <v>54</v>
      </c>
      <c r="J74" s="303" t="s">
        <v>434</v>
      </c>
      <c r="K74" s="302"/>
    </row>
    <row r="75" spans="2:11" ht="17.25" customHeight="1">
      <c r="B75" s="300"/>
      <c r="C75" s="305" t="s">
        <v>435</v>
      </c>
      <c r="D75" s="305"/>
      <c r="E75" s="305"/>
      <c r="F75" s="306" t="s">
        <v>436</v>
      </c>
      <c r="G75" s="307"/>
      <c r="H75" s="305"/>
      <c r="I75" s="305"/>
      <c r="J75" s="305" t="s">
        <v>437</v>
      </c>
      <c r="K75" s="302"/>
    </row>
    <row r="76" spans="2:11" ht="5.25" customHeight="1">
      <c r="B76" s="300"/>
      <c r="C76" s="308"/>
      <c r="D76" s="308"/>
      <c r="E76" s="308"/>
      <c r="F76" s="308"/>
      <c r="G76" s="309"/>
      <c r="H76" s="308"/>
      <c r="I76" s="308"/>
      <c r="J76" s="308"/>
      <c r="K76" s="302"/>
    </row>
    <row r="77" spans="2:11" ht="15" customHeight="1">
      <c r="B77" s="300"/>
      <c r="C77" s="289" t="s">
        <v>50</v>
      </c>
      <c r="D77" s="308"/>
      <c r="E77" s="308"/>
      <c r="F77" s="310" t="s">
        <v>438</v>
      </c>
      <c r="G77" s="309"/>
      <c r="H77" s="289" t="s">
        <v>439</v>
      </c>
      <c r="I77" s="289" t="s">
        <v>440</v>
      </c>
      <c r="J77" s="289">
        <v>20</v>
      </c>
      <c r="K77" s="302"/>
    </row>
    <row r="78" spans="2:11" ht="15" customHeight="1">
      <c r="B78" s="300"/>
      <c r="C78" s="289" t="s">
        <v>441</v>
      </c>
      <c r="D78" s="289"/>
      <c r="E78" s="289"/>
      <c r="F78" s="310" t="s">
        <v>438</v>
      </c>
      <c r="G78" s="309"/>
      <c r="H78" s="289" t="s">
        <v>442</v>
      </c>
      <c r="I78" s="289" t="s">
        <v>440</v>
      </c>
      <c r="J78" s="289">
        <v>120</v>
      </c>
      <c r="K78" s="302"/>
    </row>
    <row r="79" spans="2:11" ht="15" customHeight="1">
      <c r="B79" s="311"/>
      <c r="C79" s="289" t="s">
        <v>443</v>
      </c>
      <c r="D79" s="289"/>
      <c r="E79" s="289"/>
      <c r="F79" s="310" t="s">
        <v>444</v>
      </c>
      <c r="G79" s="309"/>
      <c r="H79" s="289" t="s">
        <v>445</v>
      </c>
      <c r="I79" s="289" t="s">
        <v>440</v>
      </c>
      <c r="J79" s="289">
        <v>50</v>
      </c>
      <c r="K79" s="302"/>
    </row>
    <row r="80" spans="2:11" ht="15" customHeight="1">
      <c r="B80" s="311"/>
      <c r="C80" s="289" t="s">
        <v>446</v>
      </c>
      <c r="D80" s="289"/>
      <c r="E80" s="289"/>
      <c r="F80" s="310" t="s">
        <v>438</v>
      </c>
      <c r="G80" s="309"/>
      <c r="H80" s="289" t="s">
        <v>447</v>
      </c>
      <c r="I80" s="289" t="s">
        <v>448</v>
      </c>
      <c r="J80" s="289"/>
      <c r="K80" s="302"/>
    </row>
    <row r="81" spans="2:11" ht="15" customHeight="1">
      <c r="B81" s="311"/>
      <c r="C81" s="312" t="s">
        <v>449</v>
      </c>
      <c r="D81" s="312"/>
      <c r="E81" s="312"/>
      <c r="F81" s="313" t="s">
        <v>444</v>
      </c>
      <c r="G81" s="312"/>
      <c r="H81" s="312" t="s">
        <v>450</v>
      </c>
      <c r="I81" s="312" t="s">
        <v>440</v>
      </c>
      <c r="J81" s="312">
        <v>15</v>
      </c>
      <c r="K81" s="302"/>
    </row>
    <row r="82" spans="2:11" ht="15" customHeight="1">
      <c r="B82" s="311"/>
      <c r="C82" s="312" t="s">
        <v>451</v>
      </c>
      <c r="D82" s="312"/>
      <c r="E82" s="312"/>
      <c r="F82" s="313" t="s">
        <v>444</v>
      </c>
      <c r="G82" s="312"/>
      <c r="H82" s="312" t="s">
        <v>452</v>
      </c>
      <c r="I82" s="312" t="s">
        <v>440</v>
      </c>
      <c r="J82" s="312">
        <v>15</v>
      </c>
      <c r="K82" s="302"/>
    </row>
    <row r="83" spans="2:11" ht="15" customHeight="1">
      <c r="B83" s="311"/>
      <c r="C83" s="312" t="s">
        <v>453</v>
      </c>
      <c r="D83" s="312"/>
      <c r="E83" s="312"/>
      <c r="F83" s="313" t="s">
        <v>444</v>
      </c>
      <c r="G83" s="312"/>
      <c r="H83" s="312" t="s">
        <v>454</v>
      </c>
      <c r="I83" s="312" t="s">
        <v>440</v>
      </c>
      <c r="J83" s="312">
        <v>20</v>
      </c>
      <c r="K83" s="302"/>
    </row>
    <row r="84" spans="2:11" ht="15" customHeight="1">
      <c r="B84" s="311"/>
      <c r="C84" s="312" t="s">
        <v>455</v>
      </c>
      <c r="D84" s="312"/>
      <c r="E84" s="312"/>
      <c r="F84" s="313" t="s">
        <v>444</v>
      </c>
      <c r="G84" s="312"/>
      <c r="H84" s="312" t="s">
        <v>456</v>
      </c>
      <c r="I84" s="312" t="s">
        <v>440</v>
      </c>
      <c r="J84" s="312">
        <v>20</v>
      </c>
      <c r="K84" s="302"/>
    </row>
    <row r="85" spans="2:11" ht="15" customHeight="1">
      <c r="B85" s="311"/>
      <c r="C85" s="289" t="s">
        <v>457</v>
      </c>
      <c r="D85" s="289"/>
      <c r="E85" s="289"/>
      <c r="F85" s="310" t="s">
        <v>444</v>
      </c>
      <c r="G85" s="309"/>
      <c r="H85" s="289" t="s">
        <v>458</v>
      </c>
      <c r="I85" s="289" t="s">
        <v>440</v>
      </c>
      <c r="J85" s="289">
        <v>50</v>
      </c>
      <c r="K85" s="302"/>
    </row>
    <row r="86" spans="2:11" ht="15" customHeight="1">
      <c r="B86" s="311"/>
      <c r="C86" s="289" t="s">
        <v>459</v>
      </c>
      <c r="D86" s="289"/>
      <c r="E86" s="289"/>
      <c r="F86" s="310" t="s">
        <v>444</v>
      </c>
      <c r="G86" s="309"/>
      <c r="H86" s="289" t="s">
        <v>460</v>
      </c>
      <c r="I86" s="289" t="s">
        <v>440</v>
      </c>
      <c r="J86" s="289">
        <v>20</v>
      </c>
      <c r="K86" s="302"/>
    </row>
    <row r="87" spans="2:11" ht="15" customHeight="1">
      <c r="B87" s="311"/>
      <c r="C87" s="289" t="s">
        <v>461</v>
      </c>
      <c r="D87" s="289"/>
      <c r="E87" s="289"/>
      <c r="F87" s="310" t="s">
        <v>444</v>
      </c>
      <c r="G87" s="309"/>
      <c r="H87" s="289" t="s">
        <v>462</v>
      </c>
      <c r="I87" s="289" t="s">
        <v>440</v>
      </c>
      <c r="J87" s="289">
        <v>20</v>
      </c>
      <c r="K87" s="302"/>
    </row>
    <row r="88" spans="2:11" ht="15" customHeight="1">
      <c r="B88" s="311"/>
      <c r="C88" s="289" t="s">
        <v>463</v>
      </c>
      <c r="D88" s="289"/>
      <c r="E88" s="289"/>
      <c r="F88" s="310" t="s">
        <v>444</v>
      </c>
      <c r="G88" s="309"/>
      <c r="H88" s="289" t="s">
        <v>464</v>
      </c>
      <c r="I88" s="289" t="s">
        <v>440</v>
      </c>
      <c r="J88" s="289">
        <v>50</v>
      </c>
      <c r="K88" s="302"/>
    </row>
    <row r="89" spans="2:11" ht="15" customHeight="1">
      <c r="B89" s="311"/>
      <c r="C89" s="289" t="s">
        <v>465</v>
      </c>
      <c r="D89" s="289"/>
      <c r="E89" s="289"/>
      <c r="F89" s="310" t="s">
        <v>444</v>
      </c>
      <c r="G89" s="309"/>
      <c r="H89" s="289" t="s">
        <v>465</v>
      </c>
      <c r="I89" s="289" t="s">
        <v>440</v>
      </c>
      <c r="J89" s="289">
        <v>50</v>
      </c>
      <c r="K89" s="302"/>
    </row>
    <row r="90" spans="2:11" ht="15" customHeight="1">
      <c r="B90" s="311"/>
      <c r="C90" s="289" t="s">
        <v>114</v>
      </c>
      <c r="D90" s="289"/>
      <c r="E90" s="289"/>
      <c r="F90" s="310" t="s">
        <v>444</v>
      </c>
      <c r="G90" s="309"/>
      <c r="H90" s="289" t="s">
        <v>466</v>
      </c>
      <c r="I90" s="289" t="s">
        <v>440</v>
      </c>
      <c r="J90" s="289">
        <v>255</v>
      </c>
      <c r="K90" s="302"/>
    </row>
    <row r="91" spans="2:11" ht="15" customHeight="1">
      <c r="B91" s="311"/>
      <c r="C91" s="289" t="s">
        <v>467</v>
      </c>
      <c r="D91" s="289"/>
      <c r="E91" s="289"/>
      <c r="F91" s="310" t="s">
        <v>438</v>
      </c>
      <c r="G91" s="309"/>
      <c r="H91" s="289" t="s">
        <v>468</v>
      </c>
      <c r="I91" s="289" t="s">
        <v>469</v>
      </c>
      <c r="J91" s="289"/>
      <c r="K91" s="302"/>
    </row>
    <row r="92" spans="2:11" ht="15" customHeight="1">
      <c r="B92" s="311"/>
      <c r="C92" s="289" t="s">
        <v>470</v>
      </c>
      <c r="D92" s="289"/>
      <c r="E92" s="289"/>
      <c r="F92" s="310" t="s">
        <v>438</v>
      </c>
      <c r="G92" s="309"/>
      <c r="H92" s="289" t="s">
        <v>471</v>
      </c>
      <c r="I92" s="289" t="s">
        <v>472</v>
      </c>
      <c r="J92" s="289"/>
      <c r="K92" s="302"/>
    </row>
    <row r="93" spans="2:11" ht="15" customHeight="1">
      <c r="B93" s="311"/>
      <c r="C93" s="289" t="s">
        <v>473</v>
      </c>
      <c r="D93" s="289"/>
      <c r="E93" s="289"/>
      <c r="F93" s="310" t="s">
        <v>438</v>
      </c>
      <c r="G93" s="309"/>
      <c r="H93" s="289" t="s">
        <v>473</v>
      </c>
      <c r="I93" s="289" t="s">
        <v>472</v>
      </c>
      <c r="J93" s="289"/>
      <c r="K93" s="302"/>
    </row>
    <row r="94" spans="2:11" ht="15" customHeight="1">
      <c r="B94" s="311"/>
      <c r="C94" s="289" t="s">
        <v>35</v>
      </c>
      <c r="D94" s="289"/>
      <c r="E94" s="289"/>
      <c r="F94" s="310" t="s">
        <v>438</v>
      </c>
      <c r="G94" s="309"/>
      <c r="H94" s="289" t="s">
        <v>474</v>
      </c>
      <c r="I94" s="289" t="s">
        <v>472</v>
      </c>
      <c r="J94" s="289"/>
      <c r="K94" s="302"/>
    </row>
    <row r="95" spans="2:11" ht="15" customHeight="1">
      <c r="B95" s="311"/>
      <c r="C95" s="289" t="s">
        <v>45</v>
      </c>
      <c r="D95" s="289"/>
      <c r="E95" s="289"/>
      <c r="F95" s="310" t="s">
        <v>438</v>
      </c>
      <c r="G95" s="309"/>
      <c r="H95" s="289" t="s">
        <v>475</v>
      </c>
      <c r="I95" s="289" t="s">
        <v>472</v>
      </c>
      <c r="J95" s="289"/>
      <c r="K95" s="302"/>
    </row>
    <row r="96" spans="2:11" ht="15" customHeight="1">
      <c r="B96" s="314"/>
      <c r="C96" s="315"/>
      <c r="D96" s="315"/>
      <c r="E96" s="315"/>
      <c r="F96" s="315"/>
      <c r="G96" s="315"/>
      <c r="H96" s="315"/>
      <c r="I96" s="315"/>
      <c r="J96" s="315"/>
      <c r="K96" s="316"/>
    </row>
    <row r="97" spans="2:11" ht="18.75" customHeight="1">
      <c r="B97" s="317"/>
      <c r="C97" s="318"/>
      <c r="D97" s="318"/>
      <c r="E97" s="318"/>
      <c r="F97" s="318"/>
      <c r="G97" s="318"/>
      <c r="H97" s="318"/>
      <c r="I97" s="318"/>
      <c r="J97" s="318"/>
      <c r="K97" s="317"/>
    </row>
    <row r="98" spans="2:11" ht="18.75" customHeight="1">
      <c r="B98" s="296"/>
      <c r="C98" s="296"/>
      <c r="D98" s="296"/>
      <c r="E98" s="296"/>
      <c r="F98" s="296"/>
      <c r="G98" s="296"/>
      <c r="H98" s="296"/>
      <c r="I98" s="296"/>
      <c r="J98" s="296"/>
      <c r="K98" s="296"/>
    </row>
    <row r="99" spans="2:11" ht="7.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9"/>
    </row>
    <row r="100" spans="2:11" ht="45" customHeight="1">
      <c r="B100" s="300"/>
      <c r="C100" s="301" t="s">
        <v>476</v>
      </c>
      <c r="D100" s="301"/>
      <c r="E100" s="301"/>
      <c r="F100" s="301"/>
      <c r="G100" s="301"/>
      <c r="H100" s="301"/>
      <c r="I100" s="301"/>
      <c r="J100" s="301"/>
      <c r="K100" s="302"/>
    </row>
    <row r="101" spans="2:11" ht="17.25" customHeight="1">
      <c r="B101" s="300"/>
      <c r="C101" s="303" t="s">
        <v>432</v>
      </c>
      <c r="D101" s="303"/>
      <c r="E101" s="303"/>
      <c r="F101" s="303" t="s">
        <v>433</v>
      </c>
      <c r="G101" s="304"/>
      <c r="H101" s="303" t="s">
        <v>109</v>
      </c>
      <c r="I101" s="303" t="s">
        <v>54</v>
      </c>
      <c r="J101" s="303" t="s">
        <v>434</v>
      </c>
      <c r="K101" s="302"/>
    </row>
    <row r="102" spans="2:11" ht="17.25" customHeight="1">
      <c r="B102" s="300"/>
      <c r="C102" s="305" t="s">
        <v>435</v>
      </c>
      <c r="D102" s="305"/>
      <c r="E102" s="305"/>
      <c r="F102" s="306" t="s">
        <v>436</v>
      </c>
      <c r="G102" s="307"/>
      <c r="H102" s="305"/>
      <c r="I102" s="305"/>
      <c r="J102" s="305" t="s">
        <v>437</v>
      </c>
      <c r="K102" s="302"/>
    </row>
    <row r="103" spans="2:11" ht="5.25" customHeight="1">
      <c r="B103" s="300"/>
      <c r="C103" s="303"/>
      <c r="D103" s="303"/>
      <c r="E103" s="303"/>
      <c r="F103" s="303"/>
      <c r="G103" s="319"/>
      <c r="H103" s="303"/>
      <c r="I103" s="303"/>
      <c r="J103" s="303"/>
      <c r="K103" s="302"/>
    </row>
    <row r="104" spans="2:11" ht="15" customHeight="1">
      <c r="B104" s="300"/>
      <c r="C104" s="289" t="s">
        <v>50</v>
      </c>
      <c r="D104" s="308"/>
      <c r="E104" s="308"/>
      <c r="F104" s="310" t="s">
        <v>438</v>
      </c>
      <c r="G104" s="319"/>
      <c r="H104" s="289" t="s">
        <v>477</v>
      </c>
      <c r="I104" s="289" t="s">
        <v>440</v>
      </c>
      <c r="J104" s="289">
        <v>20</v>
      </c>
      <c r="K104" s="302"/>
    </row>
    <row r="105" spans="2:11" ht="15" customHeight="1">
      <c r="B105" s="300"/>
      <c r="C105" s="289" t="s">
        <v>441</v>
      </c>
      <c r="D105" s="289"/>
      <c r="E105" s="289"/>
      <c r="F105" s="310" t="s">
        <v>438</v>
      </c>
      <c r="G105" s="289"/>
      <c r="H105" s="289" t="s">
        <v>477</v>
      </c>
      <c r="I105" s="289" t="s">
        <v>440</v>
      </c>
      <c r="J105" s="289">
        <v>120</v>
      </c>
      <c r="K105" s="302"/>
    </row>
    <row r="106" spans="2:11" ht="15" customHeight="1">
      <c r="B106" s="311"/>
      <c r="C106" s="289" t="s">
        <v>443</v>
      </c>
      <c r="D106" s="289"/>
      <c r="E106" s="289"/>
      <c r="F106" s="310" t="s">
        <v>444</v>
      </c>
      <c r="G106" s="289"/>
      <c r="H106" s="289" t="s">
        <v>477</v>
      </c>
      <c r="I106" s="289" t="s">
        <v>440</v>
      </c>
      <c r="J106" s="289">
        <v>50</v>
      </c>
      <c r="K106" s="302"/>
    </row>
    <row r="107" spans="2:11" ht="15" customHeight="1">
      <c r="B107" s="311"/>
      <c r="C107" s="289" t="s">
        <v>446</v>
      </c>
      <c r="D107" s="289"/>
      <c r="E107" s="289"/>
      <c r="F107" s="310" t="s">
        <v>438</v>
      </c>
      <c r="G107" s="289"/>
      <c r="H107" s="289" t="s">
        <v>477</v>
      </c>
      <c r="I107" s="289" t="s">
        <v>448</v>
      </c>
      <c r="J107" s="289"/>
      <c r="K107" s="302"/>
    </row>
    <row r="108" spans="2:11" ht="15" customHeight="1">
      <c r="B108" s="311"/>
      <c r="C108" s="289" t="s">
        <v>457</v>
      </c>
      <c r="D108" s="289"/>
      <c r="E108" s="289"/>
      <c r="F108" s="310" t="s">
        <v>444</v>
      </c>
      <c r="G108" s="289"/>
      <c r="H108" s="289" t="s">
        <v>477</v>
      </c>
      <c r="I108" s="289" t="s">
        <v>440</v>
      </c>
      <c r="J108" s="289">
        <v>50</v>
      </c>
      <c r="K108" s="302"/>
    </row>
    <row r="109" spans="2:11" ht="15" customHeight="1">
      <c r="B109" s="311"/>
      <c r="C109" s="289" t="s">
        <v>465</v>
      </c>
      <c r="D109" s="289"/>
      <c r="E109" s="289"/>
      <c r="F109" s="310" t="s">
        <v>444</v>
      </c>
      <c r="G109" s="289"/>
      <c r="H109" s="289" t="s">
        <v>477</v>
      </c>
      <c r="I109" s="289" t="s">
        <v>440</v>
      </c>
      <c r="J109" s="289">
        <v>50</v>
      </c>
      <c r="K109" s="302"/>
    </row>
    <row r="110" spans="2:11" ht="15" customHeight="1">
      <c r="B110" s="311"/>
      <c r="C110" s="289" t="s">
        <v>463</v>
      </c>
      <c r="D110" s="289"/>
      <c r="E110" s="289"/>
      <c r="F110" s="310" t="s">
        <v>444</v>
      </c>
      <c r="G110" s="289"/>
      <c r="H110" s="289" t="s">
        <v>477</v>
      </c>
      <c r="I110" s="289" t="s">
        <v>440</v>
      </c>
      <c r="J110" s="289">
        <v>50</v>
      </c>
      <c r="K110" s="302"/>
    </row>
    <row r="111" spans="2:11" ht="15" customHeight="1">
      <c r="B111" s="311"/>
      <c r="C111" s="289" t="s">
        <v>50</v>
      </c>
      <c r="D111" s="289"/>
      <c r="E111" s="289"/>
      <c r="F111" s="310" t="s">
        <v>438</v>
      </c>
      <c r="G111" s="289"/>
      <c r="H111" s="289" t="s">
        <v>478</v>
      </c>
      <c r="I111" s="289" t="s">
        <v>440</v>
      </c>
      <c r="J111" s="289">
        <v>20</v>
      </c>
      <c r="K111" s="302"/>
    </row>
    <row r="112" spans="2:11" ht="15" customHeight="1">
      <c r="B112" s="311"/>
      <c r="C112" s="289" t="s">
        <v>479</v>
      </c>
      <c r="D112" s="289"/>
      <c r="E112" s="289"/>
      <c r="F112" s="310" t="s">
        <v>438</v>
      </c>
      <c r="G112" s="289"/>
      <c r="H112" s="289" t="s">
        <v>480</v>
      </c>
      <c r="I112" s="289" t="s">
        <v>440</v>
      </c>
      <c r="J112" s="289">
        <v>120</v>
      </c>
      <c r="K112" s="302"/>
    </row>
    <row r="113" spans="2:11" ht="15" customHeight="1">
      <c r="B113" s="311"/>
      <c r="C113" s="289" t="s">
        <v>35</v>
      </c>
      <c r="D113" s="289"/>
      <c r="E113" s="289"/>
      <c r="F113" s="310" t="s">
        <v>438</v>
      </c>
      <c r="G113" s="289"/>
      <c r="H113" s="289" t="s">
        <v>481</v>
      </c>
      <c r="I113" s="289" t="s">
        <v>472</v>
      </c>
      <c r="J113" s="289"/>
      <c r="K113" s="302"/>
    </row>
    <row r="114" spans="2:11" ht="15" customHeight="1">
      <c r="B114" s="311"/>
      <c r="C114" s="289" t="s">
        <v>45</v>
      </c>
      <c r="D114" s="289"/>
      <c r="E114" s="289"/>
      <c r="F114" s="310" t="s">
        <v>438</v>
      </c>
      <c r="G114" s="289"/>
      <c r="H114" s="289" t="s">
        <v>482</v>
      </c>
      <c r="I114" s="289" t="s">
        <v>472</v>
      </c>
      <c r="J114" s="289"/>
      <c r="K114" s="302"/>
    </row>
    <row r="115" spans="2:11" ht="15" customHeight="1">
      <c r="B115" s="311"/>
      <c r="C115" s="289" t="s">
        <v>54</v>
      </c>
      <c r="D115" s="289"/>
      <c r="E115" s="289"/>
      <c r="F115" s="310" t="s">
        <v>438</v>
      </c>
      <c r="G115" s="289"/>
      <c r="H115" s="289" t="s">
        <v>483</v>
      </c>
      <c r="I115" s="289" t="s">
        <v>484</v>
      </c>
      <c r="J115" s="289"/>
      <c r="K115" s="302"/>
    </row>
    <row r="116" spans="2:11" ht="15" customHeight="1">
      <c r="B116" s="314"/>
      <c r="C116" s="320"/>
      <c r="D116" s="320"/>
      <c r="E116" s="320"/>
      <c r="F116" s="320"/>
      <c r="G116" s="320"/>
      <c r="H116" s="320"/>
      <c r="I116" s="320"/>
      <c r="J116" s="320"/>
      <c r="K116" s="316"/>
    </row>
    <row r="117" spans="2:11" ht="18.75" customHeight="1">
      <c r="B117" s="321"/>
      <c r="C117" s="285"/>
      <c r="D117" s="285"/>
      <c r="E117" s="285"/>
      <c r="F117" s="322"/>
      <c r="G117" s="285"/>
      <c r="H117" s="285"/>
      <c r="I117" s="285"/>
      <c r="J117" s="285"/>
      <c r="K117" s="321"/>
    </row>
    <row r="118" spans="2:11" ht="18.75" customHeight="1">
      <c r="B118" s="296"/>
      <c r="C118" s="296"/>
      <c r="D118" s="296"/>
      <c r="E118" s="296"/>
      <c r="F118" s="296"/>
      <c r="G118" s="296"/>
      <c r="H118" s="296"/>
      <c r="I118" s="296"/>
      <c r="J118" s="296"/>
      <c r="K118" s="296"/>
    </row>
    <row r="119" spans="2:11" ht="7.5" customHeight="1">
      <c r="B119" s="323"/>
      <c r="C119" s="324"/>
      <c r="D119" s="324"/>
      <c r="E119" s="324"/>
      <c r="F119" s="324"/>
      <c r="G119" s="324"/>
      <c r="H119" s="324"/>
      <c r="I119" s="324"/>
      <c r="J119" s="324"/>
      <c r="K119" s="325"/>
    </row>
    <row r="120" spans="2:11" ht="45" customHeight="1">
      <c r="B120" s="326"/>
      <c r="C120" s="279" t="s">
        <v>485</v>
      </c>
      <c r="D120" s="279"/>
      <c r="E120" s="279"/>
      <c r="F120" s="279"/>
      <c r="G120" s="279"/>
      <c r="H120" s="279"/>
      <c r="I120" s="279"/>
      <c r="J120" s="279"/>
      <c r="K120" s="327"/>
    </row>
    <row r="121" spans="2:11" ht="17.25" customHeight="1">
      <c r="B121" s="328"/>
      <c r="C121" s="303" t="s">
        <v>432</v>
      </c>
      <c r="D121" s="303"/>
      <c r="E121" s="303"/>
      <c r="F121" s="303" t="s">
        <v>433</v>
      </c>
      <c r="G121" s="304"/>
      <c r="H121" s="303" t="s">
        <v>109</v>
      </c>
      <c r="I121" s="303" t="s">
        <v>54</v>
      </c>
      <c r="J121" s="303" t="s">
        <v>434</v>
      </c>
      <c r="K121" s="329"/>
    </row>
    <row r="122" spans="2:11" ht="17.25" customHeight="1">
      <c r="B122" s="328"/>
      <c r="C122" s="305" t="s">
        <v>435</v>
      </c>
      <c r="D122" s="305"/>
      <c r="E122" s="305"/>
      <c r="F122" s="306" t="s">
        <v>436</v>
      </c>
      <c r="G122" s="307"/>
      <c r="H122" s="305"/>
      <c r="I122" s="305"/>
      <c r="J122" s="305" t="s">
        <v>437</v>
      </c>
      <c r="K122" s="329"/>
    </row>
    <row r="123" spans="2:11" ht="5.25" customHeight="1">
      <c r="B123" s="330"/>
      <c r="C123" s="308"/>
      <c r="D123" s="308"/>
      <c r="E123" s="308"/>
      <c r="F123" s="308"/>
      <c r="G123" s="289"/>
      <c r="H123" s="308"/>
      <c r="I123" s="308"/>
      <c r="J123" s="308"/>
      <c r="K123" s="331"/>
    </row>
    <row r="124" spans="2:11" ht="15" customHeight="1">
      <c r="B124" s="330"/>
      <c r="C124" s="289" t="s">
        <v>441</v>
      </c>
      <c r="D124" s="308"/>
      <c r="E124" s="308"/>
      <c r="F124" s="310" t="s">
        <v>438</v>
      </c>
      <c r="G124" s="289"/>
      <c r="H124" s="289" t="s">
        <v>477</v>
      </c>
      <c r="I124" s="289" t="s">
        <v>440</v>
      </c>
      <c r="J124" s="289">
        <v>120</v>
      </c>
      <c r="K124" s="332"/>
    </row>
    <row r="125" spans="2:11" ht="15" customHeight="1">
      <c r="B125" s="330"/>
      <c r="C125" s="289" t="s">
        <v>486</v>
      </c>
      <c r="D125" s="289"/>
      <c r="E125" s="289"/>
      <c r="F125" s="310" t="s">
        <v>438</v>
      </c>
      <c r="G125" s="289"/>
      <c r="H125" s="289" t="s">
        <v>487</v>
      </c>
      <c r="I125" s="289" t="s">
        <v>440</v>
      </c>
      <c r="J125" s="289" t="s">
        <v>488</v>
      </c>
      <c r="K125" s="332"/>
    </row>
    <row r="126" spans="2:11" ht="15" customHeight="1">
      <c r="B126" s="330"/>
      <c r="C126" s="289" t="s">
        <v>387</v>
      </c>
      <c r="D126" s="289"/>
      <c r="E126" s="289"/>
      <c r="F126" s="310" t="s">
        <v>438</v>
      </c>
      <c r="G126" s="289"/>
      <c r="H126" s="289" t="s">
        <v>489</v>
      </c>
      <c r="I126" s="289" t="s">
        <v>440</v>
      </c>
      <c r="J126" s="289" t="s">
        <v>488</v>
      </c>
      <c r="K126" s="332"/>
    </row>
    <row r="127" spans="2:11" ht="15" customHeight="1">
      <c r="B127" s="330"/>
      <c r="C127" s="289" t="s">
        <v>449</v>
      </c>
      <c r="D127" s="289"/>
      <c r="E127" s="289"/>
      <c r="F127" s="310" t="s">
        <v>444</v>
      </c>
      <c r="G127" s="289"/>
      <c r="H127" s="289" t="s">
        <v>450</v>
      </c>
      <c r="I127" s="289" t="s">
        <v>440</v>
      </c>
      <c r="J127" s="289">
        <v>15</v>
      </c>
      <c r="K127" s="332"/>
    </row>
    <row r="128" spans="2:11" ht="15" customHeight="1">
      <c r="B128" s="330"/>
      <c r="C128" s="312" t="s">
        <v>451</v>
      </c>
      <c r="D128" s="312"/>
      <c r="E128" s="312"/>
      <c r="F128" s="313" t="s">
        <v>444</v>
      </c>
      <c r="G128" s="312"/>
      <c r="H128" s="312" t="s">
        <v>452</v>
      </c>
      <c r="I128" s="312" t="s">
        <v>440</v>
      </c>
      <c r="J128" s="312">
        <v>15</v>
      </c>
      <c r="K128" s="332"/>
    </row>
    <row r="129" spans="2:11" ht="15" customHeight="1">
      <c r="B129" s="330"/>
      <c r="C129" s="312" t="s">
        <v>453</v>
      </c>
      <c r="D129" s="312"/>
      <c r="E129" s="312"/>
      <c r="F129" s="313" t="s">
        <v>444</v>
      </c>
      <c r="G129" s="312"/>
      <c r="H129" s="312" t="s">
        <v>454</v>
      </c>
      <c r="I129" s="312" t="s">
        <v>440</v>
      </c>
      <c r="J129" s="312">
        <v>20</v>
      </c>
      <c r="K129" s="332"/>
    </row>
    <row r="130" spans="2:11" ht="15" customHeight="1">
      <c r="B130" s="330"/>
      <c r="C130" s="312" t="s">
        <v>455</v>
      </c>
      <c r="D130" s="312"/>
      <c r="E130" s="312"/>
      <c r="F130" s="313" t="s">
        <v>444</v>
      </c>
      <c r="G130" s="312"/>
      <c r="H130" s="312" t="s">
        <v>456</v>
      </c>
      <c r="I130" s="312" t="s">
        <v>440</v>
      </c>
      <c r="J130" s="312">
        <v>20</v>
      </c>
      <c r="K130" s="332"/>
    </row>
    <row r="131" spans="2:11" ht="15" customHeight="1">
      <c r="B131" s="330"/>
      <c r="C131" s="289" t="s">
        <v>443</v>
      </c>
      <c r="D131" s="289"/>
      <c r="E131" s="289"/>
      <c r="F131" s="310" t="s">
        <v>444</v>
      </c>
      <c r="G131" s="289"/>
      <c r="H131" s="289" t="s">
        <v>477</v>
      </c>
      <c r="I131" s="289" t="s">
        <v>440</v>
      </c>
      <c r="J131" s="289">
        <v>50</v>
      </c>
      <c r="K131" s="332"/>
    </row>
    <row r="132" spans="2:11" ht="15" customHeight="1">
      <c r="B132" s="330"/>
      <c r="C132" s="289" t="s">
        <v>457</v>
      </c>
      <c r="D132" s="289"/>
      <c r="E132" s="289"/>
      <c r="F132" s="310" t="s">
        <v>444</v>
      </c>
      <c r="G132" s="289"/>
      <c r="H132" s="289" t="s">
        <v>477</v>
      </c>
      <c r="I132" s="289" t="s">
        <v>440</v>
      </c>
      <c r="J132" s="289">
        <v>50</v>
      </c>
      <c r="K132" s="332"/>
    </row>
    <row r="133" spans="2:11" ht="15" customHeight="1">
      <c r="B133" s="330"/>
      <c r="C133" s="289" t="s">
        <v>463</v>
      </c>
      <c r="D133" s="289"/>
      <c r="E133" s="289"/>
      <c r="F133" s="310" t="s">
        <v>444</v>
      </c>
      <c r="G133" s="289"/>
      <c r="H133" s="289" t="s">
        <v>477</v>
      </c>
      <c r="I133" s="289" t="s">
        <v>440</v>
      </c>
      <c r="J133" s="289">
        <v>50</v>
      </c>
      <c r="K133" s="332"/>
    </row>
    <row r="134" spans="2:11" ht="15" customHeight="1">
      <c r="B134" s="330"/>
      <c r="C134" s="289" t="s">
        <v>465</v>
      </c>
      <c r="D134" s="289"/>
      <c r="E134" s="289"/>
      <c r="F134" s="310" t="s">
        <v>444</v>
      </c>
      <c r="G134" s="289"/>
      <c r="H134" s="289" t="s">
        <v>477</v>
      </c>
      <c r="I134" s="289" t="s">
        <v>440</v>
      </c>
      <c r="J134" s="289">
        <v>50</v>
      </c>
      <c r="K134" s="332"/>
    </row>
    <row r="135" spans="2:11" ht="15" customHeight="1">
      <c r="B135" s="330"/>
      <c r="C135" s="289" t="s">
        <v>114</v>
      </c>
      <c r="D135" s="289"/>
      <c r="E135" s="289"/>
      <c r="F135" s="310" t="s">
        <v>444</v>
      </c>
      <c r="G135" s="289"/>
      <c r="H135" s="289" t="s">
        <v>490</v>
      </c>
      <c r="I135" s="289" t="s">
        <v>440</v>
      </c>
      <c r="J135" s="289">
        <v>255</v>
      </c>
      <c r="K135" s="332"/>
    </row>
    <row r="136" spans="2:11" ht="15" customHeight="1">
      <c r="B136" s="330"/>
      <c r="C136" s="289" t="s">
        <v>467</v>
      </c>
      <c r="D136" s="289"/>
      <c r="E136" s="289"/>
      <c r="F136" s="310" t="s">
        <v>438</v>
      </c>
      <c r="G136" s="289"/>
      <c r="H136" s="289" t="s">
        <v>491</v>
      </c>
      <c r="I136" s="289" t="s">
        <v>469</v>
      </c>
      <c r="J136" s="289"/>
      <c r="K136" s="332"/>
    </row>
    <row r="137" spans="2:11" ht="15" customHeight="1">
      <c r="B137" s="330"/>
      <c r="C137" s="289" t="s">
        <v>470</v>
      </c>
      <c r="D137" s="289"/>
      <c r="E137" s="289"/>
      <c r="F137" s="310" t="s">
        <v>438</v>
      </c>
      <c r="G137" s="289"/>
      <c r="H137" s="289" t="s">
        <v>492</v>
      </c>
      <c r="I137" s="289" t="s">
        <v>472</v>
      </c>
      <c r="J137" s="289"/>
      <c r="K137" s="332"/>
    </row>
    <row r="138" spans="2:11" ht="15" customHeight="1">
      <c r="B138" s="330"/>
      <c r="C138" s="289" t="s">
        <v>473</v>
      </c>
      <c r="D138" s="289"/>
      <c r="E138" s="289"/>
      <c r="F138" s="310" t="s">
        <v>438</v>
      </c>
      <c r="G138" s="289"/>
      <c r="H138" s="289" t="s">
        <v>473</v>
      </c>
      <c r="I138" s="289" t="s">
        <v>472</v>
      </c>
      <c r="J138" s="289"/>
      <c r="K138" s="332"/>
    </row>
    <row r="139" spans="2:11" ht="15" customHeight="1">
      <c r="B139" s="330"/>
      <c r="C139" s="289" t="s">
        <v>35</v>
      </c>
      <c r="D139" s="289"/>
      <c r="E139" s="289"/>
      <c r="F139" s="310" t="s">
        <v>438</v>
      </c>
      <c r="G139" s="289"/>
      <c r="H139" s="289" t="s">
        <v>493</v>
      </c>
      <c r="I139" s="289" t="s">
        <v>472</v>
      </c>
      <c r="J139" s="289"/>
      <c r="K139" s="332"/>
    </row>
    <row r="140" spans="2:11" ht="15" customHeight="1">
      <c r="B140" s="330"/>
      <c r="C140" s="289" t="s">
        <v>494</v>
      </c>
      <c r="D140" s="289"/>
      <c r="E140" s="289"/>
      <c r="F140" s="310" t="s">
        <v>438</v>
      </c>
      <c r="G140" s="289"/>
      <c r="H140" s="289" t="s">
        <v>495</v>
      </c>
      <c r="I140" s="289" t="s">
        <v>472</v>
      </c>
      <c r="J140" s="289"/>
      <c r="K140" s="332"/>
    </row>
    <row r="141" spans="2:11" ht="15" customHeight="1">
      <c r="B141" s="333"/>
      <c r="C141" s="334"/>
      <c r="D141" s="334"/>
      <c r="E141" s="334"/>
      <c r="F141" s="334"/>
      <c r="G141" s="334"/>
      <c r="H141" s="334"/>
      <c r="I141" s="334"/>
      <c r="J141" s="334"/>
      <c r="K141" s="335"/>
    </row>
    <row r="142" spans="2:11" ht="18.75" customHeight="1">
      <c r="B142" s="285"/>
      <c r="C142" s="285"/>
      <c r="D142" s="285"/>
      <c r="E142" s="285"/>
      <c r="F142" s="322"/>
      <c r="G142" s="285"/>
      <c r="H142" s="285"/>
      <c r="I142" s="285"/>
      <c r="J142" s="285"/>
      <c r="K142" s="285"/>
    </row>
    <row r="143" spans="2:11" ht="18.75" customHeight="1">
      <c r="B143" s="296"/>
      <c r="C143" s="296"/>
      <c r="D143" s="296"/>
      <c r="E143" s="296"/>
      <c r="F143" s="296"/>
      <c r="G143" s="296"/>
      <c r="H143" s="296"/>
      <c r="I143" s="296"/>
      <c r="J143" s="296"/>
      <c r="K143" s="296"/>
    </row>
    <row r="144" spans="2:11" ht="7.5" customHeight="1">
      <c r="B144" s="297"/>
      <c r="C144" s="298"/>
      <c r="D144" s="298"/>
      <c r="E144" s="298"/>
      <c r="F144" s="298"/>
      <c r="G144" s="298"/>
      <c r="H144" s="298"/>
      <c r="I144" s="298"/>
      <c r="J144" s="298"/>
      <c r="K144" s="299"/>
    </row>
    <row r="145" spans="2:11" ht="45" customHeight="1">
      <c r="B145" s="300"/>
      <c r="C145" s="301" t="s">
        <v>496</v>
      </c>
      <c r="D145" s="301"/>
      <c r="E145" s="301"/>
      <c r="F145" s="301"/>
      <c r="G145" s="301"/>
      <c r="H145" s="301"/>
      <c r="I145" s="301"/>
      <c r="J145" s="301"/>
      <c r="K145" s="302"/>
    </row>
    <row r="146" spans="2:11" ht="17.25" customHeight="1">
      <c r="B146" s="300"/>
      <c r="C146" s="303" t="s">
        <v>432</v>
      </c>
      <c r="D146" s="303"/>
      <c r="E146" s="303"/>
      <c r="F146" s="303" t="s">
        <v>433</v>
      </c>
      <c r="G146" s="304"/>
      <c r="H146" s="303" t="s">
        <v>109</v>
      </c>
      <c r="I146" s="303" t="s">
        <v>54</v>
      </c>
      <c r="J146" s="303" t="s">
        <v>434</v>
      </c>
      <c r="K146" s="302"/>
    </row>
    <row r="147" spans="2:11" ht="17.25" customHeight="1">
      <c r="B147" s="300"/>
      <c r="C147" s="305" t="s">
        <v>435</v>
      </c>
      <c r="D147" s="305"/>
      <c r="E147" s="305"/>
      <c r="F147" s="306" t="s">
        <v>436</v>
      </c>
      <c r="G147" s="307"/>
      <c r="H147" s="305"/>
      <c r="I147" s="305"/>
      <c r="J147" s="305" t="s">
        <v>437</v>
      </c>
      <c r="K147" s="302"/>
    </row>
    <row r="148" spans="2:11" ht="5.25" customHeight="1">
      <c r="B148" s="311"/>
      <c r="C148" s="308"/>
      <c r="D148" s="308"/>
      <c r="E148" s="308"/>
      <c r="F148" s="308"/>
      <c r="G148" s="309"/>
      <c r="H148" s="308"/>
      <c r="I148" s="308"/>
      <c r="J148" s="308"/>
      <c r="K148" s="332"/>
    </row>
    <row r="149" spans="2:11" ht="15" customHeight="1">
      <c r="B149" s="311"/>
      <c r="C149" s="336" t="s">
        <v>441</v>
      </c>
      <c r="D149" s="289"/>
      <c r="E149" s="289"/>
      <c r="F149" s="337" t="s">
        <v>438</v>
      </c>
      <c r="G149" s="289"/>
      <c r="H149" s="336" t="s">
        <v>477</v>
      </c>
      <c r="I149" s="336" t="s">
        <v>440</v>
      </c>
      <c r="J149" s="336">
        <v>120</v>
      </c>
      <c r="K149" s="332"/>
    </row>
    <row r="150" spans="2:11" ht="15" customHeight="1">
      <c r="B150" s="311"/>
      <c r="C150" s="336" t="s">
        <v>486</v>
      </c>
      <c r="D150" s="289"/>
      <c r="E150" s="289"/>
      <c r="F150" s="337" t="s">
        <v>438</v>
      </c>
      <c r="G150" s="289"/>
      <c r="H150" s="336" t="s">
        <v>497</v>
      </c>
      <c r="I150" s="336" t="s">
        <v>440</v>
      </c>
      <c r="J150" s="336" t="s">
        <v>488</v>
      </c>
      <c r="K150" s="332"/>
    </row>
    <row r="151" spans="2:11" ht="15" customHeight="1">
      <c r="B151" s="311"/>
      <c r="C151" s="336" t="s">
        <v>387</v>
      </c>
      <c r="D151" s="289"/>
      <c r="E151" s="289"/>
      <c r="F151" s="337" t="s">
        <v>438</v>
      </c>
      <c r="G151" s="289"/>
      <c r="H151" s="336" t="s">
        <v>498</v>
      </c>
      <c r="I151" s="336" t="s">
        <v>440</v>
      </c>
      <c r="J151" s="336" t="s">
        <v>488</v>
      </c>
      <c r="K151" s="332"/>
    </row>
    <row r="152" spans="2:11" ht="15" customHeight="1">
      <c r="B152" s="311"/>
      <c r="C152" s="336" t="s">
        <v>443</v>
      </c>
      <c r="D152" s="289"/>
      <c r="E152" s="289"/>
      <c r="F152" s="337" t="s">
        <v>444</v>
      </c>
      <c r="G152" s="289"/>
      <c r="H152" s="336" t="s">
        <v>477</v>
      </c>
      <c r="I152" s="336" t="s">
        <v>440</v>
      </c>
      <c r="J152" s="336">
        <v>50</v>
      </c>
      <c r="K152" s="332"/>
    </row>
    <row r="153" spans="2:11" ht="15" customHeight="1">
      <c r="B153" s="311"/>
      <c r="C153" s="336" t="s">
        <v>446</v>
      </c>
      <c r="D153" s="289"/>
      <c r="E153" s="289"/>
      <c r="F153" s="337" t="s">
        <v>438</v>
      </c>
      <c r="G153" s="289"/>
      <c r="H153" s="336" t="s">
        <v>477</v>
      </c>
      <c r="I153" s="336" t="s">
        <v>448</v>
      </c>
      <c r="J153" s="336"/>
      <c r="K153" s="332"/>
    </row>
    <row r="154" spans="2:11" ht="15" customHeight="1">
      <c r="B154" s="311"/>
      <c r="C154" s="336" t="s">
        <v>457</v>
      </c>
      <c r="D154" s="289"/>
      <c r="E154" s="289"/>
      <c r="F154" s="337" t="s">
        <v>444</v>
      </c>
      <c r="G154" s="289"/>
      <c r="H154" s="336" t="s">
        <v>477</v>
      </c>
      <c r="I154" s="336" t="s">
        <v>440</v>
      </c>
      <c r="J154" s="336">
        <v>50</v>
      </c>
      <c r="K154" s="332"/>
    </row>
    <row r="155" spans="2:11" ht="15" customHeight="1">
      <c r="B155" s="311"/>
      <c r="C155" s="336" t="s">
        <v>465</v>
      </c>
      <c r="D155" s="289"/>
      <c r="E155" s="289"/>
      <c r="F155" s="337" t="s">
        <v>444</v>
      </c>
      <c r="G155" s="289"/>
      <c r="H155" s="336" t="s">
        <v>477</v>
      </c>
      <c r="I155" s="336" t="s">
        <v>440</v>
      </c>
      <c r="J155" s="336">
        <v>50</v>
      </c>
      <c r="K155" s="332"/>
    </row>
    <row r="156" spans="2:11" ht="15" customHeight="1">
      <c r="B156" s="311"/>
      <c r="C156" s="336" t="s">
        <v>463</v>
      </c>
      <c r="D156" s="289"/>
      <c r="E156" s="289"/>
      <c r="F156" s="337" t="s">
        <v>444</v>
      </c>
      <c r="G156" s="289"/>
      <c r="H156" s="336" t="s">
        <v>477</v>
      </c>
      <c r="I156" s="336" t="s">
        <v>440</v>
      </c>
      <c r="J156" s="336">
        <v>50</v>
      </c>
      <c r="K156" s="332"/>
    </row>
    <row r="157" spans="2:11" ht="15" customHeight="1">
      <c r="B157" s="311"/>
      <c r="C157" s="336" t="s">
        <v>89</v>
      </c>
      <c r="D157" s="289"/>
      <c r="E157" s="289"/>
      <c r="F157" s="337" t="s">
        <v>438</v>
      </c>
      <c r="G157" s="289"/>
      <c r="H157" s="336" t="s">
        <v>499</v>
      </c>
      <c r="I157" s="336" t="s">
        <v>440</v>
      </c>
      <c r="J157" s="336" t="s">
        <v>500</v>
      </c>
      <c r="K157" s="332"/>
    </row>
    <row r="158" spans="2:11" ht="15" customHeight="1">
      <c r="B158" s="311"/>
      <c r="C158" s="336" t="s">
        <v>501</v>
      </c>
      <c r="D158" s="289"/>
      <c r="E158" s="289"/>
      <c r="F158" s="337" t="s">
        <v>438</v>
      </c>
      <c r="G158" s="289"/>
      <c r="H158" s="336" t="s">
        <v>502</v>
      </c>
      <c r="I158" s="336" t="s">
        <v>472</v>
      </c>
      <c r="J158" s="336"/>
      <c r="K158" s="332"/>
    </row>
    <row r="159" spans="2:11" ht="15" customHeight="1">
      <c r="B159" s="338"/>
      <c r="C159" s="320"/>
      <c r="D159" s="320"/>
      <c r="E159" s="320"/>
      <c r="F159" s="320"/>
      <c r="G159" s="320"/>
      <c r="H159" s="320"/>
      <c r="I159" s="320"/>
      <c r="J159" s="320"/>
      <c r="K159" s="339"/>
    </row>
    <row r="160" spans="2:11" ht="18.75" customHeight="1">
      <c r="B160" s="285"/>
      <c r="C160" s="289"/>
      <c r="D160" s="289"/>
      <c r="E160" s="289"/>
      <c r="F160" s="310"/>
      <c r="G160" s="289"/>
      <c r="H160" s="289"/>
      <c r="I160" s="289"/>
      <c r="J160" s="289"/>
      <c r="K160" s="285"/>
    </row>
    <row r="161" spans="2:11" ht="18.75" customHeight="1">
      <c r="B161" s="296"/>
      <c r="C161" s="296"/>
      <c r="D161" s="296"/>
      <c r="E161" s="296"/>
      <c r="F161" s="296"/>
      <c r="G161" s="296"/>
      <c r="H161" s="296"/>
      <c r="I161" s="296"/>
      <c r="J161" s="296"/>
      <c r="K161" s="296"/>
    </row>
    <row r="162" spans="2:11" ht="7.5" customHeight="1">
      <c r="B162" s="275"/>
      <c r="C162" s="276"/>
      <c r="D162" s="276"/>
      <c r="E162" s="276"/>
      <c r="F162" s="276"/>
      <c r="G162" s="276"/>
      <c r="H162" s="276"/>
      <c r="I162" s="276"/>
      <c r="J162" s="276"/>
      <c r="K162" s="277"/>
    </row>
    <row r="163" spans="2:11" ht="45" customHeight="1">
      <c r="B163" s="278"/>
      <c r="C163" s="279" t="s">
        <v>503</v>
      </c>
      <c r="D163" s="279"/>
      <c r="E163" s="279"/>
      <c r="F163" s="279"/>
      <c r="G163" s="279"/>
      <c r="H163" s="279"/>
      <c r="I163" s="279"/>
      <c r="J163" s="279"/>
      <c r="K163" s="280"/>
    </row>
    <row r="164" spans="2:11" ht="17.25" customHeight="1">
      <c r="B164" s="278"/>
      <c r="C164" s="303" t="s">
        <v>432</v>
      </c>
      <c r="D164" s="303"/>
      <c r="E164" s="303"/>
      <c r="F164" s="303" t="s">
        <v>433</v>
      </c>
      <c r="G164" s="340"/>
      <c r="H164" s="341" t="s">
        <v>109</v>
      </c>
      <c r="I164" s="341" t="s">
        <v>54</v>
      </c>
      <c r="J164" s="303" t="s">
        <v>434</v>
      </c>
      <c r="K164" s="280"/>
    </row>
    <row r="165" spans="2:11" ht="17.25" customHeight="1">
      <c r="B165" s="281"/>
      <c r="C165" s="305" t="s">
        <v>435</v>
      </c>
      <c r="D165" s="305"/>
      <c r="E165" s="305"/>
      <c r="F165" s="306" t="s">
        <v>436</v>
      </c>
      <c r="G165" s="342"/>
      <c r="H165" s="343"/>
      <c r="I165" s="343"/>
      <c r="J165" s="305" t="s">
        <v>437</v>
      </c>
      <c r="K165" s="283"/>
    </row>
    <row r="166" spans="2:11" ht="5.25" customHeight="1">
      <c r="B166" s="311"/>
      <c r="C166" s="308"/>
      <c r="D166" s="308"/>
      <c r="E166" s="308"/>
      <c r="F166" s="308"/>
      <c r="G166" s="309"/>
      <c r="H166" s="308"/>
      <c r="I166" s="308"/>
      <c r="J166" s="308"/>
      <c r="K166" s="332"/>
    </row>
    <row r="167" spans="2:11" ht="15" customHeight="1">
      <c r="B167" s="311"/>
      <c r="C167" s="289" t="s">
        <v>441</v>
      </c>
      <c r="D167" s="289"/>
      <c r="E167" s="289"/>
      <c r="F167" s="310" t="s">
        <v>438</v>
      </c>
      <c r="G167" s="289"/>
      <c r="H167" s="289" t="s">
        <v>477</v>
      </c>
      <c r="I167" s="289" t="s">
        <v>440</v>
      </c>
      <c r="J167" s="289">
        <v>120</v>
      </c>
      <c r="K167" s="332"/>
    </row>
    <row r="168" spans="2:11" ht="15" customHeight="1">
      <c r="B168" s="311"/>
      <c r="C168" s="289" t="s">
        <v>486</v>
      </c>
      <c r="D168" s="289"/>
      <c r="E168" s="289"/>
      <c r="F168" s="310" t="s">
        <v>438</v>
      </c>
      <c r="G168" s="289"/>
      <c r="H168" s="289" t="s">
        <v>487</v>
      </c>
      <c r="I168" s="289" t="s">
        <v>440</v>
      </c>
      <c r="J168" s="289" t="s">
        <v>488</v>
      </c>
      <c r="K168" s="332"/>
    </row>
    <row r="169" spans="2:11" ht="15" customHeight="1">
      <c r="B169" s="311"/>
      <c r="C169" s="289" t="s">
        <v>387</v>
      </c>
      <c r="D169" s="289"/>
      <c r="E169" s="289"/>
      <c r="F169" s="310" t="s">
        <v>438</v>
      </c>
      <c r="G169" s="289"/>
      <c r="H169" s="289" t="s">
        <v>504</v>
      </c>
      <c r="I169" s="289" t="s">
        <v>440</v>
      </c>
      <c r="J169" s="289" t="s">
        <v>488</v>
      </c>
      <c r="K169" s="332"/>
    </row>
    <row r="170" spans="2:11" ht="15" customHeight="1">
      <c r="B170" s="311"/>
      <c r="C170" s="289" t="s">
        <v>443</v>
      </c>
      <c r="D170" s="289"/>
      <c r="E170" s="289"/>
      <c r="F170" s="310" t="s">
        <v>444</v>
      </c>
      <c r="G170" s="289"/>
      <c r="H170" s="289" t="s">
        <v>504</v>
      </c>
      <c r="I170" s="289" t="s">
        <v>440</v>
      </c>
      <c r="J170" s="289">
        <v>50</v>
      </c>
      <c r="K170" s="332"/>
    </row>
    <row r="171" spans="2:11" ht="15" customHeight="1">
      <c r="B171" s="311"/>
      <c r="C171" s="289" t="s">
        <v>446</v>
      </c>
      <c r="D171" s="289"/>
      <c r="E171" s="289"/>
      <c r="F171" s="310" t="s">
        <v>438</v>
      </c>
      <c r="G171" s="289"/>
      <c r="H171" s="289" t="s">
        <v>504</v>
      </c>
      <c r="I171" s="289" t="s">
        <v>448</v>
      </c>
      <c r="J171" s="289"/>
      <c r="K171" s="332"/>
    </row>
    <row r="172" spans="2:11" ht="15" customHeight="1">
      <c r="B172" s="311"/>
      <c r="C172" s="289" t="s">
        <v>457</v>
      </c>
      <c r="D172" s="289"/>
      <c r="E172" s="289"/>
      <c r="F172" s="310" t="s">
        <v>444</v>
      </c>
      <c r="G172" s="289"/>
      <c r="H172" s="289" t="s">
        <v>504</v>
      </c>
      <c r="I172" s="289" t="s">
        <v>440</v>
      </c>
      <c r="J172" s="289">
        <v>50</v>
      </c>
      <c r="K172" s="332"/>
    </row>
    <row r="173" spans="2:11" ht="15" customHeight="1">
      <c r="B173" s="311"/>
      <c r="C173" s="289" t="s">
        <v>465</v>
      </c>
      <c r="D173" s="289"/>
      <c r="E173" s="289"/>
      <c r="F173" s="310" t="s">
        <v>444</v>
      </c>
      <c r="G173" s="289"/>
      <c r="H173" s="289" t="s">
        <v>504</v>
      </c>
      <c r="I173" s="289" t="s">
        <v>440</v>
      </c>
      <c r="J173" s="289">
        <v>50</v>
      </c>
      <c r="K173" s="332"/>
    </row>
    <row r="174" spans="2:11" ht="15" customHeight="1">
      <c r="B174" s="311"/>
      <c r="C174" s="289" t="s">
        <v>463</v>
      </c>
      <c r="D174" s="289"/>
      <c r="E174" s="289"/>
      <c r="F174" s="310" t="s">
        <v>444</v>
      </c>
      <c r="G174" s="289"/>
      <c r="H174" s="289" t="s">
        <v>504</v>
      </c>
      <c r="I174" s="289" t="s">
        <v>440</v>
      </c>
      <c r="J174" s="289">
        <v>50</v>
      </c>
      <c r="K174" s="332"/>
    </row>
    <row r="175" spans="2:11" ht="15" customHeight="1">
      <c r="B175" s="311"/>
      <c r="C175" s="289" t="s">
        <v>108</v>
      </c>
      <c r="D175" s="289"/>
      <c r="E175" s="289"/>
      <c r="F175" s="310" t="s">
        <v>438</v>
      </c>
      <c r="G175" s="289"/>
      <c r="H175" s="289" t="s">
        <v>505</v>
      </c>
      <c r="I175" s="289" t="s">
        <v>506</v>
      </c>
      <c r="J175" s="289"/>
      <c r="K175" s="332"/>
    </row>
    <row r="176" spans="2:11" ht="15" customHeight="1">
      <c r="B176" s="311"/>
      <c r="C176" s="289" t="s">
        <v>54</v>
      </c>
      <c r="D176" s="289"/>
      <c r="E176" s="289"/>
      <c r="F176" s="310" t="s">
        <v>438</v>
      </c>
      <c r="G176" s="289"/>
      <c r="H176" s="289" t="s">
        <v>507</v>
      </c>
      <c r="I176" s="289" t="s">
        <v>508</v>
      </c>
      <c r="J176" s="289">
        <v>1</v>
      </c>
      <c r="K176" s="332"/>
    </row>
    <row r="177" spans="2:11" ht="15" customHeight="1">
      <c r="B177" s="311"/>
      <c r="C177" s="289" t="s">
        <v>50</v>
      </c>
      <c r="D177" s="289"/>
      <c r="E177" s="289"/>
      <c r="F177" s="310" t="s">
        <v>438</v>
      </c>
      <c r="G177" s="289"/>
      <c r="H177" s="289" t="s">
        <v>509</v>
      </c>
      <c r="I177" s="289" t="s">
        <v>440</v>
      </c>
      <c r="J177" s="289">
        <v>20</v>
      </c>
      <c r="K177" s="332"/>
    </row>
    <row r="178" spans="2:11" ht="15" customHeight="1">
      <c r="B178" s="311"/>
      <c r="C178" s="289" t="s">
        <v>109</v>
      </c>
      <c r="D178" s="289"/>
      <c r="E178" s="289"/>
      <c r="F178" s="310" t="s">
        <v>438</v>
      </c>
      <c r="G178" s="289"/>
      <c r="H178" s="289" t="s">
        <v>510</v>
      </c>
      <c r="I178" s="289" t="s">
        <v>440</v>
      </c>
      <c r="J178" s="289">
        <v>255</v>
      </c>
      <c r="K178" s="332"/>
    </row>
    <row r="179" spans="2:11" ht="15" customHeight="1">
      <c r="B179" s="311"/>
      <c r="C179" s="289" t="s">
        <v>110</v>
      </c>
      <c r="D179" s="289"/>
      <c r="E179" s="289"/>
      <c r="F179" s="310" t="s">
        <v>438</v>
      </c>
      <c r="G179" s="289"/>
      <c r="H179" s="289" t="s">
        <v>403</v>
      </c>
      <c r="I179" s="289" t="s">
        <v>440</v>
      </c>
      <c r="J179" s="289">
        <v>10</v>
      </c>
      <c r="K179" s="332"/>
    </row>
    <row r="180" spans="2:11" ht="15" customHeight="1">
      <c r="B180" s="311"/>
      <c r="C180" s="289" t="s">
        <v>111</v>
      </c>
      <c r="D180" s="289"/>
      <c r="E180" s="289"/>
      <c r="F180" s="310" t="s">
        <v>438</v>
      </c>
      <c r="G180" s="289"/>
      <c r="H180" s="289" t="s">
        <v>511</v>
      </c>
      <c r="I180" s="289" t="s">
        <v>472</v>
      </c>
      <c r="J180" s="289"/>
      <c r="K180" s="332"/>
    </row>
    <row r="181" spans="2:11" ht="15" customHeight="1">
      <c r="B181" s="311"/>
      <c r="C181" s="289" t="s">
        <v>512</v>
      </c>
      <c r="D181" s="289"/>
      <c r="E181" s="289"/>
      <c r="F181" s="310" t="s">
        <v>438</v>
      </c>
      <c r="G181" s="289"/>
      <c r="H181" s="289" t="s">
        <v>513</v>
      </c>
      <c r="I181" s="289" t="s">
        <v>472</v>
      </c>
      <c r="J181" s="289"/>
      <c r="K181" s="332"/>
    </row>
    <row r="182" spans="2:11" ht="15" customHeight="1">
      <c r="B182" s="311"/>
      <c r="C182" s="289" t="s">
        <v>501</v>
      </c>
      <c r="D182" s="289"/>
      <c r="E182" s="289"/>
      <c r="F182" s="310" t="s">
        <v>438</v>
      </c>
      <c r="G182" s="289"/>
      <c r="H182" s="289" t="s">
        <v>514</v>
      </c>
      <c r="I182" s="289" t="s">
        <v>472</v>
      </c>
      <c r="J182" s="289"/>
      <c r="K182" s="332"/>
    </row>
    <row r="183" spans="2:11" ht="15" customHeight="1">
      <c r="B183" s="311"/>
      <c r="C183" s="289" t="s">
        <v>113</v>
      </c>
      <c r="D183" s="289"/>
      <c r="E183" s="289"/>
      <c r="F183" s="310" t="s">
        <v>444</v>
      </c>
      <c r="G183" s="289"/>
      <c r="H183" s="289" t="s">
        <v>515</v>
      </c>
      <c r="I183" s="289" t="s">
        <v>440</v>
      </c>
      <c r="J183" s="289">
        <v>50</v>
      </c>
      <c r="K183" s="332"/>
    </row>
    <row r="184" spans="2:11" ht="15" customHeight="1">
      <c r="B184" s="311"/>
      <c r="C184" s="289" t="s">
        <v>516</v>
      </c>
      <c r="D184" s="289"/>
      <c r="E184" s="289"/>
      <c r="F184" s="310" t="s">
        <v>444</v>
      </c>
      <c r="G184" s="289"/>
      <c r="H184" s="289" t="s">
        <v>517</v>
      </c>
      <c r="I184" s="289" t="s">
        <v>518</v>
      </c>
      <c r="J184" s="289"/>
      <c r="K184" s="332"/>
    </row>
    <row r="185" spans="2:11" ht="15" customHeight="1">
      <c r="B185" s="311"/>
      <c r="C185" s="289" t="s">
        <v>519</v>
      </c>
      <c r="D185" s="289"/>
      <c r="E185" s="289"/>
      <c r="F185" s="310" t="s">
        <v>444</v>
      </c>
      <c r="G185" s="289"/>
      <c r="H185" s="289" t="s">
        <v>520</v>
      </c>
      <c r="I185" s="289" t="s">
        <v>518</v>
      </c>
      <c r="J185" s="289"/>
      <c r="K185" s="332"/>
    </row>
    <row r="186" spans="2:11" ht="15" customHeight="1">
      <c r="B186" s="311"/>
      <c r="C186" s="289" t="s">
        <v>521</v>
      </c>
      <c r="D186" s="289"/>
      <c r="E186" s="289"/>
      <c r="F186" s="310" t="s">
        <v>444</v>
      </c>
      <c r="G186" s="289"/>
      <c r="H186" s="289" t="s">
        <v>522</v>
      </c>
      <c r="I186" s="289" t="s">
        <v>518</v>
      </c>
      <c r="J186" s="289"/>
      <c r="K186" s="332"/>
    </row>
    <row r="187" spans="2:11" ht="15" customHeight="1">
      <c r="B187" s="311"/>
      <c r="C187" s="344" t="s">
        <v>523</v>
      </c>
      <c r="D187" s="289"/>
      <c r="E187" s="289"/>
      <c r="F187" s="310" t="s">
        <v>444</v>
      </c>
      <c r="G187" s="289"/>
      <c r="H187" s="289" t="s">
        <v>524</v>
      </c>
      <c r="I187" s="289" t="s">
        <v>525</v>
      </c>
      <c r="J187" s="345" t="s">
        <v>526</v>
      </c>
      <c r="K187" s="332"/>
    </row>
    <row r="188" spans="2:11" ht="15" customHeight="1">
      <c r="B188" s="311"/>
      <c r="C188" s="295" t="s">
        <v>39</v>
      </c>
      <c r="D188" s="289"/>
      <c r="E188" s="289"/>
      <c r="F188" s="310" t="s">
        <v>438</v>
      </c>
      <c r="G188" s="289"/>
      <c r="H188" s="285" t="s">
        <v>527</v>
      </c>
      <c r="I188" s="289" t="s">
        <v>528</v>
      </c>
      <c r="J188" s="289"/>
      <c r="K188" s="332"/>
    </row>
    <row r="189" spans="2:11" ht="15" customHeight="1">
      <c r="B189" s="311"/>
      <c r="C189" s="295" t="s">
        <v>529</v>
      </c>
      <c r="D189" s="289"/>
      <c r="E189" s="289"/>
      <c r="F189" s="310" t="s">
        <v>438</v>
      </c>
      <c r="G189" s="289"/>
      <c r="H189" s="289" t="s">
        <v>530</v>
      </c>
      <c r="I189" s="289" t="s">
        <v>472</v>
      </c>
      <c r="J189" s="289"/>
      <c r="K189" s="332"/>
    </row>
    <row r="190" spans="2:11" ht="15" customHeight="1">
      <c r="B190" s="311"/>
      <c r="C190" s="295" t="s">
        <v>531</v>
      </c>
      <c r="D190" s="289"/>
      <c r="E190" s="289"/>
      <c r="F190" s="310" t="s">
        <v>438</v>
      </c>
      <c r="G190" s="289"/>
      <c r="H190" s="289" t="s">
        <v>532</v>
      </c>
      <c r="I190" s="289" t="s">
        <v>472</v>
      </c>
      <c r="J190" s="289"/>
      <c r="K190" s="332"/>
    </row>
    <row r="191" spans="2:11" ht="15" customHeight="1">
      <c r="B191" s="311"/>
      <c r="C191" s="295" t="s">
        <v>533</v>
      </c>
      <c r="D191" s="289"/>
      <c r="E191" s="289"/>
      <c r="F191" s="310" t="s">
        <v>444</v>
      </c>
      <c r="G191" s="289"/>
      <c r="H191" s="289" t="s">
        <v>534</v>
      </c>
      <c r="I191" s="289" t="s">
        <v>472</v>
      </c>
      <c r="J191" s="289"/>
      <c r="K191" s="332"/>
    </row>
    <row r="192" spans="2:11" ht="15" customHeight="1">
      <c r="B192" s="338"/>
      <c r="C192" s="346"/>
      <c r="D192" s="320"/>
      <c r="E192" s="320"/>
      <c r="F192" s="320"/>
      <c r="G192" s="320"/>
      <c r="H192" s="320"/>
      <c r="I192" s="320"/>
      <c r="J192" s="320"/>
      <c r="K192" s="339"/>
    </row>
    <row r="193" spans="2:11" ht="18.75" customHeight="1">
      <c r="B193" s="285"/>
      <c r="C193" s="289"/>
      <c r="D193" s="289"/>
      <c r="E193" s="289"/>
      <c r="F193" s="310"/>
      <c r="G193" s="289"/>
      <c r="H193" s="289"/>
      <c r="I193" s="289"/>
      <c r="J193" s="289"/>
      <c r="K193" s="285"/>
    </row>
    <row r="194" spans="2:11" ht="18.75" customHeight="1">
      <c r="B194" s="285"/>
      <c r="C194" s="289"/>
      <c r="D194" s="289"/>
      <c r="E194" s="289"/>
      <c r="F194" s="310"/>
      <c r="G194" s="289"/>
      <c r="H194" s="289"/>
      <c r="I194" s="289"/>
      <c r="J194" s="289"/>
      <c r="K194" s="285"/>
    </row>
    <row r="195" spans="2:11" ht="18.75" customHeight="1">
      <c r="B195" s="296"/>
      <c r="C195" s="296"/>
      <c r="D195" s="296"/>
      <c r="E195" s="296"/>
      <c r="F195" s="296"/>
      <c r="G195" s="296"/>
      <c r="H195" s="296"/>
      <c r="I195" s="296"/>
      <c r="J195" s="296"/>
      <c r="K195" s="296"/>
    </row>
    <row r="196" spans="2:11" ht="13.5">
      <c r="B196" s="275"/>
      <c r="C196" s="276"/>
      <c r="D196" s="276"/>
      <c r="E196" s="276"/>
      <c r="F196" s="276"/>
      <c r="G196" s="276"/>
      <c r="H196" s="276"/>
      <c r="I196" s="276"/>
      <c r="J196" s="276"/>
      <c r="K196" s="277"/>
    </row>
    <row r="197" spans="2:11" ht="21">
      <c r="B197" s="278"/>
      <c r="C197" s="279" t="s">
        <v>535</v>
      </c>
      <c r="D197" s="279"/>
      <c r="E197" s="279"/>
      <c r="F197" s="279"/>
      <c r="G197" s="279"/>
      <c r="H197" s="279"/>
      <c r="I197" s="279"/>
      <c r="J197" s="279"/>
      <c r="K197" s="280"/>
    </row>
    <row r="198" spans="2:11" ht="25.5" customHeight="1">
      <c r="B198" s="278"/>
      <c r="C198" s="347" t="s">
        <v>536</v>
      </c>
      <c r="D198" s="347"/>
      <c r="E198" s="347"/>
      <c r="F198" s="347" t="s">
        <v>537</v>
      </c>
      <c r="G198" s="348"/>
      <c r="H198" s="347" t="s">
        <v>538</v>
      </c>
      <c r="I198" s="347"/>
      <c r="J198" s="347"/>
      <c r="K198" s="280"/>
    </row>
    <row r="199" spans="2:11" ht="5.25" customHeight="1">
      <c r="B199" s="311"/>
      <c r="C199" s="308"/>
      <c r="D199" s="308"/>
      <c r="E199" s="308"/>
      <c r="F199" s="308"/>
      <c r="G199" s="289"/>
      <c r="H199" s="308"/>
      <c r="I199" s="308"/>
      <c r="J199" s="308"/>
      <c r="K199" s="332"/>
    </row>
    <row r="200" spans="2:11" ht="15" customHeight="1">
      <c r="B200" s="311"/>
      <c r="C200" s="289" t="s">
        <v>528</v>
      </c>
      <c r="D200" s="289"/>
      <c r="E200" s="289"/>
      <c r="F200" s="310" t="s">
        <v>40</v>
      </c>
      <c r="G200" s="289"/>
      <c r="H200" s="289" t="s">
        <v>539</v>
      </c>
      <c r="I200" s="289"/>
      <c r="J200" s="289"/>
      <c r="K200" s="332"/>
    </row>
    <row r="201" spans="2:11" ht="15" customHeight="1">
      <c r="B201" s="311"/>
      <c r="C201" s="317"/>
      <c r="D201" s="289"/>
      <c r="E201" s="289"/>
      <c r="F201" s="310" t="s">
        <v>41</v>
      </c>
      <c r="G201" s="289"/>
      <c r="H201" s="289" t="s">
        <v>540</v>
      </c>
      <c r="I201" s="289"/>
      <c r="J201" s="289"/>
      <c r="K201" s="332"/>
    </row>
    <row r="202" spans="2:11" ht="15" customHeight="1">
      <c r="B202" s="311"/>
      <c r="C202" s="317"/>
      <c r="D202" s="289"/>
      <c r="E202" s="289"/>
      <c r="F202" s="310" t="s">
        <v>44</v>
      </c>
      <c r="G202" s="289"/>
      <c r="H202" s="289" t="s">
        <v>541</v>
      </c>
      <c r="I202" s="289"/>
      <c r="J202" s="289"/>
      <c r="K202" s="332"/>
    </row>
    <row r="203" spans="2:11" ht="15" customHeight="1">
      <c r="B203" s="311"/>
      <c r="C203" s="289"/>
      <c r="D203" s="289"/>
      <c r="E203" s="289"/>
      <c r="F203" s="310" t="s">
        <v>42</v>
      </c>
      <c r="G203" s="289"/>
      <c r="H203" s="289" t="s">
        <v>542</v>
      </c>
      <c r="I203" s="289"/>
      <c r="J203" s="289"/>
      <c r="K203" s="332"/>
    </row>
    <row r="204" spans="2:11" ht="15" customHeight="1">
      <c r="B204" s="311"/>
      <c r="C204" s="289"/>
      <c r="D204" s="289"/>
      <c r="E204" s="289"/>
      <c r="F204" s="310" t="s">
        <v>43</v>
      </c>
      <c r="G204" s="289"/>
      <c r="H204" s="289" t="s">
        <v>543</v>
      </c>
      <c r="I204" s="289"/>
      <c r="J204" s="289"/>
      <c r="K204" s="332"/>
    </row>
    <row r="205" spans="2:11" ht="15" customHeight="1">
      <c r="B205" s="311"/>
      <c r="C205" s="289"/>
      <c r="D205" s="289"/>
      <c r="E205" s="289"/>
      <c r="F205" s="310"/>
      <c r="G205" s="289"/>
      <c r="H205" s="289"/>
      <c r="I205" s="289"/>
      <c r="J205" s="289"/>
      <c r="K205" s="332"/>
    </row>
    <row r="206" spans="2:11" ht="15" customHeight="1">
      <c r="B206" s="311"/>
      <c r="C206" s="289" t="s">
        <v>484</v>
      </c>
      <c r="D206" s="289"/>
      <c r="E206" s="289"/>
      <c r="F206" s="310" t="s">
        <v>76</v>
      </c>
      <c r="G206" s="289"/>
      <c r="H206" s="289" t="s">
        <v>544</v>
      </c>
      <c r="I206" s="289"/>
      <c r="J206" s="289"/>
      <c r="K206" s="332"/>
    </row>
    <row r="207" spans="2:11" ht="15" customHeight="1">
      <c r="B207" s="311"/>
      <c r="C207" s="317"/>
      <c r="D207" s="289"/>
      <c r="E207" s="289"/>
      <c r="F207" s="310" t="s">
        <v>381</v>
      </c>
      <c r="G207" s="289"/>
      <c r="H207" s="289" t="s">
        <v>382</v>
      </c>
      <c r="I207" s="289"/>
      <c r="J207" s="289"/>
      <c r="K207" s="332"/>
    </row>
    <row r="208" spans="2:11" ht="15" customHeight="1">
      <c r="B208" s="311"/>
      <c r="C208" s="289"/>
      <c r="D208" s="289"/>
      <c r="E208" s="289"/>
      <c r="F208" s="310" t="s">
        <v>379</v>
      </c>
      <c r="G208" s="289"/>
      <c r="H208" s="289" t="s">
        <v>545</v>
      </c>
      <c r="I208" s="289"/>
      <c r="J208" s="289"/>
      <c r="K208" s="332"/>
    </row>
    <row r="209" spans="2:11" ht="15" customHeight="1">
      <c r="B209" s="349"/>
      <c r="C209" s="317"/>
      <c r="D209" s="317"/>
      <c r="E209" s="317"/>
      <c r="F209" s="310" t="s">
        <v>383</v>
      </c>
      <c r="G209" s="295"/>
      <c r="H209" s="336" t="s">
        <v>384</v>
      </c>
      <c r="I209" s="336"/>
      <c r="J209" s="336"/>
      <c r="K209" s="350"/>
    </row>
    <row r="210" spans="2:11" ht="15" customHeight="1">
      <c r="B210" s="349"/>
      <c r="C210" s="317"/>
      <c r="D210" s="317"/>
      <c r="E210" s="317"/>
      <c r="F210" s="310" t="s">
        <v>385</v>
      </c>
      <c r="G210" s="295"/>
      <c r="H210" s="336" t="s">
        <v>546</v>
      </c>
      <c r="I210" s="336"/>
      <c r="J210" s="336"/>
      <c r="K210" s="350"/>
    </row>
    <row r="211" spans="2:11" ht="15" customHeight="1">
      <c r="B211" s="349"/>
      <c r="C211" s="317"/>
      <c r="D211" s="317"/>
      <c r="E211" s="317"/>
      <c r="F211" s="351"/>
      <c r="G211" s="295"/>
      <c r="H211" s="352"/>
      <c r="I211" s="352"/>
      <c r="J211" s="352"/>
      <c r="K211" s="350"/>
    </row>
    <row r="212" spans="2:11" ht="15" customHeight="1">
      <c r="B212" s="349"/>
      <c r="C212" s="289" t="s">
        <v>508</v>
      </c>
      <c r="D212" s="317"/>
      <c r="E212" s="317"/>
      <c r="F212" s="310">
        <v>1</v>
      </c>
      <c r="G212" s="295"/>
      <c r="H212" s="336" t="s">
        <v>547</v>
      </c>
      <c r="I212" s="336"/>
      <c r="J212" s="336"/>
      <c r="K212" s="350"/>
    </row>
    <row r="213" spans="2:11" ht="15" customHeight="1">
      <c r="B213" s="349"/>
      <c r="C213" s="317"/>
      <c r="D213" s="317"/>
      <c r="E213" s="317"/>
      <c r="F213" s="310">
        <v>2</v>
      </c>
      <c r="G213" s="295"/>
      <c r="H213" s="336" t="s">
        <v>548</v>
      </c>
      <c r="I213" s="336"/>
      <c r="J213" s="336"/>
      <c r="K213" s="350"/>
    </row>
    <row r="214" spans="2:11" ht="15" customHeight="1">
      <c r="B214" s="349"/>
      <c r="C214" s="317"/>
      <c r="D214" s="317"/>
      <c r="E214" s="317"/>
      <c r="F214" s="310">
        <v>3</v>
      </c>
      <c r="G214" s="295"/>
      <c r="H214" s="336" t="s">
        <v>549</v>
      </c>
      <c r="I214" s="336"/>
      <c r="J214" s="336"/>
      <c r="K214" s="350"/>
    </row>
    <row r="215" spans="2:11" ht="15" customHeight="1">
      <c r="B215" s="349"/>
      <c r="C215" s="317"/>
      <c r="D215" s="317"/>
      <c r="E215" s="317"/>
      <c r="F215" s="310">
        <v>4</v>
      </c>
      <c r="G215" s="295"/>
      <c r="H215" s="336" t="s">
        <v>550</v>
      </c>
      <c r="I215" s="336"/>
      <c r="J215" s="336"/>
      <c r="K215" s="350"/>
    </row>
    <row r="216" spans="2:11" ht="12.75" customHeight="1">
      <c r="B216" s="353"/>
      <c r="C216" s="354"/>
      <c r="D216" s="354"/>
      <c r="E216" s="354"/>
      <c r="F216" s="354"/>
      <c r="G216" s="354"/>
      <c r="H216" s="354"/>
      <c r="I216" s="354"/>
      <c r="J216" s="354"/>
      <c r="K216" s="35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Trubková Hana, Bc.</dc:creator>
  <cp:keywords/>
  <dc:description/>
  <cp:lastModifiedBy>Trubková Hana, Bc.</cp:lastModifiedBy>
  <dcterms:created xsi:type="dcterms:W3CDTF">2018-06-13T08:26:00Z</dcterms:created>
  <dcterms:modified xsi:type="dcterms:W3CDTF">2018-06-13T08:26:03Z</dcterms:modified>
  <cp:category/>
  <cp:version/>
  <cp:contentType/>
  <cp:contentStatus/>
</cp:coreProperties>
</file>