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15" windowWidth="27495" windowHeight="12465" activeTab="0"/>
  </bookViews>
  <sheets>
    <sheet name="Rekapitulace stavby" sheetId="1" r:id="rId1"/>
    <sheet name="Material - Material" sheetId="2" r:id="rId2"/>
    <sheet name="Ostatní - Ostatní" sheetId="3" r:id="rId3"/>
    <sheet name="Práce - Práce" sheetId="4" r:id="rId4"/>
    <sheet name="Pokyny pro vyplnění" sheetId="5" r:id="rId5"/>
  </sheets>
  <definedNames>
    <definedName name="_xlnm._FilterDatabase" localSheetId="1" hidden="1">'Material - Material'!$C$75:$K$147</definedName>
    <definedName name="_xlnm._FilterDatabase" localSheetId="2" hidden="1">'Ostatní - Ostatní'!$C$75:$K$82</definedName>
    <definedName name="_xlnm._FilterDatabase" localSheetId="3" hidden="1">'Práce - Práce'!$C$75:$K$147</definedName>
    <definedName name="_xlnm.Print_Area" localSheetId="1">'Material - Material'!$C$4:$J$36,'Material - Material'!$C$42:$J$57,'Material - Material'!$C$63:$K$147</definedName>
    <definedName name="_xlnm.Print_Area" localSheetId="2">'Ostatní - Ostatní'!$C$4:$J$36,'Ostatní - Ostatní'!$C$42:$J$57,'Ostatní - Ostatní'!$C$63:$K$82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3">'Práce - Práce'!$C$4:$J$36,'Práce - Práce'!$C$42:$J$57,'Práce - Práce'!$C$63:$K$147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'Material - Material'!$75:$75</definedName>
    <definedName name="_xlnm.Print_Titles" localSheetId="2">'Ostatní - Ostatní'!$75:$75</definedName>
    <definedName name="_xlnm.Print_Titles" localSheetId="3">'Práce - Práce'!$75:$75</definedName>
  </definedNames>
  <calcPr calcId="145621"/>
</workbook>
</file>

<file path=xl/sharedStrings.xml><?xml version="1.0" encoding="utf-8"?>
<sst xmlns="http://schemas.openxmlformats.org/spreadsheetml/2006/main" count="3106" uniqueCount="591">
  <si>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</si>
  <si>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</si>
  <si>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</si>
  <si>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</si>
  <si>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</si>
  <si>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</si>
  <si>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</si>
  <si>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{3575f406-2736-447e-bfa7-49baef4d760e}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</si>
  <si>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</si>
  <si>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</si>
  <si>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</si>
  <si>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</si>
  <si>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</si>
  <si>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</si>
  <si>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</si>
  <si>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</si>
  <si>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</si>
  <si>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</si>
  <si>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</si>
  <si>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Osvobození 67, rekonstrukce elektroinstalace a slaboproudu pavilonu 60/II</t>
  </si>
  <si>
    <t>KSO:</t>
  </si>
  <si>
    <t/>
  </si>
  <si>
    <t>CC-CZ:</t>
  </si>
  <si>
    <t>Místo:</t>
  </si>
  <si>
    <t>Cheb</t>
  </si>
  <si>
    <t>Datum:</t>
  </si>
  <si>
    <t>18. 4. 2017</t>
  </si>
  <si>
    <t>Zadavatel:</t>
  </si>
  <si>
    <t>IČ:</t>
  </si>
  <si>
    <t>město Cheb</t>
  </si>
  <si>
    <t>DIČ:</t>
  </si>
  <si>
    <t>Uchazeč:</t>
  </si>
  <si>
    <t>Vyplň údaj</t>
  </si>
  <si>
    <t>Projektant:</t>
  </si>
  <si>
    <t>Pavel Stejskal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</si>
  <si>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</si>
  <si>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</si>
  <si>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</si>
  <si>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</si>
  <si>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</si>
  <si>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</si>
  <si>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</si>
  <si>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</si>
  <si>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</si>
  <si>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</si>
  <si>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</si>
  <si>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</si>
  <si>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</si>
  <si>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</si>
  <si>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</si>
  <si>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</si>
  <si>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</si>
  <si>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</si>
  <si>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</si>
  <si>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</si>
  <si>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</si>
  <si>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</si>
  <si>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</si>
  <si>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</si>
  <si>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</si>
  <si>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</si>
  <si>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</si>
  <si>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</si>
  <si>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</si>
  <si>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</si>
  <si>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</si>
  <si>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</si>
  <si>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</si>
  <si>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</si>
  <si>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</si>
  <si>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</si>
  <si>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</si>
  <si>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</si>
  <si>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</si>
  <si>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</si>
  <si>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</si>
  <si>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Material</t>
  </si>
  <si>
    <t>STA</t>
  </si>
  <si>
    <t>1</t>
  </si>
  <si>
    <t>{02c32550-1674-4ccd-9f18-502bf350c35f}</t>
  </si>
  <si>
    <t>2</t>
  </si>
  <si>
    <t>Ostatní</t>
  </si>
  <si>
    <t>{888662aa-2f58-4443-b70b-73c0603cbc76}</t>
  </si>
  <si>
    <t>Práce</t>
  </si>
  <si>
    <t>{a41e9b21-e5f7-4d25-b2c7-beafed6dfca7}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</si>
  <si>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</si>
  <si>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</si>
  <si>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</si>
  <si>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</si>
  <si>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</si>
  <si>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</si>
  <si>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</si>
  <si>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Material - Material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</si>
  <si>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</si>
  <si>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</si>
  <si>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</si>
  <si>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</si>
  <si>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</si>
  <si>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</si>
  <si>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</si>
  <si>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</si>
  <si>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</si>
  <si>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</si>
  <si>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</si>
  <si>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</si>
  <si>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</si>
  <si>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</si>
  <si>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</si>
  <si>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</si>
  <si>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</si>
  <si>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</si>
  <si>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</si>
  <si>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</si>
  <si>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</si>
  <si>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0001</t>
  </si>
  <si>
    <t>ESO4000RMKO3ND, 2x LED , 1200mm, opál, 3000K, NONSELV 350mA</t>
  </si>
  <si>
    <t>ks</t>
  </si>
  <si>
    <t>32</t>
  </si>
  <si>
    <t>ROZPOCET</t>
  </si>
  <si>
    <t>16</t>
  </si>
  <si>
    <t>0002</t>
  </si>
  <si>
    <t>KSC236EP, MODUS KS 2x36 W , EP,čirý polystyrol. Kryt</t>
  </si>
  <si>
    <t>4</t>
  </si>
  <si>
    <t>0003</t>
  </si>
  <si>
    <t>LOVATO, přisazené, open area, svítící při výpadku, 1 hod., LED 3W, IP20, NiMh, bílé</t>
  </si>
  <si>
    <t>6</t>
  </si>
  <si>
    <t>0004</t>
  </si>
  <si>
    <t>BRSB3KO375V2/ND, 6x12 LED, 3000 K, kryt opál PMMA, IP44, prům. 375mm, 700mA</t>
  </si>
  <si>
    <t>8</t>
  </si>
  <si>
    <t>0005</t>
  </si>
  <si>
    <t>Osram lineární zářivka T8 36W 120,5cm 4000K G13 LUMILUX L 36W/840 denní bílá</t>
  </si>
  <si>
    <t>10</t>
  </si>
  <si>
    <t>0101</t>
  </si>
  <si>
    <t>Oceloplechové rozvodnice PA PA 4/6/2, zapuštěná</t>
  </si>
  <si>
    <t>12</t>
  </si>
  <si>
    <t>0102</t>
  </si>
  <si>
    <t>Rošt výklopný 4/6</t>
  </si>
  <si>
    <t>14</t>
  </si>
  <si>
    <t>0103</t>
  </si>
  <si>
    <t>SD203/25; 3 pólový odpínač; In: 25A; pro 440V AC; dle IEC/EN 60947-3</t>
  </si>
  <si>
    <t>0104</t>
  </si>
  <si>
    <t>S2C-UA230AC, podpěťová cívka, 230 AC</t>
  </si>
  <si>
    <t>18</t>
  </si>
  <si>
    <t>0105</t>
  </si>
  <si>
    <t>F204AC-25/0,03; proudový chránič; čtyřpólový; jmenovitý proud: 25 A; citlivost: 30 mA; Typ: AC – pro střídavý reziduální proud (určeno pro obecné zátěže)</t>
  </si>
  <si>
    <t>20</t>
  </si>
  <si>
    <t>0106</t>
  </si>
  <si>
    <t>S203M-B16; 3 fázový jistič, jmenovitý proud In: 16 A, vypínací charakteristika: B, vypínací schopnost Icn: 10 kA</t>
  </si>
  <si>
    <t>22</t>
  </si>
  <si>
    <t>0107</t>
  </si>
  <si>
    <t>S201M-B16; 1 fázový jistič, jmenovitý proud In: 16 A, vypínací charakteristika: B, vypínací schopnost Icn: 10 kA</t>
  </si>
  <si>
    <t>24</t>
  </si>
  <si>
    <t>0108</t>
  </si>
  <si>
    <t>S201M-B10; 1 fázový jistič, jmenovitý proud In: 10 A, vypínací charakteristika: B, vypínací schopnost Icn: 10 kA</t>
  </si>
  <si>
    <t>26</t>
  </si>
  <si>
    <t>0109</t>
  </si>
  <si>
    <t>Stykače instalační, Ie=24A(AC-1/AC-7a), Ie=9A(AC-3/AC-7b), 4 ZAP kontakty</t>
  </si>
  <si>
    <t>28</t>
  </si>
  <si>
    <t>0110</t>
  </si>
  <si>
    <t>Zvonkový transformáror bez odolnosti vůči zkratu pro bezpečné napětí (SELV), typ: TS 8/4-8-12SW</t>
  </si>
  <si>
    <t>30</t>
  </si>
  <si>
    <t>0201</t>
  </si>
  <si>
    <t>Oceloplechové rozvodnice PA PA 4/5/2, zapuštěná</t>
  </si>
  <si>
    <t>0202</t>
  </si>
  <si>
    <t>Rošt výklopný 4/5</t>
  </si>
  <si>
    <t>34</t>
  </si>
  <si>
    <t>0203</t>
  </si>
  <si>
    <t>36</t>
  </si>
  <si>
    <t>0204</t>
  </si>
  <si>
    <t>38</t>
  </si>
  <si>
    <t>0205</t>
  </si>
  <si>
    <t>40</t>
  </si>
  <si>
    <t>0206</t>
  </si>
  <si>
    <t>42</t>
  </si>
  <si>
    <t>0207</t>
  </si>
  <si>
    <t>44</t>
  </si>
  <si>
    <t>0208</t>
  </si>
  <si>
    <t>46</t>
  </si>
  <si>
    <t>0301</t>
  </si>
  <si>
    <t>ukončení vodičů v rozváděči nebo na přístroji do 16 mm2</t>
  </si>
  <si>
    <t>48</t>
  </si>
  <si>
    <t>0302</t>
  </si>
  <si>
    <t>ukončení vodičů v rozváděči nebo na přístroji do 2,5 mm2</t>
  </si>
  <si>
    <t>50</t>
  </si>
  <si>
    <t>0303</t>
  </si>
  <si>
    <t>ukončení kabelu 4 x 10 smršťovací záklopkou se zapojením</t>
  </si>
  <si>
    <t>52</t>
  </si>
  <si>
    <t>0304</t>
  </si>
  <si>
    <t>ukončení celoplsat.kabelů zákl./SL pás., do 24x1mm2</t>
  </si>
  <si>
    <t>54</t>
  </si>
  <si>
    <t>0305</t>
  </si>
  <si>
    <t>3559-A01345, Přístroj spínače jednopólového</t>
  </si>
  <si>
    <t>56</t>
  </si>
  <si>
    <t>0306</t>
  </si>
  <si>
    <t>3559-A06345, Přístroj přepínače střídavého</t>
  </si>
  <si>
    <t>58</t>
  </si>
  <si>
    <t>0307</t>
  </si>
  <si>
    <t>3559-A52345, Přístroj přepínače střídavého dvojitého</t>
  </si>
  <si>
    <t>60</t>
  </si>
  <si>
    <t>0308</t>
  </si>
  <si>
    <t>3559-A07345, Přístroj přepínače křížového</t>
  </si>
  <si>
    <t>62</t>
  </si>
  <si>
    <t>0309</t>
  </si>
  <si>
    <t>3558A-A651 B, Kryt spínače kolébkového, Pro spínače řazení 1, 6, 7</t>
  </si>
  <si>
    <t>64</t>
  </si>
  <si>
    <t>0310</t>
  </si>
  <si>
    <t>3558A-A652 B, Kryt spínače kolébkového dělený, Pro přístroj spínače řazení 6+6</t>
  </si>
  <si>
    <t>66</t>
  </si>
  <si>
    <t>0311</t>
  </si>
  <si>
    <t>5519A-A02357 B, Zásuvka jednonásobná s ochranným kolíkem, s clonkami</t>
  </si>
  <si>
    <t>68</t>
  </si>
  <si>
    <t>0312</t>
  </si>
  <si>
    <t>3901A-B10 B, Rámeček pro elektroinstalační přístroje, jednonásobný</t>
  </si>
  <si>
    <t>70</t>
  </si>
  <si>
    <t>0313</t>
  </si>
  <si>
    <t>3901A-B20 B, Rámeček pro elektroinstalační přístroje, dvojnásobný vodorovný</t>
  </si>
  <si>
    <t>72</t>
  </si>
  <si>
    <t>0314</t>
  </si>
  <si>
    <t>3901A-B30 B, Rámeček pro elektroinstalační přístroje, trojnásobný vodorovný</t>
  </si>
  <si>
    <t>74</t>
  </si>
  <si>
    <t>0315</t>
  </si>
  <si>
    <t>3901A-B40 B, Rámeček pro elektroinstalační přístroje, čtyřnásobný vodorovný</t>
  </si>
  <si>
    <t>76</t>
  </si>
  <si>
    <t>0316</t>
  </si>
  <si>
    <t>3558A-06940 B, Přepínač střídavý IP 44, zapuštěný</t>
  </si>
  <si>
    <t>78</t>
  </si>
  <si>
    <t>0317</t>
  </si>
  <si>
    <t>3536N-C03252 11, Spínač stiskací PRESSTO, zapuštěný, se signalizační doutnavkou, 25A/40V</t>
  </si>
  <si>
    <t>80</t>
  </si>
  <si>
    <t>0318</t>
  </si>
  <si>
    <t>5518A-2999 B, Zásuvka jednonásobná IP 44, s ochranným kolíkem, s clonkami, s víčkem</t>
  </si>
  <si>
    <t>82</t>
  </si>
  <si>
    <t>0319</t>
  </si>
  <si>
    <t>6800-0-2721, Hlásič kouře Busch-Rauchalarm® ProfessionalLINE</t>
  </si>
  <si>
    <t>84</t>
  </si>
  <si>
    <t>0320</t>
  </si>
  <si>
    <t>KU 68-1901 Krabice elektroinstalační pod omítku</t>
  </si>
  <si>
    <t>86</t>
  </si>
  <si>
    <t>0321</t>
  </si>
  <si>
    <t>KU 68-1903 KA Krabice univerzální, šedá s víčkem a svorkovnicí</t>
  </si>
  <si>
    <t>88</t>
  </si>
  <si>
    <t>0322</t>
  </si>
  <si>
    <t>EPS 2 Svorkovnice ekvipotenciální - bez krytu</t>
  </si>
  <si>
    <t>90</t>
  </si>
  <si>
    <t>0401</t>
  </si>
  <si>
    <t>TRITON 19", jednodílný rozvaděč 6U/400mm</t>
  </si>
  <si>
    <t>92</t>
  </si>
  <si>
    <t>0402</t>
  </si>
  <si>
    <t>Logilink Patch Panel 19'', 1U kat.6 24 Porty čern</t>
  </si>
  <si>
    <t>94</t>
  </si>
  <si>
    <t>0403</t>
  </si>
  <si>
    <t>Čidlo pohybu PIR</t>
  </si>
  <si>
    <t>96</t>
  </si>
  <si>
    <t>0404</t>
  </si>
  <si>
    <t>Elektrobock IR30 VENUS, IP20 pohybové nástěnné čidlo a inst.kr. Pro automatické spínání el.součástí</t>
  </si>
  <si>
    <t>98</t>
  </si>
  <si>
    <t>0405</t>
  </si>
  <si>
    <t>5013U-A00105, Přístroj zásuvky telefonní dvojnásobné</t>
  </si>
  <si>
    <t>100</t>
  </si>
  <si>
    <t>0406</t>
  </si>
  <si>
    <t>5013A-A00215 B, Kryt zásuvky telefonní s 2 otvory</t>
  </si>
  <si>
    <t>102</t>
  </si>
  <si>
    <t>0407</t>
  </si>
  <si>
    <t>RJ45C5U5, Přístroj zásuvky datové Modular Jack RJ 45-8 Cat. 5e</t>
  </si>
  <si>
    <t>104</t>
  </si>
  <si>
    <t>0408</t>
  </si>
  <si>
    <t>5014A-B1018, Maska nosná se 2 otvory</t>
  </si>
  <si>
    <t>106</t>
  </si>
  <si>
    <t>0409</t>
  </si>
  <si>
    <t>5014A-A100 B, Kryt zásuvky komunikační s popisovým polem</t>
  </si>
  <si>
    <t>108</t>
  </si>
  <si>
    <t>0410</t>
  </si>
  <si>
    <t>110</t>
  </si>
  <si>
    <t>0411</t>
  </si>
  <si>
    <t>Elektrivký zámek standartní střídavý bez aretace, TESLA 4FN 877 01</t>
  </si>
  <si>
    <t>112</t>
  </si>
  <si>
    <t>0412</t>
  </si>
  <si>
    <t>Domácí telefon ESO s bzučákem a 1.tl. Na EZ</t>
  </si>
  <si>
    <t>114</t>
  </si>
  <si>
    <t>0413</t>
  </si>
  <si>
    <t>Tesla - Guard, modul zvonkové tablo, el.vrátný, 3tlačítka 4+n</t>
  </si>
  <si>
    <t>116</t>
  </si>
  <si>
    <t>0414</t>
  </si>
  <si>
    <t>118</t>
  </si>
  <si>
    <t>0415</t>
  </si>
  <si>
    <t>KO 125 Krabice odbočná čtvercová s víkem</t>
  </si>
  <si>
    <t>120</t>
  </si>
  <si>
    <t>0501</t>
  </si>
  <si>
    <t>H07V-K 6 (CYA 6) ohebný vodič, zeleno-žlutý</t>
  </si>
  <si>
    <t>m</t>
  </si>
  <si>
    <t>122</t>
  </si>
  <si>
    <t>0502</t>
  </si>
  <si>
    <t>CYKY-J 4x10 (CYKY 4Bx10) silový kabel pro pevné uložení</t>
  </si>
  <si>
    <t>124</t>
  </si>
  <si>
    <t>0503</t>
  </si>
  <si>
    <t>CYKY-J 3x2,5 (CYKY 3Cx2,5) silový kabel pro pevné uložení</t>
  </si>
  <si>
    <t>126</t>
  </si>
  <si>
    <t>0504</t>
  </si>
  <si>
    <t>CYKY-J 5x1,5 (CYKY 5Cx1,5) silový kabel pro pevné uložení</t>
  </si>
  <si>
    <t>128</t>
  </si>
  <si>
    <t>0505</t>
  </si>
  <si>
    <t>CYKY-J 3x1,5 (CYKY 3Cx1,5) silový kabel pro pevné uložení</t>
  </si>
  <si>
    <t>130</t>
  </si>
  <si>
    <t>0506</t>
  </si>
  <si>
    <t>CYKY-O 3x1,5 (CYKY 3Ax1,5) silový kabel pro pevné uložení</t>
  </si>
  <si>
    <t>132</t>
  </si>
  <si>
    <t>0507</t>
  </si>
  <si>
    <t>CYKY-O 2x1,5 silový kabel pro pevné uložení</t>
  </si>
  <si>
    <t>134</t>
  </si>
  <si>
    <t>0508</t>
  </si>
  <si>
    <t>CYKY-J 5x2,5 (CYKY 5Cx2,5) silový kabel pro pevné uložení</t>
  </si>
  <si>
    <t>136</t>
  </si>
  <si>
    <t>0509</t>
  </si>
  <si>
    <t>SYKFY 5x2x0,5 sdělovací kabel</t>
  </si>
  <si>
    <t>138</t>
  </si>
  <si>
    <t>0510</t>
  </si>
  <si>
    <t>Lynx CS LX-SLD-FTP5E-GR, 305m</t>
  </si>
  <si>
    <t>140</t>
  </si>
  <si>
    <t>0511</t>
  </si>
  <si>
    <t>Lynx CS LX-SLD-UTP5E-GR, 305m</t>
  </si>
  <si>
    <t>142</t>
  </si>
  <si>
    <t>Ostatní - Ostatní</t>
  </si>
  <si>
    <t>K</t>
  </si>
  <si>
    <t>001</t>
  </si>
  <si>
    <t>Demontáž stávající elektroinstalace - 20%</t>
  </si>
  <si>
    <t>%</t>
  </si>
  <si>
    <t>002</t>
  </si>
  <si>
    <t>Zához kabelových drážek a štukování - 20% ( z mat+práce+001)</t>
  </si>
  <si>
    <t>003</t>
  </si>
  <si>
    <t>Malování objektu - 20% RN ( z mat+práce+001)</t>
  </si>
  <si>
    <t>004</t>
  </si>
  <si>
    <t>Podružný materiál - 5% (z mat.+práce+001+002+003)</t>
  </si>
  <si>
    <t>005</t>
  </si>
  <si>
    <t>Rozpočtová rezerva - 10% (z mat.+práce+001+002+003+004)</t>
  </si>
  <si>
    <t>006</t>
  </si>
  <si>
    <t>Výchozí revize</t>
  </si>
  <si>
    <t>hod</t>
  </si>
  <si>
    <t>Práce - Práce</t>
  </si>
  <si>
    <t>ESO4000RMKO3ND, 2x LED , 1200mm, opál, 3000K, NONSELV 350mA 00 - Svítidla a zdroje</t>
  </si>
  <si>
    <t>KSC236EP, MODUS KS 2x36 W , EP,čirý polystyrol. Kryt 00 - Svítidla a zdroje</t>
  </si>
  <si>
    <t>LOVATO, přisazené, open area, svítící při výpadku, 1 hod., LED 3W, IP20, NiMh, bílé 00 - Svítidla a zdroje</t>
  </si>
  <si>
    <t>BRSB3KO375V2/ND, 6x12 LED, 3000 K, kryt opál PMMA, IP44, prům. 375mm, 700mA 00 - Svítidla a zdroje</t>
  </si>
  <si>
    <t>Osram lineární zářivka T8 36W 120,5cm 4000K G13 LUMILUX L 36W/840 denní bílá 00 - Svítidla a zdroje</t>
  </si>
  <si>
    <t>Oceloplechové rozvodnice PA PA 4/6/2, zapuštěná 01 - Rozvaděč rm-o/1</t>
  </si>
  <si>
    <t>Rošt výklopný 4/6 01 - Rozvaděč rm-o/1</t>
  </si>
  <si>
    <t>SD203/25; 3 pólový odpínač; In: 25A; pro 440V AC; dle IEC/EN 60947-3 01 - Rozvaděč rm-o/1</t>
  </si>
  <si>
    <t>F204AC-25/0,03; proudový chránič; čtyřpólový; jmenovitý proud: 25 A; citlivost: 30 mA; Typ: AC – pro střídavý reziduální proud (určeno pro obecné zátěže) 01 - Rozvaděč rm-o/1</t>
  </si>
  <si>
    <t>S203M-B16; 3 fázový jistič, jmenovitý proud In: 16 A, vypínací charakteristika: B, vypínací schopnost Icn: 10 kA 01 - Rozvaděč rm-o/1</t>
  </si>
  <si>
    <t>S201M-B16; 1 fázový jistič, jmenovitý proud In: 16 A, vypínací charakteristika: B, vypínací schopnost Icn: 10 kA 01 - Rozvaděč rm-o/1</t>
  </si>
  <si>
    <t>S201M-B10; 1 fázový jistič, jmenovitý proud In: 10 A, vypínací charakteristika: B, vypínací schopnost Icn: 10 kA 01 - Rozvaděč rm-o/1</t>
  </si>
  <si>
    <t>S2C-UA230AC, podpěťová cívka, 230 AC 01 - Rozvaděč rm-o/1</t>
  </si>
  <si>
    <t>Stykače instalační, Ie=24A(AC-1/AC-7a), Ie=9A(AC-3/AC-7b), 4 ZAP kontakty 01 - Rozvaděč rm-o/1</t>
  </si>
  <si>
    <t>Zvonkový transformáror bez odolnosti vůči zkratu pro bezpečné napětí (SELV), typ: TS 8/4-8-12SW 01 - Rozvaděč rm-o/1</t>
  </si>
  <si>
    <t>Oceloplechové rozvodnice PA PA 4/5/2, zapuštěná 02 - Rozvaděč rm-o/2</t>
  </si>
  <si>
    <t>Rošt výklopný 4/5 02 - Rozvaděč rm-o/2</t>
  </si>
  <si>
    <t>SD203/25; 3 pólový odpínač; In: 25A; pro 440V AC; dle IEC/EN 60947-3 02 - Rozvaděč rm-o/2</t>
  </si>
  <si>
    <t>F204AC-25/0,03; proudový chránič; čtyřpólový; jmenovitý proud: 25 A; citlivost: 30 mA; Typ: AC – pro střídavý reziduální proud (určeno pro obecné zátěže) 02 - Rozvaděč rm-o/2</t>
  </si>
  <si>
    <t>S203M-B16; 3 fázový jistič, jmenovitý proud In: 16 A, vypínací charakteristika: B, vypínací schopnost Icn: 10 kA 02 - Rozvaděč rm-o/2</t>
  </si>
  <si>
    <t>S201M-B16; 1 fázový jistič, jmenovitý proud In: 16 A, vypínací charakteristika: B, vypínací schopnost Icn: 10 kA 02 - Rozvaděč rm-o/2</t>
  </si>
  <si>
    <t>S201M-B10; 1 fázový jistič, jmenovitý proud In: 10 A, vypínací charakteristika: B, vypínací schopnost Icn: 10 kA 02 - Rozvaděč rm-o/2</t>
  </si>
  <si>
    <t>Stykače instalační, Ie=24A(AC-1/AC-7a), Ie=9A(AC-3/AC-7b), 4 ZAP kontakty 02 - Rozvaděč rm-o/2</t>
  </si>
  <si>
    <t>KU 68-1901 Krabice elektroinstalační pod omítku 03 - Elektromontáže</t>
  </si>
  <si>
    <t>KU 68-1903 KA Krabice univerzální, šedá s víčkem a svorkovnicí 03 - Elektromontáže</t>
  </si>
  <si>
    <t>EPS 2 Svorkovnice ekvipotenciální - bez krytu 03 - Elektromontáže</t>
  </si>
  <si>
    <t>ukončení vodičů v rozváděči nebo na přístroji do 16 mm2 03 - Elektromontáže</t>
  </si>
  <si>
    <t>ukončení vodičů v rozváděči nebo na přístroji do 2,5 mm2 03 - Elektromontáže</t>
  </si>
  <si>
    <t>ukončení kabelu 4 x 10 smršťovací záklopkou se zapojením 03 - Elektromontáže</t>
  </si>
  <si>
    <t>ukončení celoplsat.kabelů zákl./SL pás., do 24x1mm2 03 - Elektromontáže</t>
  </si>
  <si>
    <t>3559-A01345, Přístroj spínače jednopólového 03 - Elektromontáže</t>
  </si>
  <si>
    <t>3559-A06345, Přístroj přepínače střídavého 03 - Elektromontáže</t>
  </si>
  <si>
    <t>3559-A52345, Přístroj přepínače střídavého dvojitého 03 - Elektromontáže</t>
  </si>
  <si>
    <t>3559-A07345, Přístroj přepínače křížového 03 - Elektromontáže</t>
  </si>
  <si>
    <t>3558A-A651 B, Kryt spínače kolébkového, Pro spínače řazení 1, 6, 7 03 - Elektromontáže</t>
  </si>
  <si>
    <t>3558A-A652 B, Kryt spínače kolébkového dělený, Pro přístroj spínače řazení 6+6 03 - Elektromontáže</t>
  </si>
  <si>
    <t>5519A-A02357 B, Zásuvka jednonásobná s ochranným kolíkem, s clonkami 03 - Elektromontáže</t>
  </si>
  <si>
    <t>3901A-B10 B, Rámeček pro elektroinstalační přístroje, jednonásobný 03 - Elektromontáže</t>
  </si>
  <si>
    <t>3901A-B20 B, Rámeček pro elektroinstalační přístroje, dvojnásobný vodorovný 03 - Elektromontáže</t>
  </si>
  <si>
    <t>3901A-B30 B, Rámeček pro elektroinstalační přístroje, trojnásobný vodorovný 03 - Elektromontáže</t>
  </si>
  <si>
    <t>3901A-B40 B, Rámeček pro elektroinstalační přístroje, čtyřnásobný vodorovný 03 - Elektromontáže</t>
  </si>
  <si>
    <t>3558A-06940 B, Přepínač střídavý IP 44, zapuštěný 03 - Elektromontáže</t>
  </si>
  <si>
    <t>3536N-C03252 11, Spínač stiskací PRESSTO, zapuštěný, se signalizační doutnavkou, 25A/40V 03 - Elektromontáže</t>
  </si>
  <si>
    <t>5518A-2999 B, Zásuvka jednonásobná IP 44, s ochranným kolíkem, s clonkami, s víčkem 03 - Elektromontáže</t>
  </si>
  <si>
    <t>6800-0-2721, Hlásič kouře Busch-Rauchalarm® ProfessionalLINE 03 - Elektromontáže</t>
  </si>
  <si>
    <t>KU 68-1901 Krabice elektroinstalační pod omítku 04 - Slaboproudy</t>
  </si>
  <si>
    <t>KO 125 Krabice odbočná čtvercová s víkem 04 - Slaboproudy</t>
  </si>
  <si>
    <t>Čidlo pohybu PIR 04 - Slaboproudy</t>
  </si>
  <si>
    <t>Elektrobock IR30 VENUS, IP20 pohybové nástěnné čidlo a inst.kr. Pro automatické spínání el.součástí 04 - Slaboproudy</t>
  </si>
  <si>
    <t>5013U-A00105, Přístroj zásuvky telefonní dvojnásobné 04 - Slaboproudy</t>
  </si>
  <si>
    <t>5013A-A00215 B, Kryt zásuvky telefonní s 2 otvory 04 - Slaboproudy</t>
  </si>
  <si>
    <t>RJ45C5U5, Přístroj zásuvky datové Modular Jack RJ 45-8 Cat. 5e 04 - Slaboproudy</t>
  </si>
  <si>
    <t>5014A-B1018, Maska nosná se 2 otvory 04 - Slaboproudy</t>
  </si>
  <si>
    <t>5014A-A100 B, Kryt zásuvky komunikační s popisovým polem 04 - Slaboproudy</t>
  </si>
  <si>
    <t>3901A-B10 B, Rámeček pro elektroinstalační přístroje, jednonásobný 04 - Slaboproudy</t>
  </si>
  <si>
    <t>Elektrivký zámek standartní střídavý bez aretace, TESLA 4FN 877 01 04 - Slaboproudy</t>
  </si>
  <si>
    <t>Domácí telefon ESO s bzučákem a 1.tl. Na EZ 04 - Slaboproudy</t>
  </si>
  <si>
    <t>Tesla - Guard, modul zvonkové tablo, el.vrátný, 3tlačítka 4+n 04 - Slaboproudy</t>
  </si>
  <si>
    <t>TRITON 19", jednodílný rozvaděč 6U/400mm 04 - Slaboproudy</t>
  </si>
  <si>
    <t>Logilink Patch Panel 19'', 1U kat.6 24 Porty čern 04 - Slaboproudy</t>
  </si>
  <si>
    <t>H07V-K 6 (CYA 6) ohebný vodič, zeleno-žlutý 05 - Kabely a vodiče</t>
  </si>
  <si>
    <t>CYKY-J 4x10 (CYKY 4Bx10) silový kabel pro pevné uložení 05 - Kabely a vodiče</t>
  </si>
  <si>
    <t>CYKY-J 3x2,5 (CYKY 3Cx2,5) silový kabel pro pevné uložení 05 - Kabely a vodiče</t>
  </si>
  <si>
    <t>CYKY-J 5x1,5 (CYKY 5Cx1,5) silový kabel pro pevné uložení 05 - Kabely a vodiče</t>
  </si>
  <si>
    <t>CYKY-J 3x1,5 (CYKY 3Cx1,5) silový kabel pro pevné uložení 05 - Kabely a vodiče</t>
  </si>
  <si>
    <t>CYKY-O 3x1,5 (CYKY 3Ax1,5) silový kabel pro pevné uložení 05 - Kabely a vodiče</t>
  </si>
  <si>
    <t>CYKY-O 2x1,5 silový kabel pro pevné uložení 05 - Kabely a vodiče</t>
  </si>
  <si>
    <t>CYKY-J 5x2,5 (CYKY 5Cx2,5) silový kabel pro pevné uložení 05 - Kabely a vodiče</t>
  </si>
  <si>
    <t>SYKFY 5x2x0,5 sdělovací kabel 05 - Kabely a vodiče</t>
  </si>
  <si>
    <t>Lynx CS LX-SLD-FTP5E-GR, 305m 05 - Kabely a vodiče</t>
  </si>
  <si>
    <t>Lynx CS LX-SLD-UTP5E-GR, 305m 05 - Kabely a vodiče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</si>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</sst>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20" applyFont="1" applyFill="1" applyAlignment="1" applyProtection="1">
      <alignment vertical="center"/>
      <protection/>
    </xf>
    <xf numFmtId="0" fontId="31" fillId="2" borderId="0" xfId="20" applyFill="1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21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30" fillId="0" borderId="27" xfId="0" applyFont="1" applyBorder="1" applyAlignment="1" applyProtection="1">
      <alignment horizontal="center" vertical="center"/>
      <protection/>
    </xf>
    <xf numFmtId="49" fontId="30" fillId="0" borderId="27" xfId="0" applyNumberFormat="1" applyFont="1" applyBorder="1" applyAlignment="1" applyProtection="1">
      <alignment horizontal="left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167" fontId="30" fillId="0" borderId="27" xfId="0" applyNumberFormat="1" applyFont="1" applyBorder="1" applyAlignment="1" applyProtection="1">
      <alignment vertical="center"/>
      <protection/>
    </xf>
    <xf numFmtId="4" fontId="30" fillId="3" borderId="27" xfId="0" applyNumberFormat="1" applyFont="1" applyFill="1" applyBorder="1" applyAlignment="1" applyProtection="1">
      <alignment vertical="center"/>
      <protection locked="0"/>
    </xf>
    <xf numFmtId="4" fontId="30" fillId="0" borderId="27" xfId="0" applyNumberFormat="1" applyFont="1" applyBorder="1" applyAlignment="1" applyProtection="1">
      <alignment vertical="center"/>
      <protection/>
    </xf>
    <xf numFmtId="0" fontId="30" fillId="0" borderId="4" xfId="0" applyFont="1" applyBorder="1" applyAlignment="1">
      <alignment vertical="center"/>
    </xf>
    <xf numFmtId="0" fontId="30" fillId="3" borderId="2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7" fontId="30" fillId="3" borderId="27" xfId="0" applyNumberFormat="1" applyFont="1" applyFill="1" applyBorder="1" applyAlignment="1" applyProtection="1">
      <alignment vertical="center"/>
      <protection locked="0"/>
    </xf>
    <xf numFmtId="167" fontId="0" fillId="0" borderId="27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0" fillId="0" borderId="0" xfId="0"/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5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  <c r="BV1" s="16" t="s">
        <v>7</v>
      </c>
    </row>
    <row r="2" spans="3:72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8</v>
      </c>
      <c r="BT2" s="17" t="s">
        <v>9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8</v>
      </c>
      <c r="BT3" s="17" t="s">
        <v>10</v>
      </c>
    </row>
    <row r="4" spans="2:71" ht="36.95" customHeight="1">
      <c r="B4" s="21"/>
      <c r="C4" s="22"/>
      <c r="D4" s="23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12</v>
      </c>
      <c r="BE4" s="26" t="s">
        <v>13</v>
      </c>
      <c r="BS4" s="17" t="s">
        <v>14</v>
      </c>
    </row>
    <row r="5" spans="2:71" ht="14.45" customHeight="1">
      <c r="B5" s="21"/>
      <c r="C5" s="22"/>
      <c r="D5" s="27" t="s">
        <v>15</v>
      </c>
      <c r="E5" s="22"/>
      <c r="F5" s="22"/>
      <c r="G5" s="22"/>
      <c r="H5" s="22"/>
      <c r="I5" s="22"/>
      <c r="J5" s="22"/>
      <c r="K5" s="265" t="s">
        <v>16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2"/>
      <c r="AQ5" s="24"/>
      <c r="BE5" s="263" t="s">
        <v>17</v>
      </c>
      <c r="BS5" s="17" t="s">
        <v>8</v>
      </c>
    </row>
    <row r="6" spans="2:71" ht="36.95" customHeight="1">
      <c r="B6" s="21"/>
      <c r="C6" s="22"/>
      <c r="D6" s="29" t="s">
        <v>18</v>
      </c>
      <c r="E6" s="22"/>
      <c r="F6" s="22"/>
      <c r="G6" s="22"/>
      <c r="H6" s="22"/>
      <c r="I6" s="22"/>
      <c r="J6" s="22"/>
      <c r="K6" s="267" t="s">
        <v>19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2"/>
      <c r="AQ6" s="24"/>
      <c r="BE6" s="264"/>
      <c r="BS6" s="17" t="s">
        <v>8</v>
      </c>
    </row>
    <row r="7" spans="2:71" ht="14.4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22</v>
      </c>
      <c r="AL7" s="22"/>
      <c r="AM7" s="22"/>
      <c r="AN7" s="28" t="s">
        <v>21</v>
      </c>
      <c r="AO7" s="22"/>
      <c r="AP7" s="22"/>
      <c r="AQ7" s="24"/>
      <c r="BE7" s="264"/>
      <c r="BS7" s="17" t="s">
        <v>8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64"/>
      <c r="BS8" s="17" t="s">
        <v>8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64"/>
      <c r="BS9" s="17" t="s">
        <v>8</v>
      </c>
    </row>
    <row r="10" spans="2:71" ht="14.45" customHeight="1">
      <c r="B10" s="21"/>
      <c r="C10" s="22"/>
      <c r="D10" s="30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28</v>
      </c>
      <c r="AL10" s="22"/>
      <c r="AM10" s="22"/>
      <c r="AN10" s="28" t="s">
        <v>21</v>
      </c>
      <c r="AO10" s="22"/>
      <c r="AP10" s="22"/>
      <c r="AQ10" s="24"/>
      <c r="BE10" s="264"/>
      <c r="BS10" s="17" t="s">
        <v>8</v>
      </c>
    </row>
    <row r="11" spans="2:71" ht="18.4" customHeight="1">
      <c r="B11" s="21"/>
      <c r="C11" s="22"/>
      <c r="D11" s="22"/>
      <c r="E11" s="28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30</v>
      </c>
      <c r="AL11" s="22"/>
      <c r="AM11" s="22"/>
      <c r="AN11" s="28" t="s">
        <v>21</v>
      </c>
      <c r="AO11" s="22"/>
      <c r="AP11" s="22"/>
      <c r="AQ11" s="24"/>
      <c r="BE11" s="264"/>
      <c r="BS11" s="17" t="s">
        <v>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64"/>
      <c r="BS12" s="17" t="s">
        <v>8</v>
      </c>
    </row>
    <row r="13" spans="2:71" ht="14.45" customHeight="1">
      <c r="B13" s="21"/>
      <c r="C13" s="22"/>
      <c r="D13" s="30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28</v>
      </c>
      <c r="AL13" s="22"/>
      <c r="AM13" s="22"/>
      <c r="AN13" s="32" t="s">
        <v>32</v>
      </c>
      <c r="AO13" s="22"/>
      <c r="AP13" s="22"/>
      <c r="AQ13" s="24"/>
      <c r="BE13" s="264"/>
      <c r="BS13" s="17" t="s">
        <v>8</v>
      </c>
    </row>
    <row r="14" spans="2:71" ht="13.5">
      <c r="B14" s="21"/>
      <c r="C14" s="22"/>
      <c r="D14" s="22"/>
      <c r="E14" s="268" t="s">
        <v>32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0" t="s">
        <v>30</v>
      </c>
      <c r="AL14" s="22"/>
      <c r="AM14" s="22"/>
      <c r="AN14" s="32" t="s">
        <v>32</v>
      </c>
      <c r="AO14" s="22"/>
      <c r="AP14" s="22"/>
      <c r="AQ14" s="24"/>
      <c r="BE14" s="264"/>
      <c r="BS14" s="17" t="s">
        <v>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64"/>
      <c r="BS15" s="17" t="s">
        <v>6</v>
      </c>
    </row>
    <row r="16" spans="2:71" ht="14.45" customHeight="1">
      <c r="B16" s="21"/>
      <c r="C16" s="22"/>
      <c r="D16" s="30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28</v>
      </c>
      <c r="AL16" s="22"/>
      <c r="AM16" s="22"/>
      <c r="AN16" s="28" t="s">
        <v>21</v>
      </c>
      <c r="AO16" s="22"/>
      <c r="AP16" s="22"/>
      <c r="AQ16" s="24"/>
      <c r="BE16" s="264"/>
      <c r="BS16" s="17" t="s">
        <v>6</v>
      </c>
    </row>
    <row r="17" spans="2:71" ht="18.4" customHeight="1">
      <c r="B17" s="21"/>
      <c r="C17" s="22"/>
      <c r="D17" s="22"/>
      <c r="E17" s="28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30</v>
      </c>
      <c r="AL17" s="22"/>
      <c r="AM17" s="22"/>
      <c r="AN17" s="28" t="s">
        <v>21</v>
      </c>
      <c r="AO17" s="22"/>
      <c r="AP17" s="22"/>
      <c r="AQ17" s="24"/>
      <c r="BE17" s="264"/>
      <c r="BS17" s="17" t="s">
        <v>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64"/>
      <c r="BS18" s="17" t="s">
        <v>8</v>
      </c>
    </row>
    <row r="19" spans="2:71" ht="14.45" customHeight="1">
      <c r="B19" s="21"/>
      <c r="C19" s="22"/>
      <c r="D19" s="30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64"/>
      <c r="BS19" s="17" t="s">
        <v>8</v>
      </c>
    </row>
    <row r="20" spans="2:71" ht="48.75" customHeight="1">
      <c r="B20" s="21"/>
      <c r="C20" s="22"/>
      <c r="D20" s="22"/>
      <c r="E20" s="270" t="s">
        <v>36</v>
      </c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2"/>
      <c r="AP20" s="22"/>
      <c r="AQ20" s="24"/>
      <c r="BE20" s="264"/>
      <c r="BS20" s="17" t="s">
        <v>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64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64"/>
    </row>
    <row r="23" spans="2:57" s="1" customFormat="1" ht="25.9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71">
        <f>ROUND(AG51,2)</f>
        <v>0</v>
      </c>
      <c r="AL23" s="272"/>
      <c r="AM23" s="272"/>
      <c r="AN23" s="272"/>
      <c r="AO23" s="272"/>
      <c r="AP23" s="35"/>
      <c r="AQ23" s="38"/>
      <c r="BE23" s="264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6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73" t="s">
        <v>38</v>
      </c>
      <c r="M25" s="273"/>
      <c r="N25" s="273"/>
      <c r="O25" s="273"/>
      <c r="P25" s="35"/>
      <c r="Q25" s="35"/>
      <c r="R25" s="35"/>
      <c r="S25" s="35"/>
      <c r="T25" s="35"/>
      <c r="U25" s="35"/>
      <c r="V25" s="35"/>
      <c r="W25" s="273" t="s">
        <v>39</v>
      </c>
      <c r="X25" s="273"/>
      <c r="Y25" s="273"/>
      <c r="Z25" s="273"/>
      <c r="AA25" s="273"/>
      <c r="AB25" s="273"/>
      <c r="AC25" s="273"/>
      <c r="AD25" s="273"/>
      <c r="AE25" s="273"/>
      <c r="AF25" s="35"/>
      <c r="AG25" s="35"/>
      <c r="AH25" s="35"/>
      <c r="AI25" s="35"/>
      <c r="AJ25" s="35"/>
      <c r="AK25" s="273" t="s">
        <v>40</v>
      </c>
      <c r="AL25" s="273"/>
      <c r="AM25" s="273"/>
      <c r="AN25" s="273"/>
      <c r="AO25" s="273"/>
      <c r="AP25" s="35"/>
      <c r="AQ25" s="38"/>
      <c r="BE25" s="264"/>
    </row>
    <row r="26" spans="2:57" s="2" customFormat="1" ht="14.4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74">
        <v>0.21</v>
      </c>
      <c r="M26" s="275"/>
      <c r="N26" s="275"/>
      <c r="O26" s="275"/>
      <c r="P26" s="41"/>
      <c r="Q26" s="41"/>
      <c r="R26" s="41"/>
      <c r="S26" s="41"/>
      <c r="T26" s="41"/>
      <c r="U26" s="41"/>
      <c r="V26" s="41"/>
      <c r="W26" s="276">
        <f>ROUND(AZ51,2)</f>
        <v>0</v>
      </c>
      <c r="X26" s="275"/>
      <c r="Y26" s="275"/>
      <c r="Z26" s="275"/>
      <c r="AA26" s="275"/>
      <c r="AB26" s="275"/>
      <c r="AC26" s="275"/>
      <c r="AD26" s="275"/>
      <c r="AE26" s="275"/>
      <c r="AF26" s="41"/>
      <c r="AG26" s="41"/>
      <c r="AH26" s="41"/>
      <c r="AI26" s="41"/>
      <c r="AJ26" s="41"/>
      <c r="AK26" s="276">
        <f>ROUND(AV51,2)</f>
        <v>0</v>
      </c>
      <c r="AL26" s="275"/>
      <c r="AM26" s="275"/>
      <c r="AN26" s="275"/>
      <c r="AO26" s="275"/>
      <c r="AP26" s="41"/>
      <c r="AQ26" s="43"/>
      <c r="BE26" s="264"/>
    </row>
    <row r="27" spans="2:57" s="2" customFormat="1" ht="14.4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74">
        <v>0.15</v>
      </c>
      <c r="M27" s="275"/>
      <c r="N27" s="275"/>
      <c r="O27" s="275"/>
      <c r="P27" s="41"/>
      <c r="Q27" s="41"/>
      <c r="R27" s="41"/>
      <c r="S27" s="41"/>
      <c r="T27" s="41"/>
      <c r="U27" s="41"/>
      <c r="V27" s="41"/>
      <c r="W27" s="276">
        <f>ROUND(BA51,2)</f>
        <v>0</v>
      </c>
      <c r="X27" s="275"/>
      <c r="Y27" s="275"/>
      <c r="Z27" s="275"/>
      <c r="AA27" s="275"/>
      <c r="AB27" s="275"/>
      <c r="AC27" s="275"/>
      <c r="AD27" s="275"/>
      <c r="AE27" s="275"/>
      <c r="AF27" s="41"/>
      <c r="AG27" s="41"/>
      <c r="AH27" s="41"/>
      <c r="AI27" s="41"/>
      <c r="AJ27" s="41"/>
      <c r="AK27" s="276">
        <f>ROUND(AW51,2)</f>
        <v>0</v>
      </c>
      <c r="AL27" s="275"/>
      <c r="AM27" s="275"/>
      <c r="AN27" s="275"/>
      <c r="AO27" s="275"/>
      <c r="AP27" s="41"/>
      <c r="AQ27" s="43"/>
      <c r="BE27" s="264"/>
    </row>
    <row r="28" spans="2:57" s="2" customFormat="1" ht="14.4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74">
        <v>0.21</v>
      </c>
      <c r="M28" s="275"/>
      <c r="N28" s="275"/>
      <c r="O28" s="275"/>
      <c r="P28" s="41"/>
      <c r="Q28" s="41"/>
      <c r="R28" s="41"/>
      <c r="S28" s="41"/>
      <c r="T28" s="41"/>
      <c r="U28" s="41"/>
      <c r="V28" s="41"/>
      <c r="W28" s="276">
        <f>ROUND(BB51,2)</f>
        <v>0</v>
      </c>
      <c r="X28" s="275"/>
      <c r="Y28" s="275"/>
      <c r="Z28" s="275"/>
      <c r="AA28" s="275"/>
      <c r="AB28" s="275"/>
      <c r="AC28" s="275"/>
      <c r="AD28" s="275"/>
      <c r="AE28" s="275"/>
      <c r="AF28" s="41"/>
      <c r="AG28" s="41"/>
      <c r="AH28" s="41"/>
      <c r="AI28" s="41"/>
      <c r="AJ28" s="41"/>
      <c r="AK28" s="276">
        <v>0</v>
      </c>
      <c r="AL28" s="275"/>
      <c r="AM28" s="275"/>
      <c r="AN28" s="275"/>
      <c r="AO28" s="275"/>
      <c r="AP28" s="41"/>
      <c r="AQ28" s="43"/>
      <c r="BE28" s="264"/>
    </row>
    <row r="29" spans="2:57" s="2" customFormat="1" ht="14.4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74">
        <v>0.15</v>
      </c>
      <c r="M29" s="275"/>
      <c r="N29" s="275"/>
      <c r="O29" s="275"/>
      <c r="P29" s="41"/>
      <c r="Q29" s="41"/>
      <c r="R29" s="41"/>
      <c r="S29" s="41"/>
      <c r="T29" s="41"/>
      <c r="U29" s="41"/>
      <c r="V29" s="41"/>
      <c r="W29" s="276">
        <f>ROUND(BC51,2)</f>
        <v>0</v>
      </c>
      <c r="X29" s="275"/>
      <c r="Y29" s="275"/>
      <c r="Z29" s="275"/>
      <c r="AA29" s="275"/>
      <c r="AB29" s="275"/>
      <c r="AC29" s="275"/>
      <c r="AD29" s="275"/>
      <c r="AE29" s="275"/>
      <c r="AF29" s="41"/>
      <c r="AG29" s="41"/>
      <c r="AH29" s="41"/>
      <c r="AI29" s="41"/>
      <c r="AJ29" s="41"/>
      <c r="AK29" s="276">
        <v>0</v>
      </c>
      <c r="AL29" s="275"/>
      <c r="AM29" s="275"/>
      <c r="AN29" s="275"/>
      <c r="AO29" s="275"/>
      <c r="AP29" s="41"/>
      <c r="AQ29" s="43"/>
      <c r="BE29" s="264"/>
    </row>
    <row r="30" spans="2:57" s="2" customFormat="1" ht="14.4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74">
        <v>0</v>
      </c>
      <c r="M30" s="275"/>
      <c r="N30" s="275"/>
      <c r="O30" s="275"/>
      <c r="P30" s="41"/>
      <c r="Q30" s="41"/>
      <c r="R30" s="41"/>
      <c r="S30" s="41"/>
      <c r="T30" s="41"/>
      <c r="U30" s="41"/>
      <c r="V30" s="41"/>
      <c r="W30" s="276">
        <f>ROUND(BD51,2)</f>
        <v>0</v>
      </c>
      <c r="X30" s="275"/>
      <c r="Y30" s="275"/>
      <c r="Z30" s="275"/>
      <c r="AA30" s="275"/>
      <c r="AB30" s="275"/>
      <c r="AC30" s="275"/>
      <c r="AD30" s="275"/>
      <c r="AE30" s="275"/>
      <c r="AF30" s="41"/>
      <c r="AG30" s="41"/>
      <c r="AH30" s="41"/>
      <c r="AI30" s="41"/>
      <c r="AJ30" s="41"/>
      <c r="AK30" s="276">
        <v>0</v>
      </c>
      <c r="AL30" s="275"/>
      <c r="AM30" s="275"/>
      <c r="AN30" s="275"/>
      <c r="AO30" s="275"/>
      <c r="AP30" s="41"/>
      <c r="AQ30" s="43"/>
      <c r="BE30" s="264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64"/>
    </row>
    <row r="32" spans="2:57" s="1" customFormat="1" ht="25.9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77" t="s">
        <v>49</v>
      </c>
      <c r="Y32" s="278"/>
      <c r="Z32" s="278"/>
      <c r="AA32" s="278"/>
      <c r="AB32" s="278"/>
      <c r="AC32" s="46"/>
      <c r="AD32" s="46"/>
      <c r="AE32" s="46"/>
      <c r="AF32" s="46"/>
      <c r="AG32" s="46"/>
      <c r="AH32" s="46"/>
      <c r="AI32" s="46"/>
      <c r="AJ32" s="46"/>
      <c r="AK32" s="279">
        <f>SUM(AK23:AK30)</f>
        <v>0</v>
      </c>
      <c r="AL32" s="278"/>
      <c r="AM32" s="278"/>
      <c r="AN32" s="278"/>
      <c r="AO32" s="280"/>
      <c r="AP32" s="44"/>
      <c r="AQ32" s="48"/>
      <c r="BE32" s="264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15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1704M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18</v>
      </c>
      <c r="D42" s="63"/>
      <c r="E42" s="63"/>
      <c r="F42" s="63"/>
      <c r="G42" s="63"/>
      <c r="H42" s="63"/>
      <c r="I42" s="63"/>
      <c r="J42" s="63"/>
      <c r="K42" s="63"/>
      <c r="L42" s="281" t="str">
        <f>K6</f>
        <v>MŠ Osvobození 67, rekonstrukce elektroinstalace a slaboproudu pavilonu 60/II</v>
      </c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Cheb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83" t="str">
        <f>IF(AN8="","",AN8)</f>
        <v>18. 4. 2017</v>
      </c>
      <c r="AN44" s="283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27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město Cheb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33</v>
      </c>
      <c r="AJ46" s="56"/>
      <c r="AK46" s="56"/>
      <c r="AL46" s="56"/>
      <c r="AM46" s="284" t="str">
        <f>IF(E17="","",E17)</f>
        <v>Pavel Stejskal</v>
      </c>
      <c r="AN46" s="284"/>
      <c r="AO46" s="284"/>
      <c r="AP46" s="284"/>
      <c r="AQ46" s="56"/>
      <c r="AR46" s="54"/>
      <c r="AS46" s="285" t="s">
        <v>51</v>
      </c>
      <c r="AT46" s="28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31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87"/>
      <c r="AT47" s="288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89"/>
      <c r="AT48" s="290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91" t="s">
        <v>52</v>
      </c>
      <c r="D49" s="292"/>
      <c r="E49" s="292"/>
      <c r="F49" s="292"/>
      <c r="G49" s="292"/>
      <c r="H49" s="72"/>
      <c r="I49" s="293" t="s">
        <v>53</v>
      </c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4" t="s">
        <v>54</v>
      </c>
      <c r="AH49" s="292"/>
      <c r="AI49" s="292"/>
      <c r="AJ49" s="292"/>
      <c r="AK49" s="292"/>
      <c r="AL49" s="292"/>
      <c r="AM49" s="292"/>
      <c r="AN49" s="293" t="s">
        <v>55</v>
      </c>
      <c r="AO49" s="292"/>
      <c r="AP49" s="292"/>
      <c r="AQ49" s="73" t="s">
        <v>56</v>
      </c>
      <c r="AR49" s="54"/>
      <c r="AS49" s="74" t="s">
        <v>57</v>
      </c>
      <c r="AT49" s="75" t="s">
        <v>58</v>
      </c>
      <c r="AU49" s="75" t="s">
        <v>59</v>
      </c>
      <c r="AV49" s="75" t="s">
        <v>60</v>
      </c>
      <c r="AW49" s="75" t="s">
        <v>61</v>
      </c>
      <c r="AX49" s="75" t="s">
        <v>62</v>
      </c>
      <c r="AY49" s="75" t="s">
        <v>63</v>
      </c>
      <c r="AZ49" s="75" t="s">
        <v>64</v>
      </c>
      <c r="BA49" s="75" t="s">
        <v>65</v>
      </c>
      <c r="BB49" s="75" t="s">
        <v>66</v>
      </c>
      <c r="BC49" s="75" t="s">
        <v>67</v>
      </c>
      <c r="BD49" s="76" t="s">
        <v>68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69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98">
        <f>ROUND(SUM(AG52:AG54),2)</f>
        <v>0</v>
      </c>
      <c r="AH51" s="298"/>
      <c r="AI51" s="298"/>
      <c r="AJ51" s="298"/>
      <c r="AK51" s="298"/>
      <c r="AL51" s="298"/>
      <c r="AM51" s="298"/>
      <c r="AN51" s="299">
        <f>SUM(AG51,AT51)</f>
        <v>0</v>
      </c>
      <c r="AO51" s="299"/>
      <c r="AP51" s="299"/>
      <c r="AQ51" s="82" t="s">
        <v>21</v>
      </c>
      <c r="AR51" s="64"/>
      <c r="AS51" s="83">
        <f>ROUND(SUM(AS52:AS54),2)</f>
        <v>0</v>
      </c>
      <c r="AT51" s="84">
        <f>ROUND(SUM(AV51:AW51),2)</f>
        <v>0</v>
      </c>
      <c r="AU51" s="85">
        <f>ROUND(SUM(AU52:AU54),5)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ROUND(SUM(AZ52:AZ54),2)</f>
        <v>0</v>
      </c>
      <c r="BA51" s="84">
        <f>ROUND(SUM(BA52:BA54),2)</f>
        <v>0</v>
      </c>
      <c r="BB51" s="84">
        <f>ROUND(SUM(BB52:BB54),2)</f>
        <v>0</v>
      </c>
      <c r="BC51" s="84">
        <f>ROUND(SUM(BC52:BC54),2)</f>
        <v>0</v>
      </c>
      <c r="BD51" s="86">
        <f>ROUND(SUM(BD52:BD54),2)</f>
        <v>0</v>
      </c>
      <c r="BS51" s="87" t="s">
        <v>70</v>
      </c>
      <c r="BT51" s="87" t="s">
        <v>71</v>
      </c>
      <c r="BU51" s="88" t="s">
        <v>72</v>
      </c>
      <c r="BV51" s="87" t="s">
        <v>73</v>
      </c>
      <c r="BW51" s="87" t="s">
        <v>7</v>
      </c>
      <c r="BX51" s="87" t="s">
        <v>74</v>
      </c>
      <c r="CL51" s="87" t="s">
        <v>21</v>
      </c>
    </row>
    <row r="52" spans="1:91" s="5" customFormat="1" ht="22.5" customHeight="1">
      <c r="A52" s="89" t="s">
        <v>75</v>
      </c>
      <c r="B52" s="90"/>
      <c r="C52" s="91"/>
      <c r="D52" s="297" t="s">
        <v>76</v>
      </c>
      <c r="E52" s="297"/>
      <c r="F52" s="297"/>
      <c r="G52" s="297"/>
      <c r="H52" s="297"/>
      <c r="I52" s="92"/>
      <c r="J52" s="297" t="s">
        <v>76</v>
      </c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5">
        <f>'Material - Material'!J27</f>
        <v>0</v>
      </c>
      <c r="AH52" s="296"/>
      <c r="AI52" s="296"/>
      <c r="AJ52" s="296"/>
      <c r="AK52" s="296"/>
      <c r="AL52" s="296"/>
      <c r="AM52" s="296"/>
      <c r="AN52" s="295">
        <f>SUM(AG52,AT52)</f>
        <v>0</v>
      </c>
      <c r="AO52" s="296"/>
      <c r="AP52" s="296"/>
      <c r="AQ52" s="93" t="s">
        <v>77</v>
      </c>
      <c r="AR52" s="94"/>
      <c r="AS52" s="95">
        <v>0</v>
      </c>
      <c r="AT52" s="96">
        <f>ROUND(SUM(AV52:AW52),2)</f>
        <v>0</v>
      </c>
      <c r="AU52" s="97">
        <f>'Material - Material'!P76</f>
        <v>0</v>
      </c>
      <c r="AV52" s="96">
        <f>'Material - Material'!J30</f>
        <v>0</v>
      </c>
      <c r="AW52" s="96">
        <f>'Material - Material'!J31</f>
        <v>0</v>
      </c>
      <c r="AX52" s="96">
        <f>'Material - Material'!J32</f>
        <v>0</v>
      </c>
      <c r="AY52" s="96">
        <f>'Material - Material'!J33</f>
        <v>0</v>
      </c>
      <c r="AZ52" s="96">
        <f>'Material - Material'!F30</f>
        <v>0</v>
      </c>
      <c r="BA52" s="96">
        <f>'Material - Material'!F31</f>
        <v>0</v>
      </c>
      <c r="BB52" s="96">
        <f>'Material - Material'!F32</f>
        <v>0</v>
      </c>
      <c r="BC52" s="96">
        <f>'Material - Material'!F33</f>
        <v>0</v>
      </c>
      <c r="BD52" s="98">
        <f>'Material - Material'!F34</f>
        <v>0</v>
      </c>
      <c r="BT52" s="99" t="s">
        <v>78</v>
      </c>
      <c r="BV52" s="99" t="s">
        <v>73</v>
      </c>
      <c r="BW52" s="99" t="s">
        <v>79</v>
      </c>
      <c r="BX52" s="99" t="s">
        <v>7</v>
      </c>
      <c r="CL52" s="99" t="s">
        <v>21</v>
      </c>
      <c r="CM52" s="99" t="s">
        <v>80</v>
      </c>
    </row>
    <row r="53" spans="1:91" s="5" customFormat="1" ht="22.5" customHeight="1">
      <c r="A53" s="89" t="s">
        <v>75</v>
      </c>
      <c r="B53" s="90"/>
      <c r="C53" s="91"/>
      <c r="D53" s="297" t="s">
        <v>81</v>
      </c>
      <c r="E53" s="297"/>
      <c r="F53" s="297"/>
      <c r="G53" s="297"/>
      <c r="H53" s="297"/>
      <c r="I53" s="92"/>
      <c r="J53" s="297" t="s">
        <v>81</v>
      </c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5">
        <f>'Ostatní - Ostatní'!J27</f>
        <v>0</v>
      </c>
      <c r="AH53" s="296"/>
      <c r="AI53" s="296"/>
      <c r="AJ53" s="296"/>
      <c r="AK53" s="296"/>
      <c r="AL53" s="296"/>
      <c r="AM53" s="296"/>
      <c r="AN53" s="295">
        <f>SUM(AG53,AT53)</f>
        <v>0</v>
      </c>
      <c r="AO53" s="296"/>
      <c r="AP53" s="296"/>
      <c r="AQ53" s="93" t="s">
        <v>77</v>
      </c>
      <c r="AR53" s="94"/>
      <c r="AS53" s="95">
        <v>0</v>
      </c>
      <c r="AT53" s="96">
        <f>ROUND(SUM(AV53:AW53),2)</f>
        <v>0</v>
      </c>
      <c r="AU53" s="97">
        <f>'Ostatní - Ostatní'!P76</f>
        <v>0</v>
      </c>
      <c r="AV53" s="96">
        <f>'Ostatní - Ostatní'!J30</f>
        <v>0</v>
      </c>
      <c r="AW53" s="96">
        <f>'Ostatní - Ostatní'!J31</f>
        <v>0</v>
      </c>
      <c r="AX53" s="96">
        <f>'Ostatní - Ostatní'!J32</f>
        <v>0</v>
      </c>
      <c r="AY53" s="96">
        <f>'Ostatní - Ostatní'!J33</f>
        <v>0</v>
      </c>
      <c r="AZ53" s="96">
        <f>'Ostatní - Ostatní'!F30</f>
        <v>0</v>
      </c>
      <c r="BA53" s="96">
        <f>'Ostatní - Ostatní'!F31</f>
        <v>0</v>
      </c>
      <c r="BB53" s="96">
        <f>'Ostatní - Ostatní'!F32</f>
        <v>0</v>
      </c>
      <c r="BC53" s="96">
        <f>'Ostatní - Ostatní'!F33</f>
        <v>0</v>
      </c>
      <c r="BD53" s="98">
        <f>'Ostatní - Ostatní'!F34</f>
        <v>0</v>
      </c>
      <c r="BT53" s="99" t="s">
        <v>78</v>
      </c>
      <c r="BV53" s="99" t="s">
        <v>73</v>
      </c>
      <c r="BW53" s="99" t="s">
        <v>82</v>
      </c>
      <c r="BX53" s="99" t="s">
        <v>7</v>
      </c>
      <c r="CL53" s="99" t="s">
        <v>21</v>
      </c>
      <c r="CM53" s="99" t="s">
        <v>80</v>
      </c>
    </row>
    <row r="54" spans="1:91" s="5" customFormat="1" ht="22.5" customHeight="1">
      <c r="A54" s="89" t="s">
        <v>75</v>
      </c>
      <c r="B54" s="90"/>
      <c r="C54" s="91"/>
      <c r="D54" s="297" t="s">
        <v>83</v>
      </c>
      <c r="E54" s="297"/>
      <c r="F54" s="297"/>
      <c r="G54" s="297"/>
      <c r="H54" s="297"/>
      <c r="I54" s="92"/>
      <c r="J54" s="297" t="s">
        <v>83</v>
      </c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5">
        <f>'Práce - Práce'!J27</f>
        <v>0</v>
      </c>
      <c r="AH54" s="296"/>
      <c r="AI54" s="296"/>
      <c r="AJ54" s="296"/>
      <c r="AK54" s="296"/>
      <c r="AL54" s="296"/>
      <c r="AM54" s="296"/>
      <c r="AN54" s="295">
        <f>SUM(AG54,AT54)</f>
        <v>0</v>
      </c>
      <c r="AO54" s="296"/>
      <c r="AP54" s="296"/>
      <c r="AQ54" s="93" t="s">
        <v>77</v>
      </c>
      <c r="AR54" s="94"/>
      <c r="AS54" s="100">
        <v>0</v>
      </c>
      <c r="AT54" s="101">
        <f>ROUND(SUM(AV54:AW54),2)</f>
        <v>0</v>
      </c>
      <c r="AU54" s="102">
        <f>'Práce - Práce'!P76</f>
        <v>0</v>
      </c>
      <c r="AV54" s="101">
        <f>'Práce - Práce'!J30</f>
        <v>0</v>
      </c>
      <c r="AW54" s="101">
        <f>'Práce - Práce'!J31</f>
        <v>0</v>
      </c>
      <c r="AX54" s="101">
        <f>'Práce - Práce'!J32</f>
        <v>0</v>
      </c>
      <c r="AY54" s="101">
        <f>'Práce - Práce'!J33</f>
        <v>0</v>
      </c>
      <c r="AZ54" s="101">
        <f>'Práce - Práce'!F30</f>
        <v>0</v>
      </c>
      <c r="BA54" s="101">
        <f>'Práce - Práce'!F31</f>
        <v>0</v>
      </c>
      <c r="BB54" s="101">
        <f>'Práce - Práce'!F32</f>
        <v>0</v>
      </c>
      <c r="BC54" s="101">
        <f>'Práce - Práce'!F33</f>
        <v>0</v>
      </c>
      <c r="BD54" s="103">
        <f>'Práce - Práce'!F34</f>
        <v>0</v>
      </c>
      <c r="BT54" s="99" t="s">
        <v>78</v>
      </c>
      <c r="BV54" s="99" t="s">
        <v>73</v>
      </c>
      <c r="BW54" s="99" t="s">
        <v>84</v>
      </c>
      <c r="BX54" s="99" t="s">
        <v>7</v>
      </c>
      <c r="CL54" s="99" t="s">
        <v>21</v>
      </c>
      <c r="CM54" s="99" t="s">
        <v>80</v>
      </c>
    </row>
    <row r="55" spans="2:44" s="1" customFormat="1" ht="30" customHeight="1">
      <c r="B55" s="3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4"/>
    </row>
    <row r="56" spans="2:44" s="1" customFormat="1" ht="6.9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</sheetData>
  <sheetProtection password="CC35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Material - Material'!C2" display="/"/>
    <hyperlink ref="A53" location="'Ostatní - Ostatní'!C2" display="/"/>
    <hyperlink ref="A54" location="'Práce - Prá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105"/>
      <c r="C1" s="105"/>
      <c r="D1" s="106" t="s">
        <v>1</v>
      </c>
      <c r="E1" s="105"/>
      <c r="F1" s="107" t="s">
        <v>85</v>
      </c>
      <c r="G1" s="308" t="s">
        <v>86</v>
      </c>
      <c r="H1" s="308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79</v>
      </c>
    </row>
    <row r="3" spans="2:46" ht="6.95" customHeight="1">
      <c r="B3" s="18"/>
      <c r="C3" s="19"/>
      <c r="D3" s="19"/>
      <c r="E3" s="19"/>
      <c r="F3" s="19"/>
      <c r="G3" s="19"/>
      <c r="H3" s="19"/>
      <c r="I3" s="109"/>
      <c r="J3" s="19"/>
      <c r="K3" s="20"/>
      <c r="AT3" s="17" t="s">
        <v>80</v>
      </c>
    </row>
    <row r="4" spans="2:46" ht="36.95" customHeight="1">
      <c r="B4" s="21"/>
      <c r="C4" s="22"/>
      <c r="D4" s="23" t="s">
        <v>90</v>
      </c>
      <c r="E4" s="22"/>
      <c r="F4" s="22"/>
      <c r="G4" s="22"/>
      <c r="H4" s="22"/>
      <c r="I4" s="110"/>
      <c r="J4" s="22"/>
      <c r="K4" s="24"/>
      <c r="M4" s="25" t="s">
        <v>12</v>
      </c>
      <c r="AT4" s="17" t="s">
        <v>6</v>
      </c>
    </row>
    <row r="5" spans="2:11" ht="6.95" customHeight="1">
      <c r="B5" s="21"/>
      <c r="C5" s="22"/>
      <c r="D5" s="22"/>
      <c r="E5" s="22"/>
      <c r="F5" s="22"/>
      <c r="G5" s="22"/>
      <c r="H5" s="22"/>
      <c r="I5" s="110"/>
      <c r="J5" s="22"/>
      <c r="K5" s="24"/>
    </row>
    <row r="6" spans="2:11" ht="13.5">
      <c r="B6" s="21"/>
      <c r="C6" s="22"/>
      <c r="D6" s="30" t="s">
        <v>18</v>
      </c>
      <c r="E6" s="22"/>
      <c r="F6" s="22"/>
      <c r="G6" s="22"/>
      <c r="H6" s="22"/>
      <c r="I6" s="110"/>
      <c r="J6" s="22"/>
      <c r="K6" s="24"/>
    </row>
    <row r="7" spans="2:11" ht="22.5" customHeight="1">
      <c r="B7" s="21"/>
      <c r="C7" s="22"/>
      <c r="D7" s="22"/>
      <c r="E7" s="301" t="str">
        <f>'Rekapitulace stavby'!K6</f>
        <v>MŠ Osvobození 67, rekonstrukce elektroinstalace a slaboproudu pavilonu 60/II</v>
      </c>
      <c r="F7" s="302"/>
      <c r="G7" s="302"/>
      <c r="H7" s="302"/>
      <c r="I7" s="110"/>
      <c r="J7" s="22"/>
      <c r="K7" s="24"/>
    </row>
    <row r="8" spans="2:11" s="1" customFormat="1" ht="13.5">
      <c r="B8" s="34"/>
      <c r="C8" s="35"/>
      <c r="D8" s="30" t="s">
        <v>91</v>
      </c>
      <c r="E8" s="35"/>
      <c r="F8" s="35"/>
      <c r="G8" s="35"/>
      <c r="H8" s="35"/>
      <c r="I8" s="111"/>
      <c r="J8" s="35"/>
      <c r="K8" s="38"/>
    </row>
    <row r="9" spans="2:11" s="1" customFormat="1" ht="36.95" customHeight="1">
      <c r="B9" s="34"/>
      <c r="C9" s="35"/>
      <c r="D9" s="35"/>
      <c r="E9" s="303" t="s">
        <v>92</v>
      </c>
      <c r="F9" s="304"/>
      <c r="G9" s="304"/>
      <c r="H9" s="304"/>
      <c r="I9" s="111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1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112" t="s">
        <v>22</v>
      </c>
      <c r="J11" s="28" t="s">
        <v>21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93</v>
      </c>
      <c r="G12" s="35"/>
      <c r="H12" s="35"/>
      <c r="I12" s="112" t="s">
        <v>25</v>
      </c>
      <c r="J12" s="113" t="str">
        <f>'Rekapitulace stavby'!AN8</f>
        <v>18. 4. 2017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1"/>
      <c r="J13" s="35"/>
      <c r="K13" s="38"/>
    </row>
    <row r="14" spans="2:11" s="1" customFormat="1" ht="14.45" customHeight="1">
      <c r="B14" s="34"/>
      <c r="C14" s="35"/>
      <c r="D14" s="30" t="s">
        <v>27</v>
      </c>
      <c r="E14" s="35"/>
      <c r="F14" s="35"/>
      <c r="G14" s="35"/>
      <c r="H14" s="35"/>
      <c r="I14" s="112" t="s">
        <v>28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Cheb</v>
      </c>
      <c r="F15" s="35"/>
      <c r="G15" s="35"/>
      <c r="H15" s="35"/>
      <c r="I15" s="112" t="s">
        <v>30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1"/>
      <c r="J16" s="35"/>
      <c r="K16" s="38"/>
    </row>
    <row r="17" spans="2:11" s="1" customFormat="1" ht="14.45" customHeight="1">
      <c r="B17" s="34"/>
      <c r="C17" s="35"/>
      <c r="D17" s="30" t="s">
        <v>31</v>
      </c>
      <c r="E17" s="35"/>
      <c r="F17" s="35"/>
      <c r="G17" s="35"/>
      <c r="H17" s="35"/>
      <c r="I17" s="112" t="s">
        <v>28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2" t="s">
        <v>30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1"/>
      <c r="J19" s="35"/>
      <c r="K19" s="38"/>
    </row>
    <row r="20" spans="2:11" s="1" customFormat="1" ht="14.45" customHeight="1">
      <c r="B20" s="34"/>
      <c r="C20" s="35"/>
      <c r="D20" s="30" t="s">
        <v>33</v>
      </c>
      <c r="E20" s="35"/>
      <c r="F20" s="35"/>
      <c r="G20" s="35"/>
      <c r="H20" s="35"/>
      <c r="I20" s="112" t="s">
        <v>28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Pavel Stejskal</v>
      </c>
      <c r="F21" s="35"/>
      <c r="G21" s="35"/>
      <c r="H21" s="35"/>
      <c r="I21" s="112" t="s">
        <v>30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1"/>
      <c r="J22" s="35"/>
      <c r="K22" s="38"/>
    </row>
    <row r="23" spans="2:11" s="1" customFormat="1" ht="14.45" customHeight="1">
      <c r="B23" s="34"/>
      <c r="C23" s="35"/>
      <c r="D23" s="30" t="s">
        <v>35</v>
      </c>
      <c r="E23" s="35"/>
      <c r="F23" s="35"/>
      <c r="G23" s="35"/>
      <c r="H23" s="35"/>
      <c r="I23" s="111"/>
      <c r="J23" s="35"/>
      <c r="K23" s="38"/>
    </row>
    <row r="24" spans="2:11" s="6" customFormat="1" ht="22.5" customHeight="1">
      <c r="B24" s="114"/>
      <c r="C24" s="115"/>
      <c r="D24" s="115"/>
      <c r="E24" s="270" t="s">
        <v>21</v>
      </c>
      <c r="F24" s="270"/>
      <c r="G24" s="270"/>
      <c r="H24" s="270"/>
      <c r="I24" s="116"/>
      <c r="J24" s="115"/>
      <c r="K24" s="117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1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8"/>
      <c r="J26" s="78"/>
      <c r="K26" s="119"/>
    </row>
    <row r="27" spans="2:11" s="1" customFormat="1" ht="25.35" customHeight="1">
      <c r="B27" s="34"/>
      <c r="C27" s="35"/>
      <c r="D27" s="120" t="s">
        <v>37</v>
      </c>
      <c r="E27" s="35"/>
      <c r="F27" s="35"/>
      <c r="G27" s="35"/>
      <c r="H27" s="35"/>
      <c r="I27" s="111"/>
      <c r="J27" s="121">
        <f>ROUND(J76,2)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8"/>
      <c r="J28" s="78"/>
      <c r="K28" s="119"/>
    </row>
    <row r="29" spans="2:11" s="1" customFormat="1" ht="14.45" customHeight="1">
      <c r="B29" s="34"/>
      <c r="C29" s="35"/>
      <c r="D29" s="35"/>
      <c r="E29" s="35"/>
      <c r="F29" s="39" t="s">
        <v>39</v>
      </c>
      <c r="G29" s="35"/>
      <c r="H29" s="35"/>
      <c r="I29" s="122" t="s">
        <v>38</v>
      </c>
      <c r="J29" s="39" t="s">
        <v>40</v>
      </c>
      <c r="K29" s="38"/>
    </row>
    <row r="30" spans="2:11" s="1" customFormat="1" ht="14.45" customHeight="1">
      <c r="B30" s="34"/>
      <c r="C30" s="35"/>
      <c r="D30" s="42" t="s">
        <v>41</v>
      </c>
      <c r="E30" s="42" t="s">
        <v>42</v>
      </c>
      <c r="F30" s="123">
        <f>ROUND(SUM(BE76:BE147),2)</f>
        <v>0</v>
      </c>
      <c r="G30" s="35"/>
      <c r="H30" s="35"/>
      <c r="I30" s="124">
        <v>0.21</v>
      </c>
      <c r="J30" s="123">
        <f>ROUND(ROUND((SUM(BE76:BE147)),2)*I30,2)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43</v>
      </c>
      <c r="F31" s="123">
        <f>ROUND(SUM(BF76:BF147),2)</f>
        <v>0</v>
      </c>
      <c r="G31" s="35"/>
      <c r="H31" s="35"/>
      <c r="I31" s="124">
        <v>0.15</v>
      </c>
      <c r="J31" s="123">
        <f>ROUND(ROUND((SUM(BF76:BF147)),2)*I31,2)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44</v>
      </c>
      <c r="F32" s="123">
        <f>ROUND(SUM(BG76:BG147),2)</f>
        <v>0</v>
      </c>
      <c r="G32" s="35"/>
      <c r="H32" s="35"/>
      <c r="I32" s="124">
        <v>0.21</v>
      </c>
      <c r="J32" s="123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45</v>
      </c>
      <c r="F33" s="123">
        <f>ROUND(SUM(BH76:BH147),2)</f>
        <v>0</v>
      </c>
      <c r="G33" s="35"/>
      <c r="H33" s="35"/>
      <c r="I33" s="124">
        <v>0.15</v>
      </c>
      <c r="J33" s="123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3">
        <f>ROUND(SUM(BI76:BI147),2)</f>
        <v>0</v>
      </c>
      <c r="G34" s="35"/>
      <c r="H34" s="35"/>
      <c r="I34" s="124">
        <v>0</v>
      </c>
      <c r="J34" s="123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1"/>
      <c r="J35" s="35"/>
      <c r="K35" s="38"/>
    </row>
    <row r="36" spans="2:11" s="1" customFormat="1" ht="25.35" customHeight="1">
      <c r="B36" s="34"/>
      <c r="C36" s="125"/>
      <c r="D36" s="126" t="s">
        <v>47</v>
      </c>
      <c r="E36" s="72"/>
      <c r="F36" s="72"/>
      <c r="G36" s="127" t="s">
        <v>48</v>
      </c>
      <c r="H36" s="128" t="s">
        <v>49</v>
      </c>
      <c r="I36" s="129"/>
      <c r="J36" s="130">
        <f>SUM(J27:J34)</f>
        <v>0</v>
      </c>
      <c r="K36" s="131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2"/>
      <c r="J37" s="50"/>
      <c r="K37" s="51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4"/>
      <c r="C42" s="23" t="s">
        <v>94</v>
      </c>
      <c r="D42" s="35"/>
      <c r="E42" s="35"/>
      <c r="F42" s="35"/>
      <c r="G42" s="35"/>
      <c r="H42" s="35"/>
      <c r="I42" s="111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1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111"/>
      <c r="J44" s="35"/>
      <c r="K44" s="38"/>
    </row>
    <row r="45" spans="2:11" s="1" customFormat="1" ht="22.5" customHeight="1">
      <c r="B45" s="34"/>
      <c r="C45" s="35"/>
      <c r="D45" s="35"/>
      <c r="E45" s="301" t="str">
        <f>E7</f>
        <v>MŠ Osvobození 67, rekonstrukce elektroinstalace a slaboproudu pavilonu 60/II</v>
      </c>
      <c r="F45" s="302"/>
      <c r="G45" s="302"/>
      <c r="H45" s="302"/>
      <c r="I45" s="111"/>
      <c r="J45" s="35"/>
      <c r="K45" s="38"/>
    </row>
    <row r="46" spans="2:11" s="1" customFormat="1" ht="14.45" customHeight="1">
      <c r="B46" s="34"/>
      <c r="C46" s="30" t="s">
        <v>91</v>
      </c>
      <c r="D46" s="35"/>
      <c r="E46" s="35"/>
      <c r="F46" s="35"/>
      <c r="G46" s="35"/>
      <c r="H46" s="35"/>
      <c r="I46" s="111"/>
      <c r="J46" s="35"/>
      <c r="K46" s="38"/>
    </row>
    <row r="47" spans="2:11" s="1" customFormat="1" ht="23.25" customHeight="1">
      <c r="B47" s="34"/>
      <c r="C47" s="35"/>
      <c r="D47" s="35"/>
      <c r="E47" s="303" t="str">
        <f>E9</f>
        <v>Material - Material</v>
      </c>
      <c r="F47" s="304"/>
      <c r="G47" s="304"/>
      <c r="H47" s="304"/>
      <c r="I47" s="111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1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12" t="s">
        <v>25</v>
      </c>
      <c r="J49" s="113" t="str">
        <f>IF(J12="","",J12)</f>
        <v>18. 4. 2017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1"/>
      <c r="J50" s="35"/>
      <c r="K50" s="38"/>
    </row>
    <row r="51" spans="2:11" s="1" customFormat="1" ht="13.5">
      <c r="B51" s="34"/>
      <c r="C51" s="30" t="s">
        <v>27</v>
      </c>
      <c r="D51" s="35"/>
      <c r="E51" s="35"/>
      <c r="F51" s="28" t="str">
        <f>E15</f>
        <v>město Cheb</v>
      </c>
      <c r="G51" s="35"/>
      <c r="H51" s="35"/>
      <c r="I51" s="112" t="s">
        <v>33</v>
      </c>
      <c r="J51" s="28" t="str">
        <f>E21</f>
        <v>Pavel Stejskal</v>
      </c>
      <c r="K51" s="38"/>
    </row>
    <row r="52" spans="2:11" s="1" customFormat="1" ht="14.45" customHeight="1">
      <c r="B52" s="34"/>
      <c r="C52" s="30" t="s">
        <v>31</v>
      </c>
      <c r="D52" s="35"/>
      <c r="E52" s="35"/>
      <c r="F52" s="28" t="str">
        <f>IF(E18="","",E18)</f>
        <v/>
      </c>
      <c r="G52" s="35"/>
      <c r="H52" s="35"/>
      <c r="I52" s="111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1"/>
      <c r="J53" s="35"/>
      <c r="K53" s="38"/>
    </row>
    <row r="54" spans="2:11" s="1" customFormat="1" ht="29.25" customHeight="1">
      <c r="B54" s="34"/>
      <c r="C54" s="137" t="s">
        <v>95</v>
      </c>
      <c r="D54" s="125"/>
      <c r="E54" s="125"/>
      <c r="F54" s="125"/>
      <c r="G54" s="125"/>
      <c r="H54" s="125"/>
      <c r="I54" s="138"/>
      <c r="J54" s="139" t="s">
        <v>96</v>
      </c>
      <c r="K54" s="140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1"/>
      <c r="J55" s="35"/>
      <c r="K55" s="38"/>
    </row>
    <row r="56" spans="2:47" s="1" customFormat="1" ht="29.25" customHeight="1">
      <c r="B56" s="34"/>
      <c r="C56" s="141" t="s">
        <v>97</v>
      </c>
      <c r="D56" s="35"/>
      <c r="E56" s="35"/>
      <c r="F56" s="35"/>
      <c r="G56" s="35"/>
      <c r="H56" s="35"/>
      <c r="I56" s="111"/>
      <c r="J56" s="121">
        <f>J76</f>
        <v>0</v>
      </c>
      <c r="K56" s="38"/>
      <c r="AU56" s="17" t="s">
        <v>98</v>
      </c>
    </row>
    <row r="57" spans="2:11" s="1" customFormat="1" ht="21.75" customHeight="1">
      <c r="B57" s="34"/>
      <c r="C57" s="35"/>
      <c r="D57" s="35"/>
      <c r="E57" s="35"/>
      <c r="F57" s="35"/>
      <c r="G57" s="35"/>
      <c r="H57" s="35"/>
      <c r="I57" s="111"/>
      <c r="J57" s="35"/>
      <c r="K57" s="38"/>
    </row>
    <row r="58" spans="2:11" s="1" customFormat="1" ht="6.95" customHeight="1">
      <c r="B58" s="49"/>
      <c r="C58" s="50"/>
      <c r="D58" s="50"/>
      <c r="E58" s="50"/>
      <c r="F58" s="50"/>
      <c r="G58" s="50"/>
      <c r="H58" s="50"/>
      <c r="I58" s="132"/>
      <c r="J58" s="50"/>
      <c r="K58" s="51"/>
    </row>
    <row r="62" spans="2:12" s="1" customFormat="1" ht="6.95" customHeight="1">
      <c r="B62" s="52"/>
      <c r="C62" s="53"/>
      <c r="D62" s="53"/>
      <c r="E62" s="53"/>
      <c r="F62" s="53"/>
      <c r="G62" s="53"/>
      <c r="H62" s="53"/>
      <c r="I62" s="135"/>
      <c r="J62" s="53"/>
      <c r="K62" s="53"/>
      <c r="L62" s="54"/>
    </row>
    <row r="63" spans="2:12" s="1" customFormat="1" ht="36.95" customHeight="1">
      <c r="B63" s="34"/>
      <c r="C63" s="55" t="s">
        <v>99</v>
      </c>
      <c r="D63" s="56"/>
      <c r="E63" s="56"/>
      <c r="F63" s="56"/>
      <c r="G63" s="56"/>
      <c r="H63" s="56"/>
      <c r="I63" s="142"/>
      <c r="J63" s="56"/>
      <c r="K63" s="56"/>
      <c r="L63" s="54"/>
    </row>
    <row r="64" spans="2:12" s="1" customFormat="1" ht="6.95" customHeight="1">
      <c r="B64" s="34"/>
      <c r="C64" s="56"/>
      <c r="D64" s="56"/>
      <c r="E64" s="56"/>
      <c r="F64" s="56"/>
      <c r="G64" s="56"/>
      <c r="H64" s="56"/>
      <c r="I64" s="142"/>
      <c r="J64" s="56"/>
      <c r="K64" s="56"/>
      <c r="L64" s="54"/>
    </row>
    <row r="65" spans="2:12" s="1" customFormat="1" ht="14.45" customHeight="1">
      <c r="B65" s="34"/>
      <c r="C65" s="58" t="s">
        <v>18</v>
      </c>
      <c r="D65" s="56"/>
      <c r="E65" s="56"/>
      <c r="F65" s="56"/>
      <c r="G65" s="56"/>
      <c r="H65" s="56"/>
      <c r="I65" s="142"/>
      <c r="J65" s="56"/>
      <c r="K65" s="56"/>
      <c r="L65" s="54"/>
    </row>
    <row r="66" spans="2:12" s="1" customFormat="1" ht="22.5" customHeight="1">
      <c r="B66" s="34"/>
      <c r="C66" s="56"/>
      <c r="D66" s="56"/>
      <c r="E66" s="305" t="str">
        <f>E7</f>
        <v>MŠ Osvobození 67, rekonstrukce elektroinstalace a slaboproudu pavilonu 60/II</v>
      </c>
      <c r="F66" s="306"/>
      <c r="G66" s="306"/>
      <c r="H66" s="306"/>
      <c r="I66" s="142"/>
      <c r="J66" s="56"/>
      <c r="K66" s="56"/>
      <c r="L66" s="54"/>
    </row>
    <row r="67" spans="2:12" s="1" customFormat="1" ht="14.45" customHeight="1">
      <c r="B67" s="34"/>
      <c r="C67" s="58" t="s">
        <v>91</v>
      </c>
      <c r="D67" s="56"/>
      <c r="E67" s="56"/>
      <c r="F67" s="56"/>
      <c r="G67" s="56"/>
      <c r="H67" s="56"/>
      <c r="I67" s="142"/>
      <c r="J67" s="56"/>
      <c r="K67" s="56"/>
      <c r="L67" s="54"/>
    </row>
    <row r="68" spans="2:12" s="1" customFormat="1" ht="23.25" customHeight="1">
      <c r="B68" s="34"/>
      <c r="C68" s="56"/>
      <c r="D68" s="56"/>
      <c r="E68" s="281" t="str">
        <f>E9</f>
        <v>Material - Material</v>
      </c>
      <c r="F68" s="307"/>
      <c r="G68" s="307"/>
      <c r="H68" s="307"/>
      <c r="I68" s="142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42"/>
      <c r="J69" s="56"/>
      <c r="K69" s="56"/>
      <c r="L69" s="54"/>
    </row>
    <row r="70" spans="2:12" s="1" customFormat="1" ht="18" customHeight="1">
      <c r="B70" s="34"/>
      <c r="C70" s="58" t="s">
        <v>23</v>
      </c>
      <c r="D70" s="56"/>
      <c r="E70" s="56"/>
      <c r="F70" s="143" t="str">
        <f>F12</f>
        <v xml:space="preserve"> </v>
      </c>
      <c r="G70" s="56"/>
      <c r="H70" s="56"/>
      <c r="I70" s="144" t="s">
        <v>25</v>
      </c>
      <c r="J70" s="66" t="str">
        <f>IF(J12="","",J12)</f>
        <v>18. 4. 2017</v>
      </c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42"/>
      <c r="J71" s="56"/>
      <c r="K71" s="56"/>
      <c r="L71" s="54"/>
    </row>
    <row r="72" spans="2:12" s="1" customFormat="1" ht="13.5">
      <c r="B72" s="34"/>
      <c r="C72" s="58" t="s">
        <v>27</v>
      </c>
      <c r="D72" s="56"/>
      <c r="E72" s="56"/>
      <c r="F72" s="143" t="str">
        <f>E15</f>
        <v>město Cheb</v>
      </c>
      <c r="G72" s="56"/>
      <c r="H72" s="56"/>
      <c r="I72" s="144" t="s">
        <v>33</v>
      </c>
      <c r="J72" s="143" t="str">
        <f>E21</f>
        <v>Pavel Stejskal</v>
      </c>
      <c r="K72" s="56"/>
      <c r="L72" s="54"/>
    </row>
    <row r="73" spans="2:12" s="1" customFormat="1" ht="14.45" customHeight="1">
      <c r="B73" s="34"/>
      <c r="C73" s="58" t="s">
        <v>31</v>
      </c>
      <c r="D73" s="56"/>
      <c r="E73" s="56"/>
      <c r="F73" s="143" t="str">
        <f>IF(E18="","",E18)</f>
        <v/>
      </c>
      <c r="G73" s="56"/>
      <c r="H73" s="56"/>
      <c r="I73" s="142"/>
      <c r="J73" s="56"/>
      <c r="K73" s="56"/>
      <c r="L73" s="54"/>
    </row>
    <row r="74" spans="2:12" s="1" customFormat="1" ht="10.35" customHeight="1">
      <c r="B74" s="34"/>
      <c r="C74" s="56"/>
      <c r="D74" s="56"/>
      <c r="E74" s="56"/>
      <c r="F74" s="56"/>
      <c r="G74" s="56"/>
      <c r="H74" s="56"/>
      <c r="I74" s="142"/>
      <c r="J74" s="56"/>
      <c r="K74" s="56"/>
      <c r="L74" s="54"/>
    </row>
    <row r="75" spans="2:20" s="7" customFormat="1" ht="29.25" customHeight="1">
      <c r="B75" s="145"/>
      <c r="C75" s="146" t="s">
        <v>100</v>
      </c>
      <c r="D75" s="147" t="s">
        <v>56</v>
      </c>
      <c r="E75" s="147" t="s">
        <v>52</v>
      </c>
      <c r="F75" s="147" t="s">
        <v>101</v>
      </c>
      <c r="G75" s="147" t="s">
        <v>102</v>
      </c>
      <c r="H75" s="147" t="s">
        <v>103</v>
      </c>
      <c r="I75" s="148" t="s">
        <v>104</v>
      </c>
      <c r="J75" s="147" t="s">
        <v>96</v>
      </c>
      <c r="K75" s="149" t="s">
        <v>105</v>
      </c>
      <c r="L75" s="150"/>
      <c r="M75" s="74" t="s">
        <v>106</v>
      </c>
      <c r="N75" s="75" t="s">
        <v>41</v>
      </c>
      <c r="O75" s="75" t="s">
        <v>107</v>
      </c>
      <c r="P75" s="75" t="s">
        <v>108</v>
      </c>
      <c r="Q75" s="75" t="s">
        <v>109</v>
      </c>
      <c r="R75" s="75" t="s">
        <v>110</v>
      </c>
      <c r="S75" s="75" t="s">
        <v>111</v>
      </c>
      <c r="T75" s="76" t="s">
        <v>112</v>
      </c>
    </row>
    <row r="76" spans="2:63" s="1" customFormat="1" ht="29.25" customHeight="1">
      <c r="B76" s="34"/>
      <c r="C76" s="151" t="s">
        <v>97</v>
      </c>
      <c r="D76" s="56"/>
      <c r="E76" s="56"/>
      <c r="F76" s="56"/>
      <c r="G76" s="56"/>
      <c r="H76" s="56"/>
      <c r="I76" s="142"/>
      <c r="J76" s="152">
        <f>BK76</f>
        <v>0</v>
      </c>
      <c r="K76" s="56"/>
      <c r="L76" s="54"/>
      <c r="M76" s="77"/>
      <c r="N76" s="78"/>
      <c r="O76" s="78"/>
      <c r="P76" s="153">
        <f>SUM(P77:P147)</f>
        <v>0</v>
      </c>
      <c r="Q76" s="78"/>
      <c r="R76" s="153">
        <f>SUM(R77:R147)</f>
        <v>0</v>
      </c>
      <c r="S76" s="78"/>
      <c r="T76" s="154">
        <f>SUM(T77:T147)</f>
        <v>0</v>
      </c>
      <c r="AT76" s="17" t="s">
        <v>70</v>
      </c>
      <c r="AU76" s="17" t="s">
        <v>98</v>
      </c>
      <c r="BK76" s="155">
        <f>SUM(BK77:BK147)</f>
        <v>0</v>
      </c>
    </row>
    <row r="77" spans="2:65" s="1" customFormat="1" ht="22.5" customHeight="1">
      <c r="B77" s="34"/>
      <c r="C77" s="156" t="s">
        <v>71</v>
      </c>
      <c r="D77" s="156" t="s">
        <v>113</v>
      </c>
      <c r="E77" s="157" t="s">
        <v>114</v>
      </c>
      <c r="F77" s="158" t="s">
        <v>115</v>
      </c>
      <c r="G77" s="159" t="s">
        <v>116</v>
      </c>
      <c r="H77" s="160">
        <v>58</v>
      </c>
      <c r="I77" s="161"/>
      <c r="J77" s="162">
        <f aca="true" t="shared" si="0" ref="J77:J108">ROUND(I77*H77,2)</f>
        <v>0</v>
      </c>
      <c r="K77" s="158" t="s">
        <v>21</v>
      </c>
      <c r="L77" s="163"/>
      <c r="M77" s="164" t="s">
        <v>21</v>
      </c>
      <c r="N77" s="165" t="s">
        <v>42</v>
      </c>
      <c r="O77" s="35"/>
      <c r="P77" s="166">
        <f aca="true" t="shared" si="1" ref="P77:P108">O77*H77</f>
        <v>0</v>
      </c>
      <c r="Q77" s="166">
        <v>0</v>
      </c>
      <c r="R77" s="166">
        <f aca="true" t="shared" si="2" ref="R77:R108">Q77*H77</f>
        <v>0</v>
      </c>
      <c r="S77" s="166">
        <v>0</v>
      </c>
      <c r="T77" s="167">
        <f aca="true" t="shared" si="3" ref="T77:T108">S77*H77</f>
        <v>0</v>
      </c>
      <c r="AR77" s="17" t="s">
        <v>117</v>
      </c>
      <c r="AT77" s="17" t="s">
        <v>113</v>
      </c>
      <c r="AU77" s="17" t="s">
        <v>71</v>
      </c>
      <c r="AY77" s="17" t="s">
        <v>118</v>
      </c>
      <c r="BE77" s="168">
        <f aca="true" t="shared" si="4" ref="BE77:BE108">IF(N77="základní",J77,0)</f>
        <v>0</v>
      </c>
      <c r="BF77" s="168">
        <f aca="true" t="shared" si="5" ref="BF77:BF108">IF(N77="snížená",J77,0)</f>
        <v>0</v>
      </c>
      <c r="BG77" s="168">
        <f aca="true" t="shared" si="6" ref="BG77:BG108">IF(N77="zákl. přenesená",J77,0)</f>
        <v>0</v>
      </c>
      <c r="BH77" s="168">
        <f aca="true" t="shared" si="7" ref="BH77:BH108">IF(N77="sníž. přenesená",J77,0)</f>
        <v>0</v>
      </c>
      <c r="BI77" s="168">
        <f aca="true" t="shared" si="8" ref="BI77:BI108">IF(N77="nulová",J77,0)</f>
        <v>0</v>
      </c>
      <c r="BJ77" s="17" t="s">
        <v>78</v>
      </c>
      <c r="BK77" s="168">
        <f aca="true" t="shared" si="9" ref="BK77:BK108">ROUND(I77*H77,2)</f>
        <v>0</v>
      </c>
      <c r="BL77" s="17" t="s">
        <v>119</v>
      </c>
      <c r="BM77" s="17" t="s">
        <v>80</v>
      </c>
    </row>
    <row r="78" spans="2:65" s="1" customFormat="1" ht="22.5" customHeight="1">
      <c r="B78" s="34"/>
      <c r="C78" s="156" t="s">
        <v>71</v>
      </c>
      <c r="D78" s="156" t="s">
        <v>113</v>
      </c>
      <c r="E78" s="157" t="s">
        <v>120</v>
      </c>
      <c r="F78" s="158" t="s">
        <v>121</v>
      </c>
      <c r="G78" s="159" t="s">
        <v>116</v>
      </c>
      <c r="H78" s="160">
        <v>5</v>
      </c>
      <c r="I78" s="161"/>
      <c r="J78" s="162">
        <f t="shared" si="0"/>
        <v>0</v>
      </c>
      <c r="K78" s="158" t="s">
        <v>21</v>
      </c>
      <c r="L78" s="163"/>
      <c r="M78" s="164" t="s">
        <v>21</v>
      </c>
      <c r="N78" s="165" t="s">
        <v>42</v>
      </c>
      <c r="O78" s="35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117</v>
      </c>
      <c r="AT78" s="17" t="s">
        <v>113</v>
      </c>
      <c r="AU78" s="17" t="s">
        <v>71</v>
      </c>
      <c r="AY78" s="17" t="s">
        <v>118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78</v>
      </c>
      <c r="BK78" s="168">
        <f t="shared" si="9"/>
        <v>0</v>
      </c>
      <c r="BL78" s="17" t="s">
        <v>119</v>
      </c>
      <c r="BM78" s="17" t="s">
        <v>122</v>
      </c>
    </row>
    <row r="79" spans="2:65" s="1" customFormat="1" ht="22.5" customHeight="1">
      <c r="B79" s="34"/>
      <c r="C79" s="156" t="s">
        <v>71</v>
      </c>
      <c r="D79" s="156" t="s">
        <v>113</v>
      </c>
      <c r="E79" s="157" t="s">
        <v>123</v>
      </c>
      <c r="F79" s="158" t="s">
        <v>124</v>
      </c>
      <c r="G79" s="159" t="s">
        <v>116</v>
      </c>
      <c r="H79" s="160">
        <v>14</v>
      </c>
      <c r="I79" s="161"/>
      <c r="J79" s="162">
        <f t="shared" si="0"/>
        <v>0</v>
      </c>
      <c r="K79" s="158" t="s">
        <v>21</v>
      </c>
      <c r="L79" s="163"/>
      <c r="M79" s="164" t="s">
        <v>21</v>
      </c>
      <c r="N79" s="165" t="s">
        <v>42</v>
      </c>
      <c r="O79" s="35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117</v>
      </c>
      <c r="AT79" s="17" t="s">
        <v>113</v>
      </c>
      <c r="AU79" s="17" t="s">
        <v>71</v>
      </c>
      <c r="AY79" s="17" t="s">
        <v>118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78</v>
      </c>
      <c r="BK79" s="168">
        <f t="shared" si="9"/>
        <v>0</v>
      </c>
      <c r="BL79" s="17" t="s">
        <v>119</v>
      </c>
      <c r="BM79" s="17" t="s">
        <v>125</v>
      </c>
    </row>
    <row r="80" spans="2:65" s="1" customFormat="1" ht="22.5" customHeight="1">
      <c r="B80" s="34"/>
      <c r="C80" s="156" t="s">
        <v>71</v>
      </c>
      <c r="D80" s="156" t="s">
        <v>113</v>
      </c>
      <c r="E80" s="157" t="s">
        <v>126</v>
      </c>
      <c r="F80" s="158" t="s">
        <v>127</v>
      </c>
      <c r="G80" s="159" t="s">
        <v>116</v>
      </c>
      <c r="H80" s="160">
        <v>4</v>
      </c>
      <c r="I80" s="161"/>
      <c r="J80" s="162">
        <f t="shared" si="0"/>
        <v>0</v>
      </c>
      <c r="K80" s="158" t="s">
        <v>21</v>
      </c>
      <c r="L80" s="163"/>
      <c r="M80" s="164" t="s">
        <v>21</v>
      </c>
      <c r="N80" s="165" t="s">
        <v>42</v>
      </c>
      <c r="O80" s="35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117</v>
      </c>
      <c r="AT80" s="17" t="s">
        <v>113</v>
      </c>
      <c r="AU80" s="17" t="s">
        <v>71</v>
      </c>
      <c r="AY80" s="17" t="s">
        <v>118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78</v>
      </c>
      <c r="BK80" s="168">
        <f t="shared" si="9"/>
        <v>0</v>
      </c>
      <c r="BL80" s="17" t="s">
        <v>119</v>
      </c>
      <c r="BM80" s="17" t="s">
        <v>128</v>
      </c>
    </row>
    <row r="81" spans="2:65" s="1" customFormat="1" ht="22.5" customHeight="1">
      <c r="B81" s="34"/>
      <c r="C81" s="156" t="s">
        <v>71</v>
      </c>
      <c r="D81" s="156" t="s">
        <v>113</v>
      </c>
      <c r="E81" s="157" t="s">
        <v>129</v>
      </c>
      <c r="F81" s="158" t="s">
        <v>130</v>
      </c>
      <c r="G81" s="159" t="s">
        <v>116</v>
      </c>
      <c r="H81" s="160">
        <v>10</v>
      </c>
      <c r="I81" s="161"/>
      <c r="J81" s="162">
        <f t="shared" si="0"/>
        <v>0</v>
      </c>
      <c r="K81" s="158" t="s">
        <v>21</v>
      </c>
      <c r="L81" s="163"/>
      <c r="M81" s="164" t="s">
        <v>21</v>
      </c>
      <c r="N81" s="165" t="s">
        <v>42</v>
      </c>
      <c r="O81" s="35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117</v>
      </c>
      <c r="AT81" s="17" t="s">
        <v>113</v>
      </c>
      <c r="AU81" s="17" t="s">
        <v>71</v>
      </c>
      <c r="AY81" s="17" t="s">
        <v>118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78</v>
      </c>
      <c r="BK81" s="168">
        <f t="shared" si="9"/>
        <v>0</v>
      </c>
      <c r="BL81" s="17" t="s">
        <v>119</v>
      </c>
      <c r="BM81" s="17" t="s">
        <v>131</v>
      </c>
    </row>
    <row r="82" spans="2:65" s="1" customFormat="1" ht="22.5" customHeight="1">
      <c r="B82" s="34"/>
      <c r="C82" s="156" t="s">
        <v>71</v>
      </c>
      <c r="D82" s="156" t="s">
        <v>113</v>
      </c>
      <c r="E82" s="157" t="s">
        <v>132</v>
      </c>
      <c r="F82" s="158" t="s">
        <v>133</v>
      </c>
      <c r="G82" s="159" t="s">
        <v>116</v>
      </c>
      <c r="H82" s="160">
        <v>1</v>
      </c>
      <c r="I82" s="161"/>
      <c r="J82" s="162">
        <f t="shared" si="0"/>
        <v>0</v>
      </c>
      <c r="K82" s="158" t="s">
        <v>21</v>
      </c>
      <c r="L82" s="163"/>
      <c r="M82" s="164" t="s">
        <v>21</v>
      </c>
      <c r="N82" s="165" t="s">
        <v>42</v>
      </c>
      <c r="O82" s="35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17" t="s">
        <v>117</v>
      </c>
      <c r="AT82" s="17" t="s">
        <v>113</v>
      </c>
      <c r="AU82" s="17" t="s">
        <v>71</v>
      </c>
      <c r="AY82" s="17" t="s">
        <v>118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78</v>
      </c>
      <c r="BK82" s="168">
        <f t="shared" si="9"/>
        <v>0</v>
      </c>
      <c r="BL82" s="17" t="s">
        <v>119</v>
      </c>
      <c r="BM82" s="17" t="s">
        <v>134</v>
      </c>
    </row>
    <row r="83" spans="2:65" s="1" customFormat="1" ht="22.5" customHeight="1">
      <c r="B83" s="34"/>
      <c r="C83" s="156" t="s">
        <v>71</v>
      </c>
      <c r="D83" s="156" t="s">
        <v>113</v>
      </c>
      <c r="E83" s="157" t="s">
        <v>135</v>
      </c>
      <c r="F83" s="158" t="s">
        <v>136</v>
      </c>
      <c r="G83" s="159" t="s">
        <v>116</v>
      </c>
      <c r="H83" s="160">
        <v>1</v>
      </c>
      <c r="I83" s="161"/>
      <c r="J83" s="162">
        <f t="shared" si="0"/>
        <v>0</v>
      </c>
      <c r="K83" s="158" t="s">
        <v>21</v>
      </c>
      <c r="L83" s="163"/>
      <c r="M83" s="164" t="s">
        <v>21</v>
      </c>
      <c r="N83" s="165" t="s">
        <v>42</v>
      </c>
      <c r="O83" s="35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17" t="s">
        <v>117</v>
      </c>
      <c r="AT83" s="17" t="s">
        <v>113</v>
      </c>
      <c r="AU83" s="17" t="s">
        <v>71</v>
      </c>
      <c r="AY83" s="17" t="s">
        <v>118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17" t="s">
        <v>78</v>
      </c>
      <c r="BK83" s="168">
        <f t="shared" si="9"/>
        <v>0</v>
      </c>
      <c r="BL83" s="17" t="s">
        <v>119</v>
      </c>
      <c r="BM83" s="17" t="s">
        <v>137</v>
      </c>
    </row>
    <row r="84" spans="2:65" s="1" customFormat="1" ht="22.5" customHeight="1">
      <c r="B84" s="34"/>
      <c r="C84" s="156" t="s">
        <v>71</v>
      </c>
      <c r="D84" s="156" t="s">
        <v>113</v>
      </c>
      <c r="E84" s="157" t="s">
        <v>138</v>
      </c>
      <c r="F84" s="158" t="s">
        <v>139</v>
      </c>
      <c r="G84" s="159" t="s">
        <v>116</v>
      </c>
      <c r="H84" s="160">
        <v>1</v>
      </c>
      <c r="I84" s="161"/>
      <c r="J84" s="162">
        <f t="shared" si="0"/>
        <v>0</v>
      </c>
      <c r="K84" s="158" t="s">
        <v>21</v>
      </c>
      <c r="L84" s="163"/>
      <c r="M84" s="164" t="s">
        <v>21</v>
      </c>
      <c r="N84" s="165" t="s">
        <v>42</v>
      </c>
      <c r="O84" s="35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17" t="s">
        <v>117</v>
      </c>
      <c r="AT84" s="17" t="s">
        <v>113</v>
      </c>
      <c r="AU84" s="17" t="s">
        <v>71</v>
      </c>
      <c r="AY84" s="17" t="s">
        <v>118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17" t="s">
        <v>78</v>
      </c>
      <c r="BK84" s="168">
        <f t="shared" si="9"/>
        <v>0</v>
      </c>
      <c r="BL84" s="17" t="s">
        <v>119</v>
      </c>
      <c r="BM84" s="17" t="s">
        <v>119</v>
      </c>
    </row>
    <row r="85" spans="2:65" s="1" customFormat="1" ht="22.5" customHeight="1">
      <c r="B85" s="34"/>
      <c r="C85" s="156" t="s">
        <v>71</v>
      </c>
      <c r="D85" s="156" t="s">
        <v>113</v>
      </c>
      <c r="E85" s="157" t="s">
        <v>140</v>
      </c>
      <c r="F85" s="158" t="s">
        <v>141</v>
      </c>
      <c r="G85" s="159" t="s">
        <v>116</v>
      </c>
      <c r="H85" s="160">
        <v>1</v>
      </c>
      <c r="I85" s="161"/>
      <c r="J85" s="162">
        <f t="shared" si="0"/>
        <v>0</v>
      </c>
      <c r="K85" s="158" t="s">
        <v>21</v>
      </c>
      <c r="L85" s="163"/>
      <c r="M85" s="164" t="s">
        <v>21</v>
      </c>
      <c r="N85" s="165" t="s">
        <v>42</v>
      </c>
      <c r="O85" s="35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17" t="s">
        <v>117</v>
      </c>
      <c r="AT85" s="17" t="s">
        <v>113</v>
      </c>
      <c r="AU85" s="17" t="s">
        <v>71</v>
      </c>
      <c r="AY85" s="17" t="s">
        <v>118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17" t="s">
        <v>78</v>
      </c>
      <c r="BK85" s="168">
        <f t="shared" si="9"/>
        <v>0</v>
      </c>
      <c r="BL85" s="17" t="s">
        <v>119</v>
      </c>
      <c r="BM85" s="17" t="s">
        <v>142</v>
      </c>
    </row>
    <row r="86" spans="2:65" s="1" customFormat="1" ht="31.5" customHeight="1">
      <c r="B86" s="34"/>
      <c r="C86" s="156" t="s">
        <v>71</v>
      </c>
      <c r="D86" s="156" t="s">
        <v>113</v>
      </c>
      <c r="E86" s="157" t="s">
        <v>143</v>
      </c>
      <c r="F86" s="158" t="s">
        <v>144</v>
      </c>
      <c r="G86" s="159" t="s">
        <v>116</v>
      </c>
      <c r="H86" s="160">
        <v>1</v>
      </c>
      <c r="I86" s="161"/>
      <c r="J86" s="162">
        <f t="shared" si="0"/>
        <v>0</v>
      </c>
      <c r="K86" s="158" t="s">
        <v>21</v>
      </c>
      <c r="L86" s="163"/>
      <c r="M86" s="164" t="s">
        <v>21</v>
      </c>
      <c r="N86" s="165" t="s">
        <v>42</v>
      </c>
      <c r="O86" s="35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17" t="s">
        <v>117</v>
      </c>
      <c r="AT86" s="17" t="s">
        <v>113</v>
      </c>
      <c r="AU86" s="17" t="s">
        <v>71</v>
      </c>
      <c r="AY86" s="17" t="s">
        <v>118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17" t="s">
        <v>78</v>
      </c>
      <c r="BK86" s="168">
        <f t="shared" si="9"/>
        <v>0</v>
      </c>
      <c r="BL86" s="17" t="s">
        <v>119</v>
      </c>
      <c r="BM86" s="17" t="s">
        <v>145</v>
      </c>
    </row>
    <row r="87" spans="2:65" s="1" customFormat="1" ht="31.5" customHeight="1">
      <c r="B87" s="34"/>
      <c r="C87" s="156" t="s">
        <v>71</v>
      </c>
      <c r="D87" s="156" t="s">
        <v>113</v>
      </c>
      <c r="E87" s="157" t="s">
        <v>146</v>
      </c>
      <c r="F87" s="158" t="s">
        <v>147</v>
      </c>
      <c r="G87" s="159" t="s">
        <v>116</v>
      </c>
      <c r="H87" s="160">
        <v>3</v>
      </c>
      <c r="I87" s="161"/>
      <c r="J87" s="162">
        <f t="shared" si="0"/>
        <v>0</v>
      </c>
      <c r="K87" s="158" t="s">
        <v>21</v>
      </c>
      <c r="L87" s="163"/>
      <c r="M87" s="164" t="s">
        <v>21</v>
      </c>
      <c r="N87" s="165" t="s">
        <v>42</v>
      </c>
      <c r="O87" s="35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17" t="s">
        <v>117</v>
      </c>
      <c r="AT87" s="17" t="s">
        <v>113</v>
      </c>
      <c r="AU87" s="17" t="s">
        <v>71</v>
      </c>
      <c r="AY87" s="17" t="s">
        <v>118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17" t="s">
        <v>78</v>
      </c>
      <c r="BK87" s="168">
        <f t="shared" si="9"/>
        <v>0</v>
      </c>
      <c r="BL87" s="17" t="s">
        <v>119</v>
      </c>
      <c r="BM87" s="17" t="s">
        <v>148</v>
      </c>
    </row>
    <row r="88" spans="2:65" s="1" customFormat="1" ht="31.5" customHeight="1">
      <c r="B88" s="34"/>
      <c r="C88" s="156" t="s">
        <v>71</v>
      </c>
      <c r="D88" s="156" t="s">
        <v>113</v>
      </c>
      <c r="E88" s="157" t="s">
        <v>149</v>
      </c>
      <c r="F88" s="158" t="s">
        <v>150</v>
      </c>
      <c r="G88" s="159" t="s">
        <v>116</v>
      </c>
      <c r="H88" s="160">
        <v>11</v>
      </c>
      <c r="I88" s="161"/>
      <c r="J88" s="162">
        <f t="shared" si="0"/>
        <v>0</v>
      </c>
      <c r="K88" s="158" t="s">
        <v>21</v>
      </c>
      <c r="L88" s="163"/>
      <c r="M88" s="164" t="s">
        <v>21</v>
      </c>
      <c r="N88" s="165" t="s">
        <v>42</v>
      </c>
      <c r="O88" s="35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17" t="s">
        <v>117</v>
      </c>
      <c r="AT88" s="17" t="s">
        <v>113</v>
      </c>
      <c r="AU88" s="17" t="s">
        <v>71</v>
      </c>
      <c r="AY88" s="17" t="s">
        <v>118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17" t="s">
        <v>78</v>
      </c>
      <c r="BK88" s="168">
        <f t="shared" si="9"/>
        <v>0</v>
      </c>
      <c r="BL88" s="17" t="s">
        <v>119</v>
      </c>
      <c r="BM88" s="17" t="s">
        <v>151</v>
      </c>
    </row>
    <row r="89" spans="2:65" s="1" customFormat="1" ht="31.5" customHeight="1">
      <c r="B89" s="34"/>
      <c r="C89" s="156" t="s">
        <v>71</v>
      </c>
      <c r="D89" s="156" t="s">
        <v>113</v>
      </c>
      <c r="E89" s="157" t="s">
        <v>152</v>
      </c>
      <c r="F89" s="158" t="s">
        <v>153</v>
      </c>
      <c r="G89" s="159" t="s">
        <v>116</v>
      </c>
      <c r="H89" s="160">
        <v>4</v>
      </c>
      <c r="I89" s="161"/>
      <c r="J89" s="162">
        <f t="shared" si="0"/>
        <v>0</v>
      </c>
      <c r="K89" s="158" t="s">
        <v>21</v>
      </c>
      <c r="L89" s="163"/>
      <c r="M89" s="164" t="s">
        <v>21</v>
      </c>
      <c r="N89" s="165" t="s">
        <v>42</v>
      </c>
      <c r="O89" s="35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17" t="s">
        <v>117</v>
      </c>
      <c r="AT89" s="17" t="s">
        <v>113</v>
      </c>
      <c r="AU89" s="17" t="s">
        <v>71</v>
      </c>
      <c r="AY89" s="17" t="s">
        <v>118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17" t="s">
        <v>78</v>
      </c>
      <c r="BK89" s="168">
        <f t="shared" si="9"/>
        <v>0</v>
      </c>
      <c r="BL89" s="17" t="s">
        <v>119</v>
      </c>
      <c r="BM89" s="17" t="s">
        <v>154</v>
      </c>
    </row>
    <row r="90" spans="2:65" s="1" customFormat="1" ht="22.5" customHeight="1">
      <c r="B90" s="34"/>
      <c r="C90" s="156" t="s">
        <v>71</v>
      </c>
      <c r="D90" s="156" t="s">
        <v>113</v>
      </c>
      <c r="E90" s="157" t="s">
        <v>155</v>
      </c>
      <c r="F90" s="158" t="s">
        <v>156</v>
      </c>
      <c r="G90" s="159" t="s">
        <v>116</v>
      </c>
      <c r="H90" s="160">
        <v>1</v>
      </c>
      <c r="I90" s="161"/>
      <c r="J90" s="162">
        <f t="shared" si="0"/>
        <v>0</v>
      </c>
      <c r="K90" s="158" t="s">
        <v>21</v>
      </c>
      <c r="L90" s="163"/>
      <c r="M90" s="164" t="s">
        <v>21</v>
      </c>
      <c r="N90" s="165" t="s">
        <v>42</v>
      </c>
      <c r="O90" s="35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17" t="s">
        <v>117</v>
      </c>
      <c r="AT90" s="17" t="s">
        <v>113</v>
      </c>
      <c r="AU90" s="17" t="s">
        <v>71</v>
      </c>
      <c r="AY90" s="17" t="s">
        <v>118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17" t="s">
        <v>78</v>
      </c>
      <c r="BK90" s="168">
        <f t="shared" si="9"/>
        <v>0</v>
      </c>
      <c r="BL90" s="17" t="s">
        <v>119</v>
      </c>
      <c r="BM90" s="17" t="s">
        <v>157</v>
      </c>
    </row>
    <row r="91" spans="2:65" s="1" customFormat="1" ht="31.5" customHeight="1">
      <c r="B91" s="34"/>
      <c r="C91" s="156" t="s">
        <v>71</v>
      </c>
      <c r="D91" s="156" t="s">
        <v>113</v>
      </c>
      <c r="E91" s="157" t="s">
        <v>158</v>
      </c>
      <c r="F91" s="158" t="s">
        <v>159</v>
      </c>
      <c r="G91" s="159" t="s">
        <v>116</v>
      </c>
      <c r="H91" s="160">
        <v>1</v>
      </c>
      <c r="I91" s="161"/>
      <c r="J91" s="162">
        <f t="shared" si="0"/>
        <v>0</v>
      </c>
      <c r="K91" s="158" t="s">
        <v>21</v>
      </c>
      <c r="L91" s="163"/>
      <c r="M91" s="164" t="s">
        <v>21</v>
      </c>
      <c r="N91" s="165" t="s">
        <v>42</v>
      </c>
      <c r="O91" s="35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17" t="s">
        <v>117</v>
      </c>
      <c r="AT91" s="17" t="s">
        <v>113</v>
      </c>
      <c r="AU91" s="17" t="s">
        <v>71</v>
      </c>
      <c r="AY91" s="17" t="s">
        <v>118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17" t="s">
        <v>78</v>
      </c>
      <c r="BK91" s="168">
        <f t="shared" si="9"/>
        <v>0</v>
      </c>
      <c r="BL91" s="17" t="s">
        <v>119</v>
      </c>
      <c r="BM91" s="17" t="s">
        <v>160</v>
      </c>
    </row>
    <row r="92" spans="2:65" s="1" customFormat="1" ht="22.5" customHeight="1">
      <c r="B92" s="34"/>
      <c r="C92" s="156" t="s">
        <v>71</v>
      </c>
      <c r="D92" s="156" t="s">
        <v>113</v>
      </c>
      <c r="E92" s="157" t="s">
        <v>161</v>
      </c>
      <c r="F92" s="158" t="s">
        <v>162</v>
      </c>
      <c r="G92" s="159" t="s">
        <v>116</v>
      </c>
      <c r="H92" s="160">
        <v>1</v>
      </c>
      <c r="I92" s="161"/>
      <c r="J92" s="162">
        <f t="shared" si="0"/>
        <v>0</v>
      </c>
      <c r="K92" s="158" t="s">
        <v>21</v>
      </c>
      <c r="L92" s="163"/>
      <c r="M92" s="164" t="s">
        <v>21</v>
      </c>
      <c r="N92" s="165" t="s">
        <v>42</v>
      </c>
      <c r="O92" s="35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17" t="s">
        <v>117</v>
      </c>
      <c r="AT92" s="17" t="s">
        <v>113</v>
      </c>
      <c r="AU92" s="17" t="s">
        <v>71</v>
      </c>
      <c r="AY92" s="17" t="s">
        <v>118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17" t="s">
        <v>78</v>
      </c>
      <c r="BK92" s="168">
        <f t="shared" si="9"/>
        <v>0</v>
      </c>
      <c r="BL92" s="17" t="s">
        <v>119</v>
      </c>
      <c r="BM92" s="17" t="s">
        <v>117</v>
      </c>
    </row>
    <row r="93" spans="2:65" s="1" customFormat="1" ht="22.5" customHeight="1">
      <c r="B93" s="34"/>
      <c r="C93" s="156" t="s">
        <v>71</v>
      </c>
      <c r="D93" s="156" t="s">
        <v>113</v>
      </c>
      <c r="E93" s="157" t="s">
        <v>163</v>
      </c>
      <c r="F93" s="158" t="s">
        <v>164</v>
      </c>
      <c r="G93" s="159" t="s">
        <v>116</v>
      </c>
      <c r="H93" s="160">
        <v>1</v>
      </c>
      <c r="I93" s="161"/>
      <c r="J93" s="162">
        <f t="shared" si="0"/>
        <v>0</v>
      </c>
      <c r="K93" s="158" t="s">
        <v>21</v>
      </c>
      <c r="L93" s="163"/>
      <c r="M93" s="164" t="s">
        <v>21</v>
      </c>
      <c r="N93" s="165" t="s">
        <v>42</v>
      </c>
      <c r="O93" s="35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17" t="s">
        <v>117</v>
      </c>
      <c r="AT93" s="17" t="s">
        <v>113</v>
      </c>
      <c r="AU93" s="17" t="s">
        <v>71</v>
      </c>
      <c r="AY93" s="17" t="s">
        <v>118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17" t="s">
        <v>78</v>
      </c>
      <c r="BK93" s="168">
        <f t="shared" si="9"/>
        <v>0</v>
      </c>
      <c r="BL93" s="17" t="s">
        <v>119</v>
      </c>
      <c r="BM93" s="17" t="s">
        <v>165</v>
      </c>
    </row>
    <row r="94" spans="2:65" s="1" customFormat="1" ht="22.5" customHeight="1">
      <c r="B94" s="34"/>
      <c r="C94" s="156" t="s">
        <v>71</v>
      </c>
      <c r="D94" s="156" t="s">
        <v>113</v>
      </c>
      <c r="E94" s="157" t="s">
        <v>166</v>
      </c>
      <c r="F94" s="158" t="s">
        <v>139</v>
      </c>
      <c r="G94" s="159" t="s">
        <v>116</v>
      </c>
      <c r="H94" s="160">
        <v>1</v>
      </c>
      <c r="I94" s="161"/>
      <c r="J94" s="162">
        <f t="shared" si="0"/>
        <v>0</v>
      </c>
      <c r="K94" s="158" t="s">
        <v>21</v>
      </c>
      <c r="L94" s="163"/>
      <c r="M94" s="164" t="s">
        <v>21</v>
      </c>
      <c r="N94" s="165" t="s">
        <v>42</v>
      </c>
      <c r="O94" s="35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17" t="s">
        <v>117</v>
      </c>
      <c r="AT94" s="17" t="s">
        <v>113</v>
      </c>
      <c r="AU94" s="17" t="s">
        <v>71</v>
      </c>
      <c r="AY94" s="17" t="s">
        <v>118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17" t="s">
        <v>78</v>
      </c>
      <c r="BK94" s="168">
        <f t="shared" si="9"/>
        <v>0</v>
      </c>
      <c r="BL94" s="17" t="s">
        <v>119</v>
      </c>
      <c r="BM94" s="17" t="s">
        <v>167</v>
      </c>
    </row>
    <row r="95" spans="2:65" s="1" customFormat="1" ht="31.5" customHeight="1">
      <c r="B95" s="34"/>
      <c r="C95" s="156" t="s">
        <v>71</v>
      </c>
      <c r="D95" s="156" t="s">
        <v>113</v>
      </c>
      <c r="E95" s="157" t="s">
        <v>168</v>
      </c>
      <c r="F95" s="158" t="s">
        <v>144</v>
      </c>
      <c r="G95" s="159" t="s">
        <v>116</v>
      </c>
      <c r="H95" s="160">
        <v>1</v>
      </c>
      <c r="I95" s="161"/>
      <c r="J95" s="162">
        <f t="shared" si="0"/>
        <v>0</v>
      </c>
      <c r="K95" s="158" t="s">
        <v>21</v>
      </c>
      <c r="L95" s="163"/>
      <c r="M95" s="164" t="s">
        <v>21</v>
      </c>
      <c r="N95" s="165" t="s">
        <v>42</v>
      </c>
      <c r="O95" s="35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17" t="s">
        <v>117</v>
      </c>
      <c r="AT95" s="17" t="s">
        <v>113</v>
      </c>
      <c r="AU95" s="17" t="s">
        <v>71</v>
      </c>
      <c r="AY95" s="17" t="s">
        <v>118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17" t="s">
        <v>78</v>
      </c>
      <c r="BK95" s="168">
        <f t="shared" si="9"/>
        <v>0</v>
      </c>
      <c r="BL95" s="17" t="s">
        <v>119</v>
      </c>
      <c r="BM95" s="17" t="s">
        <v>169</v>
      </c>
    </row>
    <row r="96" spans="2:65" s="1" customFormat="1" ht="31.5" customHeight="1">
      <c r="B96" s="34"/>
      <c r="C96" s="156" t="s">
        <v>71</v>
      </c>
      <c r="D96" s="156" t="s">
        <v>113</v>
      </c>
      <c r="E96" s="157" t="s">
        <v>170</v>
      </c>
      <c r="F96" s="158" t="s">
        <v>147</v>
      </c>
      <c r="G96" s="159" t="s">
        <v>116</v>
      </c>
      <c r="H96" s="160">
        <v>2</v>
      </c>
      <c r="I96" s="161"/>
      <c r="J96" s="162">
        <f t="shared" si="0"/>
        <v>0</v>
      </c>
      <c r="K96" s="158" t="s">
        <v>21</v>
      </c>
      <c r="L96" s="163"/>
      <c r="M96" s="164" t="s">
        <v>21</v>
      </c>
      <c r="N96" s="165" t="s">
        <v>42</v>
      </c>
      <c r="O96" s="35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17" t="s">
        <v>117</v>
      </c>
      <c r="AT96" s="17" t="s">
        <v>113</v>
      </c>
      <c r="AU96" s="17" t="s">
        <v>71</v>
      </c>
      <c r="AY96" s="17" t="s">
        <v>118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17" t="s">
        <v>78</v>
      </c>
      <c r="BK96" s="168">
        <f t="shared" si="9"/>
        <v>0</v>
      </c>
      <c r="BL96" s="17" t="s">
        <v>119</v>
      </c>
      <c r="BM96" s="17" t="s">
        <v>171</v>
      </c>
    </row>
    <row r="97" spans="2:65" s="1" customFormat="1" ht="31.5" customHeight="1">
      <c r="B97" s="34"/>
      <c r="C97" s="156" t="s">
        <v>71</v>
      </c>
      <c r="D97" s="156" t="s">
        <v>113</v>
      </c>
      <c r="E97" s="157" t="s">
        <v>172</v>
      </c>
      <c r="F97" s="158" t="s">
        <v>150</v>
      </c>
      <c r="G97" s="159" t="s">
        <v>116</v>
      </c>
      <c r="H97" s="160">
        <v>10</v>
      </c>
      <c r="I97" s="161"/>
      <c r="J97" s="162">
        <f t="shared" si="0"/>
        <v>0</v>
      </c>
      <c r="K97" s="158" t="s">
        <v>21</v>
      </c>
      <c r="L97" s="163"/>
      <c r="M97" s="164" t="s">
        <v>21</v>
      </c>
      <c r="N97" s="165" t="s">
        <v>42</v>
      </c>
      <c r="O97" s="35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17" t="s">
        <v>117</v>
      </c>
      <c r="AT97" s="17" t="s">
        <v>113</v>
      </c>
      <c r="AU97" s="17" t="s">
        <v>71</v>
      </c>
      <c r="AY97" s="17" t="s">
        <v>118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17" t="s">
        <v>78</v>
      </c>
      <c r="BK97" s="168">
        <f t="shared" si="9"/>
        <v>0</v>
      </c>
      <c r="BL97" s="17" t="s">
        <v>119</v>
      </c>
      <c r="BM97" s="17" t="s">
        <v>173</v>
      </c>
    </row>
    <row r="98" spans="2:65" s="1" customFormat="1" ht="31.5" customHeight="1">
      <c r="B98" s="34"/>
      <c r="C98" s="156" t="s">
        <v>71</v>
      </c>
      <c r="D98" s="156" t="s">
        <v>113</v>
      </c>
      <c r="E98" s="157" t="s">
        <v>174</v>
      </c>
      <c r="F98" s="158" t="s">
        <v>153</v>
      </c>
      <c r="G98" s="159" t="s">
        <v>116</v>
      </c>
      <c r="H98" s="160">
        <v>3</v>
      </c>
      <c r="I98" s="161"/>
      <c r="J98" s="162">
        <f t="shared" si="0"/>
        <v>0</v>
      </c>
      <c r="K98" s="158" t="s">
        <v>21</v>
      </c>
      <c r="L98" s="163"/>
      <c r="M98" s="164" t="s">
        <v>21</v>
      </c>
      <c r="N98" s="165" t="s">
        <v>42</v>
      </c>
      <c r="O98" s="35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17" t="s">
        <v>117</v>
      </c>
      <c r="AT98" s="17" t="s">
        <v>113</v>
      </c>
      <c r="AU98" s="17" t="s">
        <v>71</v>
      </c>
      <c r="AY98" s="17" t="s">
        <v>118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17" t="s">
        <v>78</v>
      </c>
      <c r="BK98" s="168">
        <f t="shared" si="9"/>
        <v>0</v>
      </c>
      <c r="BL98" s="17" t="s">
        <v>119</v>
      </c>
      <c r="BM98" s="17" t="s">
        <v>175</v>
      </c>
    </row>
    <row r="99" spans="2:65" s="1" customFormat="1" ht="22.5" customHeight="1">
      <c r="B99" s="34"/>
      <c r="C99" s="156" t="s">
        <v>71</v>
      </c>
      <c r="D99" s="156" t="s">
        <v>113</v>
      </c>
      <c r="E99" s="157" t="s">
        <v>176</v>
      </c>
      <c r="F99" s="158" t="s">
        <v>156</v>
      </c>
      <c r="G99" s="159" t="s">
        <v>116</v>
      </c>
      <c r="H99" s="160">
        <v>1</v>
      </c>
      <c r="I99" s="161"/>
      <c r="J99" s="162">
        <f t="shared" si="0"/>
        <v>0</v>
      </c>
      <c r="K99" s="158" t="s">
        <v>21</v>
      </c>
      <c r="L99" s="163"/>
      <c r="M99" s="164" t="s">
        <v>21</v>
      </c>
      <c r="N99" s="165" t="s">
        <v>42</v>
      </c>
      <c r="O99" s="35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17" t="s">
        <v>117</v>
      </c>
      <c r="AT99" s="17" t="s">
        <v>113</v>
      </c>
      <c r="AU99" s="17" t="s">
        <v>71</v>
      </c>
      <c r="AY99" s="17" t="s">
        <v>118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17" t="s">
        <v>78</v>
      </c>
      <c r="BK99" s="168">
        <f t="shared" si="9"/>
        <v>0</v>
      </c>
      <c r="BL99" s="17" t="s">
        <v>119</v>
      </c>
      <c r="BM99" s="17" t="s">
        <v>177</v>
      </c>
    </row>
    <row r="100" spans="2:65" s="1" customFormat="1" ht="22.5" customHeight="1">
      <c r="B100" s="34"/>
      <c r="C100" s="156" t="s">
        <v>71</v>
      </c>
      <c r="D100" s="156" t="s">
        <v>113</v>
      </c>
      <c r="E100" s="157" t="s">
        <v>178</v>
      </c>
      <c r="F100" s="158" t="s">
        <v>179</v>
      </c>
      <c r="G100" s="159" t="s">
        <v>116</v>
      </c>
      <c r="H100" s="160">
        <v>16</v>
      </c>
      <c r="I100" s="161"/>
      <c r="J100" s="162">
        <f t="shared" si="0"/>
        <v>0</v>
      </c>
      <c r="K100" s="158" t="s">
        <v>21</v>
      </c>
      <c r="L100" s="163"/>
      <c r="M100" s="164" t="s">
        <v>21</v>
      </c>
      <c r="N100" s="165" t="s">
        <v>42</v>
      </c>
      <c r="O100" s="35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17" t="s">
        <v>117</v>
      </c>
      <c r="AT100" s="17" t="s">
        <v>113</v>
      </c>
      <c r="AU100" s="17" t="s">
        <v>71</v>
      </c>
      <c r="AY100" s="17" t="s">
        <v>118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17" t="s">
        <v>78</v>
      </c>
      <c r="BK100" s="168">
        <f t="shared" si="9"/>
        <v>0</v>
      </c>
      <c r="BL100" s="17" t="s">
        <v>119</v>
      </c>
      <c r="BM100" s="17" t="s">
        <v>180</v>
      </c>
    </row>
    <row r="101" spans="2:65" s="1" customFormat="1" ht="22.5" customHeight="1">
      <c r="B101" s="34"/>
      <c r="C101" s="156" t="s">
        <v>71</v>
      </c>
      <c r="D101" s="156" t="s">
        <v>113</v>
      </c>
      <c r="E101" s="157" t="s">
        <v>181</v>
      </c>
      <c r="F101" s="158" t="s">
        <v>182</v>
      </c>
      <c r="G101" s="159" t="s">
        <v>116</v>
      </c>
      <c r="H101" s="160">
        <v>81</v>
      </c>
      <c r="I101" s="161"/>
      <c r="J101" s="162">
        <f t="shared" si="0"/>
        <v>0</v>
      </c>
      <c r="K101" s="158" t="s">
        <v>21</v>
      </c>
      <c r="L101" s="163"/>
      <c r="M101" s="164" t="s">
        <v>21</v>
      </c>
      <c r="N101" s="165" t="s">
        <v>42</v>
      </c>
      <c r="O101" s="35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17" t="s">
        <v>117</v>
      </c>
      <c r="AT101" s="17" t="s">
        <v>113</v>
      </c>
      <c r="AU101" s="17" t="s">
        <v>71</v>
      </c>
      <c r="AY101" s="17" t="s">
        <v>118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17" t="s">
        <v>78</v>
      </c>
      <c r="BK101" s="168">
        <f t="shared" si="9"/>
        <v>0</v>
      </c>
      <c r="BL101" s="17" t="s">
        <v>119</v>
      </c>
      <c r="BM101" s="17" t="s">
        <v>183</v>
      </c>
    </row>
    <row r="102" spans="2:65" s="1" customFormat="1" ht="22.5" customHeight="1">
      <c r="B102" s="34"/>
      <c r="C102" s="156" t="s">
        <v>71</v>
      </c>
      <c r="D102" s="156" t="s">
        <v>113</v>
      </c>
      <c r="E102" s="157" t="s">
        <v>184</v>
      </c>
      <c r="F102" s="158" t="s">
        <v>185</v>
      </c>
      <c r="G102" s="159" t="s">
        <v>116</v>
      </c>
      <c r="H102" s="160">
        <v>4</v>
      </c>
      <c r="I102" s="161"/>
      <c r="J102" s="162">
        <f t="shared" si="0"/>
        <v>0</v>
      </c>
      <c r="K102" s="158" t="s">
        <v>21</v>
      </c>
      <c r="L102" s="163"/>
      <c r="M102" s="164" t="s">
        <v>21</v>
      </c>
      <c r="N102" s="165" t="s">
        <v>42</v>
      </c>
      <c r="O102" s="35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17" t="s">
        <v>117</v>
      </c>
      <c r="AT102" s="17" t="s">
        <v>113</v>
      </c>
      <c r="AU102" s="17" t="s">
        <v>71</v>
      </c>
      <c r="AY102" s="17" t="s">
        <v>118</v>
      </c>
      <c r="BE102" s="168">
        <f t="shared" si="4"/>
        <v>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17" t="s">
        <v>78</v>
      </c>
      <c r="BK102" s="168">
        <f t="shared" si="9"/>
        <v>0</v>
      </c>
      <c r="BL102" s="17" t="s">
        <v>119</v>
      </c>
      <c r="BM102" s="17" t="s">
        <v>186</v>
      </c>
    </row>
    <row r="103" spans="2:65" s="1" customFormat="1" ht="22.5" customHeight="1">
      <c r="B103" s="34"/>
      <c r="C103" s="156" t="s">
        <v>71</v>
      </c>
      <c r="D103" s="156" t="s">
        <v>113</v>
      </c>
      <c r="E103" s="157" t="s">
        <v>187</v>
      </c>
      <c r="F103" s="158" t="s">
        <v>188</v>
      </c>
      <c r="G103" s="159" t="s">
        <v>116</v>
      </c>
      <c r="H103" s="160">
        <v>2</v>
      </c>
      <c r="I103" s="161"/>
      <c r="J103" s="162">
        <f t="shared" si="0"/>
        <v>0</v>
      </c>
      <c r="K103" s="158" t="s">
        <v>21</v>
      </c>
      <c r="L103" s="163"/>
      <c r="M103" s="164" t="s">
        <v>21</v>
      </c>
      <c r="N103" s="165" t="s">
        <v>42</v>
      </c>
      <c r="O103" s="35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17" t="s">
        <v>117</v>
      </c>
      <c r="AT103" s="17" t="s">
        <v>113</v>
      </c>
      <c r="AU103" s="17" t="s">
        <v>71</v>
      </c>
      <c r="AY103" s="17" t="s">
        <v>118</v>
      </c>
      <c r="BE103" s="168">
        <f t="shared" si="4"/>
        <v>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17" t="s">
        <v>78</v>
      </c>
      <c r="BK103" s="168">
        <f t="shared" si="9"/>
        <v>0</v>
      </c>
      <c r="BL103" s="17" t="s">
        <v>119</v>
      </c>
      <c r="BM103" s="17" t="s">
        <v>189</v>
      </c>
    </row>
    <row r="104" spans="2:65" s="1" customFormat="1" ht="22.5" customHeight="1">
      <c r="B104" s="34"/>
      <c r="C104" s="156" t="s">
        <v>71</v>
      </c>
      <c r="D104" s="156" t="s">
        <v>113</v>
      </c>
      <c r="E104" s="157" t="s">
        <v>190</v>
      </c>
      <c r="F104" s="158" t="s">
        <v>191</v>
      </c>
      <c r="G104" s="159" t="s">
        <v>116</v>
      </c>
      <c r="H104" s="160">
        <v>13</v>
      </c>
      <c r="I104" s="161"/>
      <c r="J104" s="162">
        <f t="shared" si="0"/>
        <v>0</v>
      </c>
      <c r="K104" s="158" t="s">
        <v>21</v>
      </c>
      <c r="L104" s="163"/>
      <c r="M104" s="164" t="s">
        <v>21</v>
      </c>
      <c r="N104" s="165" t="s">
        <v>42</v>
      </c>
      <c r="O104" s="35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17" t="s">
        <v>117</v>
      </c>
      <c r="AT104" s="17" t="s">
        <v>113</v>
      </c>
      <c r="AU104" s="17" t="s">
        <v>71</v>
      </c>
      <c r="AY104" s="17" t="s">
        <v>118</v>
      </c>
      <c r="BE104" s="168">
        <f t="shared" si="4"/>
        <v>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17" t="s">
        <v>78</v>
      </c>
      <c r="BK104" s="168">
        <f t="shared" si="9"/>
        <v>0</v>
      </c>
      <c r="BL104" s="17" t="s">
        <v>119</v>
      </c>
      <c r="BM104" s="17" t="s">
        <v>192</v>
      </c>
    </row>
    <row r="105" spans="2:65" s="1" customFormat="1" ht="22.5" customHeight="1">
      <c r="B105" s="34"/>
      <c r="C105" s="156" t="s">
        <v>71</v>
      </c>
      <c r="D105" s="156" t="s">
        <v>113</v>
      </c>
      <c r="E105" s="157" t="s">
        <v>193</v>
      </c>
      <c r="F105" s="158" t="s">
        <v>194</v>
      </c>
      <c r="G105" s="159" t="s">
        <v>116</v>
      </c>
      <c r="H105" s="160">
        <v>15</v>
      </c>
      <c r="I105" s="161"/>
      <c r="J105" s="162">
        <f t="shared" si="0"/>
        <v>0</v>
      </c>
      <c r="K105" s="158" t="s">
        <v>21</v>
      </c>
      <c r="L105" s="163"/>
      <c r="M105" s="164" t="s">
        <v>21</v>
      </c>
      <c r="N105" s="165" t="s">
        <v>42</v>
      </c>
      <c r="O105" s="35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17" t="s">
        <v>117</v>
      </c>
      <c r="AT105" s="17" t="s">
        <v>113</v>
      </c>
      <c r="AU105" s="17" t="s">
        <v>71</v>
      </c>
      <c r="AY105" s="17" t="s">
        <v>118</v>
      </c>
      <c r="BE105" s="168">
        <f t="shared" si="4"/>
        <v>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17" t="s">
        <v>78</v>
      </c>
      <c r="BK105" s="168">
        <f t="shared" si="9"/>
        <v>0</v>
      </c>
      <c r="BL105" s="17" t="s">
        <v>119</v>
      </c>
      <c r="BM105" s="17" t="s">
        <v>195</v>
      </c>
    </row>
    <row r="106" spans="2:65" s="1" customFormat="1" ht="22.5" customHeight="1">
      <c r="B106" s="34"/>
      <c r="C106" s="156" t="s">
        <v>71</v>
      </c>
      <c r="D106" s="156" t="s">
        <v>113</v>
      </c>
      <c r="E106" s="157" t="s">
        <v>196</v>
      </c>
      <c r="F106" s="158" t="s">
        <v>197</v>
      </c>
      <c r="G106" s="159" t="s">
        <v>116</v>
      </c>
      <c r="H106" s="160">
        <v>10</v>
      </c>
      <c r="I106" s="161"/>
      <c r="J106" s="162">
        <f t="shared" si="0"/>
        <v>0</v>
      </c>
      <c r="K106" s="158" t="s">
        <v>21</v>
      </c>
      <c r="L106" s="163"/>
      <c r="M106" s="164" t="s">
        <v>21</v>
      </c>
      <c r="N106" s="165" t="s">
        <v>42</v>
      </c>
      <c r="O106" s="35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AR106" s="17" t="s">
        <v>117</v>
      </c>
      <c r="AT106" s="17" t="s">
        <v>113</v>
      </c>
      <c r="AU106" s="17" t="s">
        <v>71</v>
      </c>
      <c r="AY106" s="17" t="s">
        <v>118</v>
      </c>
      <c r="BE106" s="168">
        <f t="shared" si="4"/>
        <v>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17" t="s">
        <v>78</v>
      </c>
      <c r="BK106" s="168">
        <f t="shared" si="9"/>
        <v>0</v>
      </c>
      <c r="BL106" s="17" t="s">
        <v>119</v>
      </c>
      <c r="BM106" s="17" t="s">
        <v>198</v>
      </c>
    </row>
    <row r="107" spans="2:65" s="1" customFormat="1" ht="22.5" customHeight="1">
      <c r="B107" s="34"/>
      <c r="C107" s="156" t="s">
        <v>71</v>
      </c>
      <c r="D107" s="156" t="s">
        <v>113</v>
      </c>
      <c r="E107" s="157" t="s">
        <v>199</v>
      </c>
      <c r="F107" s="158" t="s">
        <v>200</v>
      </c>
      <c r="G107" s="159" t="s">
        <v>116</v>
      </c>
      <c r="H107" s="160">
        <v>4</v>
      </c>
      <c r="I107" s="161"/>
      <c r="J107" s="162">
        <f t="shared" si="0"/>
        <v>0</v>
      </c>
      <c r="K107" s="158" t="s">
        <v>21</v>
      </c>
      <c r="L107" s="163"/>
      <c r="M107" s="164" t="s">
        <v>21</v>
      </c>
      <c r="N107" s="165" t="s">
        <v>42</v>
      </c>
      <c r="O107" s="35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17" t="s">
        <v>117</v>
      </c>
      <c r="AT107" s="17" t="s">
        <v>113</v>
      </c>
      <c r="AU107" s="17" t="s">
        <v>71</v>
      </c>
      <c r="AY107" s="17" t="s">
        <v>118</v>
      </c>
      <c r="BE107" s="168">
        <f t="shared" si="4"/>
        <v>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17" t="s">
        <v>78</v>
      </c>
      <c r="BK107" s="168">
        <f t="shared" si="9"/>
        <v>0</v>
      </c>
      <c r="BL107" s="17" t="s">
        <v>119</v>
      </c>
      <c r="BM107" s="17" t="s">
        <v>201</v>
      </c>
    </row>
    <row r="108" spans="2:65" s="1" customFormat="1" ht="22.5" customHeight="1">
      <c r="B108" s="34"/>
      <c r="C108" s="156" t="s">
        <v>71</v>
      </c>
      <c r="D108" s="156" t="s">
        <v>113</v>
      </c>
      <c r="E108" s="157" t="s">
        <v>202</v>
      </c>
      <c r="F108" s="158" t="s">
        <v>203</v>
      </c>
      <c r="G108" s="159" t="s">
        <v>116</v>
      </c>
      <c r="H108" s="160">
        <v>32</v>
      </c>
      <c r="I108" s="161"/>
      <c r="J108" s="162">
        <f t="shared" si="0"/>
        <v>0</v>
      </c>
      <c r="K108" s="158" t="s">
        <v>21</v>
      </c>
      <c r="L108" s="163"/>
      <c r="M108" s="164" t="s">
        <v>21</v>
      </c>
      <c r="N108" s="165" t="s">
        <v>42</v>
      </c>
      <c r="O108" s="35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AR108" s="17" t="s">
        <v>117</v>
      </c>
      <c r="AT108" s="17" t="s">
        <v>113</v>
      </c>
      <c r="AU108" s="17" t="s">
        <v>71</v>
      </c>
      <c r="AY108" s="17" t="s">
        <v>118</v>
      </c>
      <c r="BE108" s="168">
        <f t="shared" si="4"/>
        <v>0</v>
      </c>
      <c r="BF108" s="168">
        <f t="shared" si="5"/>
        <v>0</v>
      </c>
      <c r="BG108" s="168">
        <f t="shared" si="6"/>
        <v>0</v>
      </c>
      <c r="BH108" s="168">
        <f t="shared" si="7"/>
        <v>0</v>
      </c>
      <c r="BI108" s="168">
        <f t="shared" si="8"/>
        <v>0</v>
      </c>
      <c r="BJ108" s="17" t="s">
        <v>78</v>
      </c>
      <c r="BK108" s="168">
        <f t="shared" si="9"/>
        <v>0</v>
      </c>
      <c r="BL108" s="17" t="s">
        <v>119</v>
      </c>
      <c r="BM108" s="17" t="s">
        <v>204</v>
      </c>
    </row>
    <row r="109" spans="2:65" s="1" customFormat="1" ht="22.5" customHeight="1">
      <c r="B109" s="34"/>
      <c r="C109" s="156" t="s">
        <v>71</v>
      </c>
      <c r="D109" s="156" t="s">
        <v>113</v>
      </c>
      <c r="E109" s="157" t="s">
        <v>205</v>
      </c>
      <c r="F109" s="158" t="s">
        <v>206</v>
      </c>
      <c r="G109" s="159" t="s">
        <v>116</v>
      </c>
      <c r="H109" s="160">
        <v>10</v>
      </c>
      <c r="I109" s="161"/>
      <c r="J109" s="162">
        <f aca="true" t="shared" si="10" ref="J109:J140">ROUND(I109*H109,2)</f>
        <v>0</v>
      </c>
      <c r="K109" s="158" t="s">
        <v>21</v>
      </c>
      <c r="L109" s="163"/>
      <c r="M109" s="164" t="s">
        <v>21</v>
      </c>
      <c r="N109" s="165" t="s">
        <v>42</v>
      </c>
      <c r="O109" s="35"/>
      <c r="P109" s="166">
        <f aca="true" t="shared" si="11" ref="P109:P140">O109*H109</f>
        <v>0</v>
      </c>
      <c r="Q109" s="166">
        <v>0</v>
      </c>
      <c r="R109" s="166">
        <f aca="true" t="shared" si="12" ref="R109:R140">Q109*H109</f>
        <v>0</v>
      </c>
      <c r="S109" s="166">
        <v>0</v>
      </c>
      <c r="T109" s="167">
        <f aca="true" t="shared" si="13" ref="T109:T140">S109*H109</f>
        <v>0</v>
      </c>
      <c r="AR109" s="17" t="s">
        <v>117</v>
      </c>
      <c r="AT109" s="17" t="s">
        <v>113</v>
      </c>
      <c r="AU109" s="17" t="s">
        <v>71</v>
      </c>
      <c r="AY109" s="17" t="s">
        <v>118</v>
      </c>
      <c r="BE109" s="168">
        <f aca="true" t="shared" si="14" ref="BE109:BE140">IF(N109="základní",J109,0)</f>
        <v>0</v>
      </c>
      <c r="BF109" s="168">
        <f aca="true" t="shared" si="15" ref="BF109:BF140">IF(N109="snížená",J109,0)</f>
        <v>0</v>
      </c>
      <c r="BG109" s="168">
        <f aca="true" t="shared" si="16" ref="BG109:BG140">IF(N109="zákl. přenesená",J109,0)</f>
        <v>0</v>
      </c>
      <c r="BH109" s="168">
        <f aca="true" t="shared" si="17" ref="BH109:BH140">IF(N109="sníž. přenesená",J109,0)</f>
        <v>0</v>
      </c>
      <c r="BI109" s="168">
        <f aca="true" t="shared" si="18" ref="BI109:BI140">IF(N109="nulová",J109,0)</f>
        <v>0</v>
      </c>
      <c r="BJ109" s="17" t="s">
        <v>78</v>
      </c>
      <c r="BK109" s="168">
        <f aca="true" t="shared" si="19" ref="BK109:BK140">ROUND(I109*H109,2)</f>
        <v>0</v>
      </c>
      <c r="BL109" s="17" t="s">
        <v>119</v>
      </c>
      <c r="BM109" s="17" t="s">
        <v>207</v>
      </c>
    </row>
    <row r="110" spans="2:65" s="1" customFormat="1" ht="22.5" customHeight="1">
      <c r="B110" s="34"/>
      <c r="C110" s="156" t="s">
        <v>71</v>
      </c>
      <c r="D110" s="156" t="s">
        <v>113</v>
      </c>
      <c r="E110" s="157" t="s">
        <v>208</v>
      </c>
      <c r="F110" s="158" t="s">
        <v>209</v>
      </c>
      <c r="G110" s="159" t="s">
        <v>116</v>
      </c>
      <c r="H110" s="160">
        <v>88</v>
      </c>
      <c r="I110" s="161"/>
      <c r="J110" s="162">
        <f t="shared" si="10"/>
        <v>0</v>
      </c>
      <c r="K110" s="158" t="s">
        <v>21</v>
      </c>
      <c r="L110" s="163"/>
      <c r="M110" s="164" t="s">
        <v>21</v>
      </c>
      <c r="N110" s="165" t="s">
        <v>42</v>
      </c>
      <c r="O110" s="35"/>
      <c r="P110" s="166">
        <f t="shared" si="11"/>
        <v>0</v>
      </c>
      <c r="Q110" s="166">
        <v>0</v>
      </c>
      <c r="R110" s="166">
        <f t="shared" si="12"/>
        <v>0</v>
      </c>
      <c r="S110" s="166">
        <v>0</v>
      </c>
      <c r="T110" s="167">
        <f t="shared" si="13"/>
        <v>0</v>
      </c>
      <c r="AR110" s="17" t="s">
        <v>117</v>
      </c>
      <c r="AT110" s="17" t="s">
        <v>113</v>
      </c>
      <c r="AU110" s="17" t="s">
        <v>71</v>
      </c>
      <c r="AY110" s="17" t="s">
        <v>118</v>
      </c>
      <c r="BE110" s="168">
        <f t="shared" si="14"/>
        <v>0</v>
      </c>
      <c r="BF110" s="168">
        <f t="shared" si="15"/>
        <v>0</v>
      </c>
      <c r="BG110" s="168">
        <f t="shared" si="16"/>
        <v>0</v>
      </c>
      <c r="BH110" s="168">
        <f t="shared" si="17"/>
        <v>0</v>
      </c>
      <c r="BI110" s="168">
        <f t="shared" si="18"/>
        <v>0</v>
      </c>
      <c r="BJ110" s="17" t="s">
        <v>78</v>
      </c>
      <c r="BK110" s="168">
        <f t="shared" si="19"/>
        <v>0</v>
      </c>
      <c r="BL110" s="17" t="s">
        <v>119</v>
      </c>
      <c r="BM110" s="17" t="s">
        <v>210</v>
      </c>
    </row>
    <row r="111" spans="2:65" s="1" customFormat="1" ht="22.5" customHeight="1">
      <c r="B111" s="34"/>
      <c r="C111" s="156" t="s">
        <v>71</v>
      </c>
      <c r="D111" s="156" t="s">
        <v>113</v>
      </c>
      <c r="E111" s="157" t="s">
        <v>211</v>
      </c>
      <c r="F111" s="158" t="s">
        <v>212</v>
      </c>
      <c r="G111" s="159" t="s">
        <v>116</v>
      </c>
      <c r="H111" s="160">
        <v>18</v>
      </c>
      <c r="I111" s="161"/>
      <c r="J111" s="162">
        <f t="shared" si="10"/>
        <v>0</v>
      </c>
      <c r="K111" s="158" t="s">
        <v>21</v>
      </c>
      <c r="L111" s="163"/>
      <c r="M111" s="164" t="s">
        <v>21</v>
      </c>
      <c r="N111" s="165" t="s">
        <v>42</v>
      </c>
      <c r="O111" s="35"/>
      <c r="P111" s="166">
        <f t="shared" si="11"/>
        <v>0</v>
      </c>
      <c r="Q111" s="166">
        <v>0</v>
      </c>
      <c r="R111" s="166">
        <f t="shared" si="12"/>
        <v>0</v>
      </c>
      <c r="S111" s="166">
        <v>0</v>
      </c>
      <c r="T111" s="167">
        <f t="shared" si="13"/>
        <v>0</v>
      </c>
      <c r="AR111" s="17" t="s">
        <v>117</v>
      </c>
      <c r="AT111" s="17" t="s">
        <v>113</v>
      </c>
      <c r="AU111" s="17" t="s">
        <v>71</v>
      </c>
      <c r="AY111" s="17" t="s">
        <v>118</v>
      </c>
      <c r="BE111" s="168">
        <f t="shared" si="14"/>
        <v>0</v>
      </c>
      <c r="BF111" s="168">
        <f t="shared" si="15"/>
        <v>0</v>
      </c>
      <c r="BG111" s="168">
        <f t="shared" si="16"/>
        <v>0</v>
      </c>
      <c r="BH111" s="168">
        <f t="shared" si="17"/>
        <v>0</v>
      </c>
      <c r="BI111" s="168">
        <f t="shared" si="18"/>
        <v>0</v>
      </c>
      <c r="BJ111" s="17" t="s">
        <v>78</v>
      </c>
      <c r="BK111" s="168">
        <f t="shared" si="19"/>
        <v>0</v>
      </c>
      <c r="BL111" s="17" t="s">
        <v>119</v>
      </c>
      <c r="BM111" s="17" t="s">
        <v>213</v>
      </c>
    </row>
    <row r="112" spans="2:65" s="1" customFormat="1" ht="22.5" customHeight="1">
      <c r="B112" s="34"/>
      <c r="C112" s="156" t="s">
        <v>71</v>
      </c>
      <c r="D112" s="156" t="s">
        <v>113</v>
      </c>
      <c r="E112" s="157" t="s">
        <v>214</v>
      </c>
      <c r="F112" s="158" t="s">
        <v>215</v>
      </c>
      <c r="G112" s="159" t="s">
        <v>116</v>
      </c>
      <c r="H112" s="160">
        <v>26</v>
      </c>
      <c r="I112" s="161"/>
      <c r="J112" s="162">
        <f t="shared" si="10"/>
        <v>0</v>
      </c>
      <c r="K112" s="158" t="s">
        <v>21</v>
      </c>
      <c r="L112" s="163"/>
      <c r="M112" s="164" t="s">
        <v>21</v>
      </c>
      <c r="N112" s="165" t="s">
        <v>42</v>
      </c>
      <c r="O112" s="35"/>
      <c r="P112" s="166">
        <f t="shared" si="11"/>
        <v>0</v>
      </c>
      <c r="Q112" s="166">
        <v>0</v>
      </c>
      <c r="R112" s="166">
        <f t="shared" si="12"/>
        <v>0</v>
      </c>
      <c r="S112" s="166">
        <v>0</v>
      </c>
      <c r="T112" s="167">
        <f t="shared" si="13"/>
        <v>0</v>
      </c>
      <c r="AR112" s="17" t="s">
        <v>117</v>
      </c>
      <c r="AT112" s="17" t="s">
        <v>113</v>
      </c>
      <c r="AU112" s="17" t="s">
        <v>71</v>
      </c>
      <c r="AY112" s="17" t="s">
        <v>118</v>
      </c>
      <c r="BE112" s="168">
        <f t="shared" si="14"/>
        <v>0</v>
      </c>
      <c r="BF112" s="168">
        <f t="shared" si="15"/>
        <v>0</v>
      </c>
      <c r="BG112" s="168">
        <f t="shared" si="16"/>
        <v>0</v>
      </c>
      <c r="BH112" s="168">
        <f t="shared" si="17"/>
        <v>0</v>
      </c>
      <c r="BI112" s="168">
        <f t="shared" si="18"/>
        <v>0</v>
      </c>
      <c r="BJ112" s="17" t="s">
        <v>78</v>
      </c>
      <c r="BK112" s="168">
        <f t="shared" si="19"/>
        <v>0</v>
      </c>
      <c r="BL112" s="17" t="s">
        <v>119</v>
      </c>
      <c r="BM112" s="17" t="s">
        <v>216</v>
      </c>
    </row>
    <row r="113" spans="2:65" s="1" customFormat="1" ht="22.5" customHeight="1">
      <c r="B113" s="34"/>
      <c r="C113" s="156" t="s">
        <v>71</v>
      </c>
      <c r="D113" s="156" t="s">
        <v>113</v>
      </c>
      <c r="E113" s="157" t="s">
        <v>217</v>
      </c>
      <c r="F113" s="158" t="s">
        <v>218</v>
      </c>
      <c r="G113" s="159" t="s">
        <v>116</v>
      </c>
      <c r="H113" s="160">
        <v>2</v>
      </c>
      <c r="I113" s="161"/>
      <c r="J113" s="162">
        <f t="shared" si="10"/>
        <v>0</v>
      </c>
      <c r="K113" s="158" t="s">
        <v>21</v>
      </c>
      <c r="L113" s="163"/>
      <c r="M113" s="164" t="s">
        <v>21</v>
      </c>
      <c r="N113" s="165" t="s">
        <v>42</v>
      </c>
      <c r="O113" s="35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17" t="s">
        <v>117</v>
      </c>
      <c r="AT113" s="17" t="s">
        <v>113</v>
      </c>
      <c r="AU113" s="17" t="s">
        <v>71</v>
      </c>
      <c r="AY113" s="17" t="s">
        <v>118</v>
      </c>
      <c r="BE113" s="168">
        <f t="shared" si="14"/>
        <v>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17" t="s">
        <v>78</v>
      </c>
      <c r="BK113" s="168">
        <f t="shared" si="19"/>
        <v>0</v>
      </c>
      <c r="BL113" s="17" t="s">
        <v>119</v>
      </c>
      <c r="BM113" s="17" t="s">
        <v>219</v>
      </c>
    </row>
    <row r="114" spans="2:65" s="1" customFormat="1" ht="22.5" customHeight="1">
      <c r="B114" s="34"/>
      <c r="C114" s="156" t="s">
        <v>71</v>
      </c>
      <c r="D114" s="156" t="s">
        <v>113</v>
      </c>
      <c r="E114" s="157" t="s">
        <v>220</v>
      </c>
      <c r="F114" s="158" t="s">
        <v>221</v>
      </c>
      <c r="G114" s="159" t="s">
        <v>116</v>
      </c>
      <c r="H114" s="160">
        <v>3</v>
      </c>
      <c r="I114" s="161"/>
      <c r="J114" s="162">
        <f t="shared" si="10"/>
        <v>0</v>
      </c>
      <c r="K114" s="158" t="s">
        <v>21</v>
      </c>
      <c r="L114" s="163"/>
      <c r="M114" s="164" t="s">
        <v>21</v>
      </c>
      <c r="N114" s="165" t="s">
        <v>42</v>
      </c>
      <c r="O114" s="35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17" t="s">
        <v>117</v>
      </c>
      <c r="AT114" s="17" t="s">
        <v>113</v>
      </c>
      <c r="AU114" s="17" t="s">
        <v>71</v>
      </c>
      <c r="AY114" s="17" t="s">
        <v>118</v>
      </c>
      <c r="BE114" s="168">
        <f t="shared" si="14"/>
        <v>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17" t="s">
        <v>78</v>
      </c>
      <c r="BK114" s="168">
        <f t="shared" si="19"/>
        <v>0</v>
      </c>
      <c r="BL114" s="17" t="s">
        <v>119</v>
      </c>
      <c r="BM114" s="17" t="s">
        <v>222</v>
      </c>
    </row>
    <row r="115" spans="2:65" s="1" customFormat="1" ht="22.5" customHeight="1">
      <c r="B115" s="34"/>
      <c r="C115" s="156" t="s">
        <v>71</v>
      </c>
      <c r="D115" s="156" t="s">
        <v>113</v>
      </c>
      <c r="E115" s="157" t="s">
        <v>223</v>
      </c>
      <c r="F115" s="158" t="s">
        <v>224</v>
      </c>
      <c r="G115" s="159" t="s">
        <v>116</v>
      </c>
      <c r="H115" s="160">
        <v>2</v>
      </c>
      <c r="I115" s="161"/>
      <c r="J115" s="162">
        <f t="shared" si="10"/>
        <v>0</v>
      </c>
      <c r="K115" s="158" t="s">
        <v>21</v>
      </c>
      <c r="L115" s="163"/>
      <c r="M115" s="164" t="s">
        <v>21</v>
      </c>
      <c r="N115" s="165" t="s">
        <v>42</v>
      </c>
      <c r="O115" s="35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17" t="s">
        <v>117</v>
      </c>
      <c r="AT115" s="17" t="s">
        <v>113</v>
      </c>
      <c r="AU115" s="17" t="s">
        <v>71</v>
      </c>
      <c r="AY115" s="17" t="s">
        <v>118</v>
      </c>
      <c r="BE115" s="168">
        <f t="shared" si="14"/>
        <v>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17" t="s">
        <v>78</v>
      </c>
      <c r="BK115" s="168">
        <f t="shared" si="19"/>
        <v>0</v>
      </c>
      <c r="BL115" s="17" t="s">
        <v>119</v>
      </c>
      <c r="BM115" s="17" t="s">
        <v>225</v>
      </c>
    </row>
    <row r="116" spans="2:65" s="1" customFormat="1" ht="31.5" customHeight="1">
      <c r="B116" s="34"/>
      <c r="C116" s="156" t="s">
        <v>71</v>
      </c>
      <c r="D116" s="156" t="s">
        <v>113</v>
      </c>
      <c r="E116" s="157" t="s">
        <v>226</v>
      </c>
      <c r="F116" s="158" t="s">
        <v>227</v>
      </c>
      <c r="G116" s="159" t="s">
        <v>116</v>
      </c>
      <c r="H116" s="160">
        <v>6</v>
      </c>
      <c r="I116" s="161"/>
      <c r="J116" s="162">
        <f t="shared" si="10"/>
        <v>0</v>
      </c>
      <c r="K116" s="158" t="s">
        <v>21</v>
      </c>
      <c r="L116" s="163"/>
      <c r="M116" s="164" t="s">
        <v>21</v>
      </c>
      <c r="N116" s="165" t="s">
        <v>42</v>
      </c>
      <c r="O116" s="35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17" t="s">
        <v>117</v>
      </c>
      <c r="AT116" s="17" t="s">
        <v>113</v>
      </c>
      <c r="AU116" s="17" t="s">
        <v>71</v>
      </c>
      <c r="AY116" s="17" t="s">
        <v>118</v>
      </c>
      <c r="BE116" s="168">
        <f t="shared" si="14"/>
        <v>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17" t="s">
        <v>78</v>
      </c>
      <c r="BK116" s="168">
        <f t="shared" si="19"/>
        <v>0</v>
      </c>
      <c r="BL116" s="17" t="s">
        <v>119</v>
      </c>
      <c r="BM116" s="17" t="s">
        <v>228</v>
      </c>
    </row>
    <row r="117" spans="2:65" s="1" customFormat="1" ht="22.5" customHeight="1">
      <c r="B117" s="34"/>
      <c r="C117" s="156" t="s">
        <v>71</v>
      </c>
      <c r="D117" s="156" t="s">
        <v>113</v>
      </c>
      <c r="E117" s="157" t="s">
        <v>229</v>
      </c>
      <c r="F117" s="158" t="s">
        <v>230</v>
      </c>
      <c r="G117" s="159" t="s">
        <v>116</v>
      </c>
      <c r="H117" s="160">
        <v>4</v>
      </c>
      <c r="I117" s="161"/>
      <c r="J117" s="162">
        <f t="shared" si="10"/>
        <v>0</v>
      </c>
      <c r="K117" s="158" t="s">
        <v>21</v>
      </c>
      <c r="L117" s="163"/>
      <c r="M117" s="164" t="s">
        <v>21</v>
      </c>
      <c r="N117" s="165" t="s">
        <v>42</v>
      </c>
      <c r="O117" s="35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17" t="s">
        <v>117</v>
      </c>
      <c r="AT117" s="17" t="s">
        <v>113</v>
      </c>
      <c r="AU117" s="17" t="s">
        <v>71</v>
      </c>
      <c r="AY117" s="17" t="s">
        <v>118</v>
      </c>
      <c r="BE117" s="168">
        <f t="shared" si="14"/>
        <v>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17" t="s">
        <v>78</v>
      </c>
      <c r="BK117" s="168">
        <f t="shared" si="19"/>
        <v>0</v>
      </c>
      <c r="BL117" s="17" t="s">
        <v>119</v>
      </c>
      <c r="BM117" s="17" t="s">
        <v>231</v>
      </c>
    </row>
    <row r="118" spans="2:65" s="1" customFormat="1" ht="22.5" customHeight="1">
      <c r="B118" s="34"/>
      <c r="C118" s="156" t="s">
        <v>71</v>
      </c>
      <c r="D118" s="156" t="s">
        <v>113</v>
      </c>
      <c r="E118" s="157" t="s">
        <v>232</v>
      </c>
      <c r="F118" s="158" t="s">
        <v>233</v>
      </c>
      <c r="G118" s="159" t="s">
        <v>116</v>
      </c>
      <c r="H118" s="160">
        <v>14</v>
      </c>
      <c r="I118" s="161"/>
      <c r="J118" s="162">
        <f t="shared" si="10"/>
        <v>0</v>
      </c>
      <c r="K118" s="158" t="s">
        <v>21</v>
      </c>
      <c r="L118" s="163"/>
      <c r="M118" s="164" t="s">
        <v>21</v>
      </c>
      <c r="N118" s="165" t="s">
        <v>42</v>
      </c>
      <c r="O118" s="35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17" t="s">
        <v>117</v>
      </c>
      <c r="AT118" s="17" t="s">
        <v>113</v>
      </c>
      <c r="AU118" s="17" t="s">
        <v>71</v>
      </c>
      <c r="AY118" s="17" t="s">
        <v>118</v>
      </c>
      <c r="BE118" s="168">
        <f t="shared" si="14"/>
        <v>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17" t="s">
        <v>78</v>
      </c>
      <c r="BK118" s="168">
        <f t="shared" si="19"/>
        <v>0</v>
      </c>
      <c r="BL118" s="17" t="s">
        <v>119</v>
      </c>
      <c r="BM118" s="17" t="s">
        <v>234</v>
      </c>
    </row>
    <row r="119" spans="2:65" s="1" customFormat="1" ht="22.5" customHeight="1">
      <c r="B119" s="34"/>
      <c r="C119" s="156" t="s">
        <v>71</v>
      </c>
      <c r="D119" s="156" t="s">
        <v>113</v>
      </c>
      <c r="E119" s="157" t="s">
        <v>235</v>
      </c>
      <c r="F119" s="158" t="s">
        <v>236</v>
      </c>
      <c r="G119" s="159" t="s">
        <v>116</v>
      </c>
      <c r="H119" s="160">
        <v>136</v>
      </c>
      <c r="I119" s="161"/>
      <c r="J119" s="162">
        <f t="shared" si="10"/>
        <v>0</v>
      </c>
      <c r="K119" s="158" t="s">
        <v>21</v>
      </c>
      <c r="L119" s="163"/>
      <c r="M119" s="164" t="s">
        <v>21</v>
      </c>
      <c r="N119" s="165" t="s">
        <v>42</v>
      </c>
      <c r="O119" s="35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17" t="s">
        <v>117</v>
      </c>
      <c r="AT119" s="17" t="s">
        <v>113</v>
      </c>
      <c r="AU119" s="17" t="s">
        <v>71</v>
      </c>
      <c r="AY119" s="17" t="s">
        <v>118</v>
      </c>
      <c r="BE119" s="168">
        <f t="shared" si="14"/>
        <v>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17" t="s">
        <v>78</v>
      </c>
      <c r="BK119" s="168">
        <f t="shared" si="19"/>
        <v>0</v>
      </c>
      <c r="BL119" s="17" t="s">
        <v>119</v>
      </c>
      <c r="BM119" s="17" t="s">
        <v>237</v>
      </c>
    </row>
    <row r="120" spans="2:65" s="1" customFormat="1" ht="22.5" customHeight="1">
      <c r="B120" s="34"/>
      <c r="C120" s="156" t="s">
        <v>71</v>
      </c>
      <c r="D120" s="156" t="s">
        <v>113</v>
      </c>
      <c r="E120" s="157" t="s">
        <v>238</v>
      </c>
      <c r="F120" s="158" t="s">
        <v>239</v>
      </c>
      <c r="G120" s="159" t="s">
        <v>116</v>
      </c>
      <c r="H120" s="160">
        <v>60</v>
      </c>
      <c r="I120" s="161"/>
      <c r="J120" s="162">
        <f t="shared" si="10"/>
        <v>0</v>
      </c>
      <c r="K120" s="158" t="s">
        <v>21</v>
      </c>
      <c r="L120" s="163"/>
      <c r="M120" s="164" t="s">
        <v>21</v>
      </c>
      <c r="N120" s="165" t="s">
        <v>42</v>
      </c>
      <c r="O120" s="35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AR120" s="17" t="s">
        <v>117</v>
      </c>
      <c r="AT120" s="17" t="s">
        <v>113</v>
      </c>
      <c r="AU120" s="17" t="s">
        <v>71</v>
      </c>
      <c r="AY120" s="17" t="s">
        <v>118</v>
      </c>
      <c r="BE120" s="168">
        <f t="shared" si="14"/>
        <v>0</v>
      </c>
      <c r="BF120" s="168">
        <f t="shared" si="15"/>
        <v>0</v>
      </c>
      <c r="BG120" s="168">
        <f t="shared" si="16"/>
        <v>0</v>
      </c>
      <c r="BH120" s="168">
        <f t="shared" si="17"/>
        <v>0</v>
      </c>
      <c r="BI120" s="168">
        <f t="shared" si="18"/>
        <v>0</v>
      </c>
      <c r="BJ120" s="17" t="s">
        <v>78</v>
      </c>
      <c r="BK120" s="168">
        <f t="shared" si="19"/>
        <v>0</v>
      </c>
      <c r="BL120" s="17" t="s">
        <v>119</v>
      </c>
      <c r="BM120" s="17" t="s">
        <v>240</v>
      </c>
    </row>
    <row r="121" spans="2:65" s="1" customFormat="1" ht="22.5" customHeight="1">
      <c r="B121" s="34"/>
      <c r="C121" s="156" t="s">
        <v>71</v>
      </c>
      <c r="D121" s="156" t="s">
        <v>113</v>
      </c>
      <c r="E121" s="157" t="s">
        <v>241</v>
      </c>
      <c r="F121" s="158" t="s">
        <v>242</v>
      </c>
      <c r="G121" s="159" t="s">
        <v>116</v>
      </c>
      <c r="H121" s="160">
        <v>2</v>
      </c>
      <c r="I121" s="161"/>
      <c r="J121" s="162">
        <f t="shared" si="10"/>
        <v>0</v>
      </c>
      <c r="K121" s="158" t="s">
        <v>21</v>
      </c>
      <c r="L121" s="163"/>
      <c r="M121" s="164" t="s">
        <v>21</v>
      </c>
      <c r="N121" s="165" t="s">
        <v>42</v>
      </c>
      <c r="O121" s="35"/>
      <c r="P121" s="166">
        <f t="shared" si="11"/>
        <v>0</v>
      </c>
      <c r="Q121" s="166">
        <v>0</v>
      </c>
      <c r="R121" s="166">
        <f t="shared" si="12"/>
        <v>0</v>
      </c>
      <c r="S121" s="166">
        <v>0</v>
      </c>
      <c r="T121" s="167">
        <f t="shared" si="13"/>
        <v>0</v>
      </c>
      <c r="AR121" s="17" t="s">
        <v>117</v>
      </c>
      <c r="AT121" s="17" t="s">
        <v>113</v>
      </c>
      <c r="AU121" s="17" t="s">
        <v>71</v>
      </c>
      <c r="AY121" s="17" t="s">
        <v>118</v>
      </c>
      <c r="BE121" s="168">
        <f t="shared" si="14"/>
        <v>0</v>
      </c>
      <c r="BF121" s="168">
        <f t="shared" si="15"/>
        <v>0</v>
      </c>
      <c r="BG121" s="168">
        <f t="shared" si="16"/>
        <v>0</v>
      </c>
      <c r="BH121" s="168">
        <f t="shared" si="17"/>
        <v>0</v>
      </c>
      <c r="BI121" s="168">
        <f t="shared" si="18"/>
        <v>0</v>
      </c>
      <c r="BJ121" s="17" t="s">
        <v>78</v>
      </c>
      <c r="BK121" s="168">
        <f t="shared" si="19"/>
        <v>0</v>
      </c>
      <c r="BL121" s="17" t="s">
        <v>119</v>
      </c>
      <c r="BM121" s="17" t="s">
        <v>243</v>
      </c>
    </row>
    <row r="122" spans="2:65" s="1" customFormat="1" ht="22.5" customHeight="1">
      <c r="B122" s="34"/>
      <c r="C122" s="156" t="s">
        <v>71</v>
      </c>
      <c r="D122" s="156" t="s">
        <v>113</v>
      </c>
      <c r="E122" s="157" t="s">
        <v>244</v>
      </c>
      <c r="F122" s="158" t="s">
        <v>245</v>
      </c>
      <c r="G122" s="159" t="s">
        <v>116</v>
      </c>
      <c r="H122" s="160">
        <v>2</v>
      </c>
      <c r="I122" s="161"/>
      <c r="J122" s="162">
        <f t="shared" si="10"/>
        <v>0</v>
      </c>
      <c r="K122" s="158" t="s">
        <v>21</v>
      </c>
      <c r="L122" s="163"/>
      <c r="M122" s="164" t="s">
        <v>21</v>
      </c>
      <c r="N122" s="165" t="s">
        <v>42</v>
      </c>
      <c r="O122" s="35"/>
      <c r="P122" s="166">
        <f t="shared" si="11"/>
        <v>0</v>
      </c>
      <c r="Q122" s="166">
        <v>0</v>
      </c>
      <c r="R122" s="166">
        <f t="shared" si="12"/>
        <v>0</v>
      </c>
      <c r="S122" s="166">
        <v>0</v>
      </c>
      <c r="T122" s="167">
        <f t="shared" si="13"/>
        <v>0</v>
      </c>
      <c r="AR122" s="17" t="s">
        <v>117</v>
      </c>
      <c r="AT122" s="17" t="s">
        <v>113</v>
      </c>
      <c r="AU122" s="17" t="s">
        <v>71</v>
      </c>
      <c r="AY122" s="17" t="s">
        <v>118</v>
      </c>
      <c r="BE122" s="168">
        <f t="shared" si="14"/>
        <v>0</v>
      </c>
      <c r="BF122" s="168">
        <f t="shared" si="15"/>
        <v>0</v>
      </c>
      <c r="BG122" s="168">
        <f t="shared" si="16"/>
        <v>0</v>
      </c>
      <c r="BH122" s="168">
        <f t="shared" si="17"/>
        <v>0</v>
      </c>
      <c r="BI122" s="168">
        <f t="shared" si="18"/>
        <v>0</v>
      </c>
      <c r="BJ122" s="17" t="s">
        <v>78</v>
      </c>
      <c r="BK122" s="168">
        <f t="shared" si="19"/>
        <v>0</v>
      </c>
      <c r="BL122" s="17" t="s">
        <v>119</v>
      </c>
      <c r="BM122" s="17" t="s">
        <v>246</v>
      </c>
    </row>
    <row r="123" spans="2:65" s="1" customFormat="1" ht="22.5" customHeight="1">
      <c r="B123" s="34"/>
      <c r="C123" s="156" t="s">
        <v>71</v>
      </c>
      <c r="D123" s="156" t="s">
        <v>113</v>
      </c>
      <c r="E123" s="157" t="s">
        <v>247</v>
      </c>
      <c r="F123" s="158" t="s">
        <v>248</v>
      </c>
      <c r="G123" s="159" t="s">
        <v>116</v>
      </c>
      <c r="H123" s="160">
        <v>2</v>
      </c>
      <c r="I123" s="161"/>
      <c r="J123" s="162">
        <f t="shared" si="10"/>
        <v>0</v>
      </c>
      <c r="K123" s="158" t="s">
        <v>21</v>
      </c>
      <c r="L123" s="163"/>
      <c r="M123" s="164" t="s">
        <v>21</v>
      </c>
      <c r="N123" s="165" t="s">
        <v>42</v>
      </c>
      <c r="O123" s="35"/>
      <c r="P123" s="166">
        <f t="shared" si="11"/>
        <v>0</v>
      </c>
      <c r="Q123" s="166">
        <v>0</v>
      </c>
      <c r="R123" s="166">
        <f t="shared" si="12"/>
        <v>0</v>
      </c>
      <c r="S123" s="166">
        <v>0</v>
      </c>
      <c r="T123" s="167">
        <f t="shared" si="13"/>
        <v>0</v>
      </c>
      <c r="AR123" s="17" t="s">
        <v>117</v>
      </c>
      <c r="AT123" s="17" t="s">
        <v>113</v>
      </c>
      <c r="AU123" s="17" t="s">
        <v>71</v>
      </c>
      <c r="AY123" s="17" t="s">
        <v>118</v>
      </c>
      <c r="BE123" s="168">
        <f t="shared" si="14"/>
        <v>0</v>
      </c>
      <c r="BF123" s="168">
        <f t="shared" si="15"/>
        <v>0</v>
      </c>
      <c r="BG123" s="168">
        <f t="shared" si="16"/>
        <v>0</v>
      </c>
      <c r="BH123" s="168">
        <f t="shared" si="17"/>
        <v>0</v>
      </c>
      <c r="BI123" s="168">
        <f t="shared" si="18"/>
        <v>0</v>
      </c>
      <c r="BJ123" s="17" t="s">
        <v>78</v>
      </c>
      <c r="BK123" s="168">
        <f t="shared" si="19"/>
        <v>0</v>
      </c>
      <c r="BL123" s="17" t="s">
        <v>119</v>
      </c>
      <c r="BM123" s="17" t="s">
        <v>249</v>
      </c>
    </row>
    <row r="124" spans="2:65" s="1" customFormat="1" ht="22.5" customHeight="1">
      <c r="B124" s="34"/>
      <c r="C124" s="156" t="s">
        <v>71</v>
      </c>
      <c r="D124" s="156" t="s">
        <v>113</v>
      </c>
      <c r="E124" s="157" t="s">
        <v>250</v>
      </c>
      <c r="F124" s="158" t="s">
        <v>251</v>
      </c>
      <c r="G124" s="159" t="s">
        <v>116</v>
      </c>
      <c r="H124" s="160">
        <v>6</v>
      </c>
      <c r="I124" s="161"/>
      <c r="J124" s="162">
        <f t="shared" si="10"/>
        <v>0</v>
      </c>
      <c r="K124" s="158" t="s">
        <v>21</v>
      </c>
      <c r="L124" s="163"/>
      <c r="M124" s="164" t="s">
        <v>21</v>
      </c>
      <c r="N124" s="165" t="s">
        <v>42</v>
      </c>
      <c r="O124" s="35"/>
      <c r="P124" s="166">
        <f t="shared" si="11"/>
        <v>0</v>
      </c>
      <c r="Q124" s="166">
        <v>0</v>
      </c>
      <c r="R124" s="166">
        <f t="shared" si="12"/>
        <v>0</v>
      </c>
      <c r="S124" s="166">
        <v>0</v>
      </c>
      <c r="T124" s="167">
        <f t="shared" si="13"/>
        <v>0</v>
      </c>
      <c r="AR124" s="17" t="s">
        <v>117</v>
      </c>
      <c r="AT124" s="17" t="s">
        <v>113</v>
      </c>
      <c r="AU124" s="17" t="s">
        <v>71</v>
      </c>
      <c r="AY124" s="17" t="s">
        <v>118</v>
      </c>
      <c r="BE124" s="168">
        <f t="shared" si="14"/>
        <v>0</v>
      </c>
      <c r="BF124" s="168">
        <f t="shared" si="15"/>
        <v>0</v>
      </c>
      <c r="BG124" s="168">
        <f t="shared" si="16"/>
        <v>0</v>
      </c>
      <c r="BH124" s="168">
        <f t="shared" si="17"/>
        <v>0</v>
      </c>
      <c r="BI124" s="168">
        <f t="shared" si="18"/>
        <v>0</v>
      </c>
      <c r="BJ124" s="17" t="s">
        <v>78</v>
      </c>
      <c r="BK124" s="168">
        <f t="shared" si="19"/>
        <v>0</v>
      </c>
      <c r="BL124" s="17" t="s">
        <v>119</v>
      </c>
      <c r="BM124" s="17" t="s">
        <v>252</v>
      </c>
    </row>
    <row r="125" spans="2:65" s="1" customFormat="1" ht="31.5" customHeight="1">
      <c r="B125" s="34"/>
      <c r="C125" s="156" t="s">
        <v>71</v>
      </c>
      <c r="D125" s="156" t="s">
        <v>113</v>
      </c>
      <c r="E125" s="157" t="s">
        <v>253</v>
      </c>
      <c r="F125" s="158" t="s">
        <v>254</v>
      </c>
      <c r="G125" s="159" t="s">
        <v>116</v>
      </c>
      <c r="H125" s="160">
        <v>4</v>
      </c>
      <c r="I125" s="161"/>
      <c r="J125" s="162">
        <f t="shared" si="10"/>
        <v>0</v>
      </c>
      <c r="K125" s="158" t="s">
        <v>21</v>
      </c>
      <c r="L125" s="163"/>
      <c r="M125" s="164" t="s">
        <v>21</v>
      </c>
      <c r="N125" s="165" t="s">
        <v>42</v>
      </c>
      <c r="O125" s="35"/>
      <c r="P125" s="166">
        <f t="shared" si="11"/>
        <v>0</v>
      </c>
      <c r="Q125" s="166">
        <v>0</v>
      </c>
      <c r="R125" s="166">
        <f t="shared" si="12"/>
        <v>0</v>
      </c>
      <c r="S125" s="166">
        <v>0</v>
      </c>
      <c r="T125" s="167">
        <f t="shared" si="13"/>
        <v>0</v>
      </c>
      <c r="AR125" s="17" t="s">
        <v>117</v>
      </c>
      <c r="AT125" s="17" t="s">
        <v>113</v>
      </c>
      <c r="AU125" s="17" t="s">
        <v>71</v>
      </c>
      <c r="AY125" s="17" t="s">
        <v>118</v>
      </c>
      <c r="BE125" s="168">
        <f t="shared" si="14"/>
        <v>0</v>
      </c>
      <c r="BF125" s="168">
        <f t="shared" si="15"/>
        <v>0</v>
      </c>
      <c r="BG125" s="168">
        <f t="shared" si="16"/>
        <v>0</v>
      </c>
      <c r="BH125" s="168">
        <f t="shared" si="17"/>
        <v>0</v>
      </c>
      <c r="BI125" s="168">
        <f t="shared" si="18"/>
        <v>0</v>
      </c>
      <c r="BJ125" s="17" t="s">
        <v>78</v>
      </c>
      <c r="BK125" s="168">
        <f t="shared" si="19"/>
        <v>0</v>
      </c>
      <c r="BL125" s="17" t="s">
        <v>119</v>
      </c>
      <c r="BM125" s="17" t="s">
        <v>255</v>
      </c>
    </row>
    <row r="126" spans="2:65" s="1" customFormat="1" ht="22.5" customHeight="1">
      <c r="B126" s="34"/>
      <c r="C126" s="156" t="s">
        <v>71</v>
      </c>
      <c r="D126" s="156" t="s">
        <v>113</v>
      </c>
      <c r="E126" s="157" t="s">
        <v>256</v>
      </c>
      <c r="F126" s="158" t="s">
        <v>257</v>
      </c>
      <c r="G126" s="159" t="s">
        <v>116</v>
      </c>
      <c r="H126" s="160">
        <v>4</v>
      </c>
      <c r="I126" s="161"/>
      <c r="J126" s="162">
        <f t="shared" si="10"/>
        <v>0</v>
      </c>
      <c r="K126" s="158" t="s">
        <v>21</v>
      </c>
      <c r="L126" s="163"/>
      <c r="M126" s="164" t="s">
        <v>21</v>
      </c>
      <c r="N126" s="165" t="s">
        <v>42</v>
      </c>
      <c r="O126" s="35"/>
      <c r="P126" s="166">
        <f t="shared" si="11"/>
        <v>0</v>
      </c>
      <c r="Q126" s="166">
        <v>0</v>
      </c>
      <c r="R126" s="166">
        <f t="shared" si="12"/>
        <v>0</v>
      </c>
      <c r="S126" s="166">
        <v>0</v>
      </c>
      <c r="T126" s="167">
        <f t="shared" si="13"/>
        <v>0</v>
      </c>
      <c r="AR126" s="17" t="s">
        <v>117</v>
      </c>
      <c r="AT126" s="17" t="s">
        <v>113</v>
      </c>
      <c r="AU126" s="17" t="s">
        <v>71</v>
      </c>
      <c r="AY126" s="17" t="s">
        <v>118</v>
      </c>
      <c r="BE126" s="168">
        <f t="shared" si="14"/>
        <v>0</v>
      </c>
      <c r="BF126" s="168">
        <f t="shared" si="15"/>
        <v>0</v>
      </c>
      <c r="BG126" s="168">
        <f t="shared" si="16"/>
        <v>0</v>
      </c>
      <c r="BH126" s="168">
        <f t="shared" si="17"/>
        <v>0</v>
      </c>
      <c r="BI126" s="168">
        <f t="shared" si="18"/>
        <v>0</v>
      </c>
      <c r="BJ126" s="17" t="s">
        <v>78</v>
      </c>
      <c r="BK126" s="168">
        <f t="shared" si="19"/>
        <v>0</v>
      </c>
      <c r="BL126" s="17" t="s">
        <v>119</v>
      </c>
      <c r="BM126" s="17" t="s">
        <v>258</v>
      </c>
    </row>
    <row r="127" spans="2:65" s="1" customFormat="1" ht="22.5" customHeight="1">
      <c r="B127" s="34"/>
      <c r="C127" s="156" t="s">
        <v>71</v>
      </c>
      <c r="D127" s="156" t="s">
        <v>113</v>
      </c>
      <c r="E127" s="157" t="s">
        <v>259</v>
      </c>
      <c r="F127" s="158" t="s">
        <v>260</v>
      </c>
      <c r="G127" s="159" t="s">
        <v>116</v>
      </c>
      <c r="H127" s="160">
        <v>4</v>
      </c>
      <c r="I127" s="161"/>
      <c r="J127" s="162">
        <f t="shared" si="10"/>
        <v>0</v>
      </c>
      <c r="K127" s="158" t="s">
        <v>21</v>
      </c>
      <c r="L127" s="163"/>
      <c r="M127" s="164" t="s">
        <v>21</v>
      </c>
      <c r="N127" s="165" t="s">
        <v>42</v>
      </c>
      <c r="O127" s="35"/>
      <c r="P127" s="166">
        <f t="shared" si="11"/>
        <v>0</v>
      </c>
      <c r="Q127" s="166">
        <v>0</v>
      </c>
      <c r="R127" s="166">
        <f t="shared" si="12"/>
        <v>0</v>
      </c>
      <c r="S127" s="166">
        <v>0</v>
      </c>
      <c r="T127" s="167">
        <f t="shared" si="13"/>
        <v>0</v>
      </c>
      <c r="AR127" s="17" t="s">
        <v>117</v>
      </c>
      <c r="AT127" s="17" t="s">
        <v>113</v>
      </c>
      <c r="AU127" s="17" t="s">
        <v>71</v>
      </c>
      <c r="AY127" s="17" t="s">
        <v>118</v>
      </c>
      <c r="BE127" s="168">
        <f t="shared" si="14"/>
        <v>0</v>
      </c>
      <c r="BF127" s="168">
        <f t="shared" si="15"/>
        <v>0</v>
      </c>
      <c r="BG127" s="168">
        <f t="shared" si="16"/>
        <v>0</v>
      </c>
      <c r="BH127" s="168">
        <f t="shared" si="17"/>
        <v>0</v>
      </c>
      <c r="BI127" s="168">
        <f t="shared" si="18"/>
        <v>0</v>
      </c>
      <c r="BJ127" s="17" t="s">
        <v>78</v>
      </c>
      <c r="BK127" s="168">
        <f t="shared" si="19"/>
        <v>0</v>
      </c>
      <c r="BL127" s="17" t="s">
        <v>119</v>
      </c>
      <c r="BM127" s="17" t="s">
        <v>261</v>
      </c>
    </row>
    <row r="128" spans="2:65" s="1" customFormat="1" ht="22.5" customHeight="1">
      <c r="B128" s="34"/>
      <c r="C128" s="156" t="s">
        <v>71</v>
      </c>
      <c r="D128" s="156" t="s">
        <v>113</v>
      </c>
      <c r="E128" s="157" t="s">
        <v>262</v>
      </c>
      <c r="F128" s="158" t="s">
        <v>263</v>
      </c>
      <c r="G128" s="159" t="s">
        <v>116</v>
      </c>
      <c r="H128" s="160">
        <v>12</v>
      </c>
      <c r="I128" s="161"/>
      <c r="J128" s="162">
        <f t="shared" si="10"/>
        <v>0</v>
      </c>
      <c r="K128" s="158" t="s">
        <v>21</v>
      </c>
      <c r="L128" s="163"/>
      <c r="M128" s="164" t="s">
        <v>21</v>
      </c>
      <c r="N128" s="165" t="s">
        <v>42</v>
      </c>
      <c r="O128" s="35"/>
      <c r="P128" s="166">
        <f t="shared" si="11"/>
        <v>0</v>
      </c>
      <c r="Q128" s="166">
        <v>0</v>
      </c>
      <c r="R128" s="166">
        <f t="shared" si="12"/>
        <v>0</v>
      </c>
      <c r="S128" s="166">
        <v>0</v>
      </c>
      <c r="T128" s="167">
        <f t="shared" si="13"/>
        <v>0</v>
      </c>
      <c r="AR128" s="17" t="s">
        <v>117</v>
      </c>
      <c r="AT128" s="17" t="s">
        <v>113</v>
      </c>
      <c r="AU128" s="17" t="s">
        <v>71</v>
      </c>
      <c r="AY128" s="17" t="s">
        <v>118</v>
      </c>
      <c r="BE128" s="168">
        <f t="shared" si="14"/>
        <v>0</v>
      </c>
      <c r="BF128" s="168">
        <f t="shared" si="15"/>
        <v>0</v>
      </c>
      <c r="BG128" s="168">
        <f t="shared" si="16"/>
        <v>0</v>
      </c>
      <c r="BH128" s="168">
        <f t="shared" si="17"/>
        <v>0</v>
      </c>
      <c r="BI128" s="168">
        <f t="shared" si="18"/>
        <v>0</v>
      </c>
      <c r="BJ128" s="17" t="s">
        <v>78</v>
      </c>
      <c r="BK128" s="168">
        <f t="shared" si="19"/>
        <v>0</v>
      </c>
      <c r="BL128" s="17" t="s">
        <v>119</v>
      </c>
      <c r="BM128" s="17" t="s">
        <v>264</v>
      </c>
    </row>
    <row r="129" spans="2:65" s="1" customFormat="1" ht="22.5" customHeight="1">
      <c r="B129" s="34"/>
      <c r="C129" s="156" t="s">
        <v>71</v>
      </c>
      <c r="D129" s="156" t="s">
        <v>113</v>
      </c>
      <c r="E129" s="157" t="s">
        <v>265</v>
      </c>
      <c r="F129" s="158" t="s">
        <v>266</v>
      </c>
      <c r="G129" s="159" t="s">
        <v>116</v>
      </c>
      <c r="H129" s="160">
        <v>6</v>
      </c>
      <c r="I129" s="161"/>
      <c r="J129" s="162">
        <f t="shared" si="10"/>
        <v>0</v>
      </c>
      <c r="K129" s="158" t="s">
        <v>21</v>
      </c>
      <c r="L129" s="163"/>
      <c r="M129" s="164" t="s">
        <v>21</v>
      </c>
      <c r="N129" s="165" t="s">
        <v>42</v>
      </c>
      <c r="O129" s="35"/>
      <c r="P129" s="166">
        <f t="shared" si="11"/>
        <v>0</v>
      </c>
      <c r="Q129" s="166">
        <v>0</v>
      </c>
      <c r="R129" s="166">
        <f t="shared" si="12"/>
        <v>0</v>
      </c>
      <c r="S129" s="166">
        <v>0</v>
      </c>
      <c r="T129" s="167">
        <f t="shared" si="13"/>
        <v>0</v>
      </c>
      <c r="AR129" s="17" t="s">
        <v>117</v>
      </c>
      <c r="AT129" s="17" t="s">
        <v>113</v>
      </c>
      <c r="AU129" s="17" t="s">
        <v>71</v>
      </c>
      <c r="AY129" s="17" t="s">
        <v>118</v>
      </c>
      <c r="BE129" s="168">
        <f t="shared" si="14"/>
        <v>0</v>
      </c>
      <c r="BF129" s="168">
        <f t="shared" si="15"/>
        <v>0</v>
      </c>
      <c r="BG129" s="168">
        <f t="shared" si="16"/>
        <v>0</v>
      </c>
      <c r="BH129" s="168">
        <f t="shared" si="17"/>
        <v>0</v>
      </c>
      <c r="BI129" s="168">
        <f t="shared" si="18"/>
        <v>0</v>
      </c>
      <c r="BJ129" s="17" t="s">
        <v>78</v>
      </c>
      <c r="BK129" s="168">
        <f t="shared" si="19"/>
        <v>0</v>
      </c>
      <c r="BL129" s="17" t="s">
        <v>119</v>
      </c>
      <c r="BM129" s="17" t="s">
        <v>267</v>
      </c>
    </row>
    <row r="130" spans="2:65" s="1" customFormat="1" ht="22.5" customHeight="1">
      <c r="B130" s="34"/>
      <c r="C130" s="156" t="s">
        <v>71</v>
      </c>
      <c r="D130" s="156" t="s">
        <v>113</v>
      </c>
      <c r="E130" s="157" t="s">
        <v>268</v>
      </c>
      <c r="F130" s="158" t="s">
        <v>269</v>
      </c>
      <c r="G130" s="159" t="s">
        <v>116</v>
      </c>
      <c r="H130" s="160">
        <v>6</v>
      </c>
      <c r="I130" s="161"/>
      <c r="J130" s="162">
        <f t="shared" si="10"/>
        <v>0</v>
      </c>
      <c r="K130" s="158" t="s">
        <v>21</v>
      </c>
      <c r="L130" s="163"/>
      <c r="M130" s="164" t="s">
        <v>21</v>
      </c>
      <c r="N130" s="165" t="s">
        <v>42</v>
      </c>
      <c r="O130" s="35"/>
      <c r="P130" s="166">
        <f t="shared" si="11"/>
        <v>0</v>
      </c>
      <c r="Q130" s="166">
        <v>0</v>
      </c>
      <c r="R130" s="166">
        <f t="shared" si="12"/>
        <v>0</v>
      </c>
      <c r="S130" s="166">
        <v>0</v>
      </c>
      <c r="T130" s="167">
        <f t="shared" si="13"/>
        <v>0</v>
      </c>
      <c r="AR130" s="17" t="s">
        <v>117</v>
      </c>
      <c r="AT130" s="17" t="s">
        <v>113</v>
      </c>
      <c r="AU130" s="17" t="s">
        <v>71</v>
      </c>
      <c r="AY130" s="17" t="s">
        <v>118</v>
      </c>
      <c r="BE130" s="168">
        <f t="shared" si="14"/>
        <v>0</v>
      </c>
      <c r="BF130" s="168">
        <f t="shared" si="15"/>
        <v>0</v>
      </c>
      <c r="BG130" s="168">
        <f t="shared" si="16"/>
        <v>0</v>
      </c>
      <c r="BH130" s="168">
        <f t="shared" si="17"/>
        <v>0</v>
      </c>
      <c r="BI130" s="168">
        <f t="shared" si="18"/>
        <v>0</v>
      </c>
      <c r="BJ130" s="17" t="s">
        <v>78</v>
      </c>
      <c r="BK130" s="168">
        <f t="shared" si="19"/>
        <v>0</v>
      </c>
      <c r="BL130" s="17" t="s">
        <v>119</v>
      </c>
      <c r="BM130" s="17" t="s">
        <v>270</v>
      </c>
    </row>
    <row r="131" spans="2:65" s="1" customFormat="1" ht="22.5" customHeight="1">
      <c r="B131" s="34"/>
      <c r="C131" s="156" t="s">
        <v>71</v>
      </c>
      <c r="D131" s="156" t="s">
        <v>113</v>
      </c>
      <c r="E131" s="157" t="s">
        <v>271</v>
      </c>
      <c r="F131" s="158" t="s">
        <v>212</v>
      </c>
      <c r="G131" s="159" t="s">
        <v>116</v>
      </c>
      <c r="H131" s="160">
        <v>10</v>
      </c>
      <c r="I131" s="161"/>
      <c r="J131" s="162">
        <f t="shared" si="10"/>
        <v>0</v>
      </c>
      <c r="K131" s="158" t="s">
        <v>21</v>
      </c>
      <c r="L131" s="163"/>
      <c r="M131" s="164" t="s">
        <v>21</v>
      </c>
      <c r="N131" s="165" t="s">
        <v>42</v>
      </c>
      <c r="O131" s="35"/>
      <c r="P131" s="166">
        <f t="shared" si="11"/>
        <v>0</v>
      </c>
      <c r="Q131" s="166">
        <v>0</v>
      </c>
      <c r="R131" s="166">
        <f t="shared" si="12"/>
        <v>0</v>
      </c>
      <c r="S131" s="166">
        <v>0</v>
      </c>
      <c r="T131" s="167">
        <f t="shared" si="13"/>
        <v>0</v>
      </c>
      <c r="AR131" s="17" t="s">
        <v>117</v>
      </c>
      <c r="AT131" s="17" t="s">
        <v>113</v>
      </c>
      <c r="AU131" s="17" t="s">
        <v>71</v>
      </c>
      <c r="AY131" s="17" t="s">
        <v>118</v>
      </c>
      <c r="BE131" s="168">
        <f t="shared" si="14"/>
        <v>0</v>
      </c>
      <c r="BF131" s="168">
        <f t="shared" si="15"/>
        <v>0</v>
      </c>
      <c r="BG131" s="168">
        <f t="shared" si="16"/>
        <v>0</v>
      </c>
      <c r="BH131" s="168">
        <f t="shared" si="17"/>
        <v>0</v>
      </c>
      <c r="BI131" s="168">
        <f t="shared" si="18"/>
        <v>0</v>
      </c>
      <c r="BJ131" s="17" t="s">
        <v>78</v>
      </c>
      <c r="BK131" s="168">
        <f t="shared" si="19"/>
        <v>0</v>
      </c>
      <c r="BL131" s="17" t="s">
        <v>119</v>
      </c>
      <c r="BM131" s="17" t="s">
        <v>272</v>
      </c>
    </row>
    <row r="132" spans="2:65" s="1" customFormat="1" ht="22.5" customHeight="1">
      <c r="B132" s="34"/>
      <c r="C132" s="156" t="s">
        <v>71</v>
      </c>
      <c r="D132" s="156" t="s">
        <v>113</v>
      </c>
      <c r="E132" s="157" t="s">
        <v>273</v>
      </c>
      <c r="F132" s="158" t="s">
        <v>274</v>
      </c>
      <c r="G132" s="159" t="s">
        <v>116</v>
      </c>
      <c r="H132" s="160">
        <v>1</v>
      </c>
      <c r="I132" s="161"/>
      <c r="J132" s="162">
        <f t="shared" si="10"/>
        <v>0</v>
      </c>
      <c r="K132" s="158" t="s">
        <v>21</v>
      </c>
      <c r="L132" s="163"/>
      <c r="M132" s="164" t="s">
        <v>21</v>
      </c>
      <c r="N132" s="165" t="s">
        <v>42</v>
      </c>
      <c r="O132" s="35"/>
      <c r="P132" s="166">
        <f t="shared" si="11"/>
        <v>0</v>
      </c>
      <c r="Q132" s="166">
        <v>0</v>
      </c>
      <c r="R132" s="166">
        <f t="shared" si="12"/>
        <v>0</v>
      </c>
      <c r="S132" s="166">
        <v>0</v>
      </c>
      <c r="T132" s="167">
        <f t="shared" si="13"/>
        <v>0</v>
      </c>
      <c r="AR132" s="17" t="s">
        <v>117</v>
      </c>
      <c r="AT132" s="17" t="s">
        <v>113</v>
      </c>
      <c r="AU132" s="17" t="s">
        <v>71</v>
      </c>
      <c r="AY132" s="17" t="s">
        <v>118</v>
      </c>
      <c r="BE132" s="168">
        <f t="shared" si="14"/>
        <v>0</v>
      </c>
      <c r="BF132" s="168">
        <f t="shared" si="15"/>
        <v>0</v>
      </c>
      <c r="BG132" s="168">
        <f t="shared" si="16"/>
        <v>0</v>
      </c>
      <c r="BH132" s="168">
        <f t="shared" si="17"/>
        <v>0</v>
      </c>
      <c r="BI132" s="168">
        <f t="shared" si="18"/>
        <v>0</v>
      </c>
      <c r="BJ132" s="17" t="s">
        <v>78</v>
      </c>
      <c r="BK132" s="168">
        <f t="shared" si="19"/>
        <v>0</v>
      </c>
      <c r="BL132" s="17" t="s">
        <v>119</v>
      </c>
      <c r="BM132" s="17" t="s">
        <v>275</v>
      </c>
    </row>
    <row r="133" spans="2:65" s="1" customFormat="1" ht="22.5" customHeight="1">
      <c r="B133" s="34"/>
      <c r="C133" s="156" t="s">
        <v>71</v>
      </c>
      <c r="D133" s="156" t="s">
        <v>113</v>
      </c>
      <c r="E133" s="157" t="s">
        <v>276</v>
      </c>
      <c r="F133" s="158" t="s">
        <v>277</v>
      </c>
      <c r="G133" s="159" t="s">
        <v>116</v>
      </c>
      <c r="H133" s="160">
        <v>2</v>
      </c>
      <c r="I133" s="161"/>
      <c r="J133" s="162">
        <f t="shared" si="10"/>
        <v>0</v>
      </c>
      <c r="K133" s="158" t="s">
        <v>21</v>
      </c>
      <c r="L133" s="163"/>
      <c r="M133" s="164" t="s">
        <v>21</v>
      </c>
      <c r="N133" s="165" t="s">
        <v>42</v>
      </c>
      <c r="O133" s="35"/>
      <c r="P133" s="166">
        <f t="shared" si="11"/>
        <v>0</v>
      </c>
      <c r="Q133" s="166">
        <v>0</v>
      </c>
      <c r="R133" s="166">
        <f t="shared" si="12"/>
        <v>0</v>
      </c>
      <c r="S133" s="166">
        <v>0</v>
      </c>
      <c r="T133" s="167">
        <f t="shared" si="13"/>
        <v>0</v>
      </c>
      <c r="AR133" s="17" t="s">
        <v>117</v>
      </c>
      <c r="AT133" s="17" t="s">
        <v>113</v>
      </c>
      <c r="AU133" s="17" t="s">
        <v>71</v>
      </c>
      <c r="AY133" s="17" t="s">
        <v>118</v>
      </c>
      <c r="BE133" s="168">
        <f t="shared" si="14"/>
        <v>0</v>
      </c>
      <c r="BF133" s="168">
        <f t="shared" si="15"/>
        <v>0</v>
      </c>
      <c r="BG133" s="168">
        <f t="shared" si="16"/>
        <v>0</v>
      </c>
      <c r="BH133" s="168">
        <f t="shared" si="17"/>
        <v>0</v>
      </c>
      <c r="BI133" s="168">
        <f t="shared" si="18"/>
        <v>0</v>
      </c>
      <c r="BJ133" s="17" t="s">
        <v>78</v>
      </c>
      <c r="BK133" s="168">
        <f t="shared" si="19"/>
        <v>0</v>
      </c>
      <c r="BL133" s="17" t="s">
        <v>119</v>
      </c>
      <c r="BM133" s="17" t="s">
        <v>278</v>
      </c>
    </row>
    <row r="134" spans="2:65" s="1" customFormat="1" ht="22.5" customHeight="1">
      <c r="B134" s="34"/>
      <c r="C134" s="156" t="s">
        <v>71</v>
      </c>
      <c r="D134" s="156" t="s">
        <v>113</v>
      </c>
      <c r="E134" s="157" t="s">
        <v>279</v>
      </c>
      <c r="F134" s="158" t="s">
        <v>280</v>
      </c>
      <c r="G134" s="159" t="s">
        <v>116</v>
      </c>
      <c r="H134" s="160">
        <v>1</v>
      </c>
      <c r="I134" s="161"/>
      <c r="J134" s="162">
        <f t="shared" si="10"/>
        <v>0</v>
      </c>
      <c r="K134" s="158" t="s">
        <v>21</v>
      </c>
      <c r="L134" s="163"/>
      <c r="M134" s="164" t="s">
        <v>21</v>
      </c>
      <c r="N134" s="165" t="s">
        <v>42</v>
      </c>
      <c r="O134" s="35"/>
      <c r="P134" s="166">
        <f t="shared" si="11"/>
        <v>0</v>
      </c>
      <c r="Q134" s="166">
        <v>0</v>
      </c>
      <c r="R134" s="166">
        <f t="shared" si="12"/>
        <v>0</v>
      </c>
      <c r="S134" s="166">
        <v>0</v>
      </c>
      <c r="T134" s="167">
        <f t="shared" si="13"/>
        <v>0</v>
      </c>
      <c r="AR134" s="17" t="s">
        <v>117</v>
      </c>
      <c r="AT134" s="17" t="s">
        <v>113</v>
      </c>
      <c r="AU134" s="17" t="s">
        <v>71</v>
      </c>
      <c r="AY134" s="17" t="s">
        <v>118</v>
      </c>
      <c r="BE134" s="168">
        <f t="shared" si="14"/>
        <v>0</v>
      </c>
      <c r="BF134" s="168">
        <f t="shared" si="15"/>
        <v>0</v>
      </c>
      <c r="BG134" s="168">
        <f t="shared" si="16"/>
        <v>0</v>
      </c>
      <c r="BH134" s="168">
        <f t="shared" si="17"/>
        <v>0</v>
      </c>
      <c r="BI134" s="168">
        <f t="shared" si="18"/>
        <v>0</v>
      </c>
      <c r="BJ134" s="17" t="s">
        <v>78</v>
      </c>
      <c r="BK134" s="168">
        <f t="shared" si="19"/>
        <v>0</v>
      </c>
      <c r="BL134" s="17" t="s">
        <v>119</v>
      </c>
      <c r="BM134" s="17" t="s">
        <v>281</v>
      </c>
    </row>
    <row r="135" spans="2:65" s="1" customFormat="1" ht="22.5" customHeight="1">
      <c r="B135" s="34"/>
      <c r="C135" s="156" t="s">
        <v>71</v>
      </c>
      <c r="D135" s="156" t="s">
        <v>113</v>
      </c>
      <c r="E135" s="157" t="s">
        <v>282</v>
      </c>
      <c r="F135" s="158" t="s">
        <v>236</v>
      </c>
      <c r="G135" s="159" t="s">
        <v>116</v>
      </c>
      <c r="H135" s="160">
        <v>10</v>
      </c>
      <c r="I135" s="161"/>
      <c r="J135" s="162">
        <f t="shared" si="10"/>
        <v>0</v>
      </c>
      <c r="K135" s="158" t="s">
        <v>21</v>
      </c>
      <c r="L135" s="163"/>
      <c r="M135" s="164" t="s">
        <v>21</v>
      </c>
      <c r="N135" s="165" t="s">
        <v>42</v>
      </c>
      <c r="O135" s="35"/>
      <c r="P135" s="166">
        <f t="shared" si="11"/>
        <v>0</v>
      </c>
      <c r="Q135" s="166">
        <v>0</v>
      </c>
      <c r="R135" s="166">
        <f t="shared" si="12"/>
        <v>0</v>
      </c>
      <c r="S135" s="166">
        <v>0</v>
      </c>
      <c r="T135" s="167">
        <f t="shared" si="13"/>
        <v>0</v>
      </c>
      <c r="AR135" s="17" t="s">
        <v>117</v>
      </c>
      <c r="AT135" s="17" t="s">
        <v>113</v>
      </c>
      <c r="AU135" s="17" t="s">
        <v>71</v>
      </c>
      <c r="AY135" s="17" t="s">
        <v>118</v>
      </c>
      <c r="BE135" s="168">
        <f t="shared" si="14"/>
        <v>0</v>
      </c>
      <c r="BF135" s="168">
        <f t="shared" si="15"/>
        <v>0</v>
      </c>
      <c r="BG135" s="168">
        <f t="shared" si="16"/>
        <v>0</v>
      </c>
      <c r="BH135" s="168">
        <f t="shared" si="17"/>
        <v>0</v>
      </c>
      <c r="BI135" s="168">
        <f t="shared" si="18"/>
        <v>0</v>
      </c>
      <c r="BJ135" s="17" t="s">
        <v>78</v>
      </c>
      <c r="BK135" s="168">
        <f t="shared" si="19"/>
        <v>0</v>
      </c>
      <c r="BL135" s="17" t="s">
        <v>119</v>
      </c>
      <c r="BM135" s="17" t="s">
        <v>283</v>
      </c>
    </row>
    <row r="136" spans="2:65" s="1" customFormat="1" ht="22.5" customHeight="1">
      <c r="B136" s="34"/>
      <c r="C136" s="156" t="s">
        <v>71</v>
      </c>
      <c r="D136" s="156" t="s">
        <v>113</v>
      </c>
      <c r="E136" s="157" t="s">
        <v>284</v>
      </c>
      <c r="F136" s="158" t="s">
        <v>285</v>
      </c>
      <c r="G136" s="159" t="s">
        <v>116</v>
      </c>
      <c r="H136" s="160">
        <v>24</v>
      </c>
      <c r="I136" s="161"/>
      <c r="J136" s="162">
        <f t="shared" si="10"/>
        <v>0</v>
      </c>
      <c r="K136" s="158" t="s">
        <v>21</v>
      </c>
      <c r="L136" s="163"/>
      <c r="M136" s="164" t="s">
        <v>21</v>
      </c>
      <c r="N136" s="165" t="s">
        <v>42</v>
      </c>
      <c r="O136" s="35"/>
      <c r="P136" s="166">
        <f t="shared" si="11"/>
        <v>0</v>
      </c>
      <c r="Q136" s="166">
        <v>0</v>
      </c>
      <c r="R136" s="166">
        <f t="shared" si="12"/>
        <v>0</v>
      </c>
      <c r="S136" s="166">
        <v>0</v>
      </c>
      <c r="T136" s="167">
        <f t="shared" si="13"/>
        <v>0</v>
      </c>
      <c r="AR136" s="17" t="s">
        <v>117</v>
      </c>
      <c r="AT136" s="17" t="s">
        <v>113</v>
      </c>
      <c r="AU136" s="17" t="s">
        <v>71</v>
      </c>
      <c r="AY136" s="17" t="s">
        <v>118</v>
      </c>
      <c r="BE136" s="168">
        <f t="shared" si="14"/>
        <v>0</v>
      </c>
      <c r="BF136" s="168">
        <f t="shared" si="15"/>
        <v>0</v>
      </c>
      <c r="BG136" s="168">
        <f t="shared" si="16"/>
        <v>0</v>
      </c>
      <c r="BH136" s="168">
        <f t="shared" si="17"/>
        <v>0</v>
      </c>
      <c r="BI136" s="168">
        <f t="shared" si="18"/>
        <v>0</v>
      </c>
      <c r="BJ136" s="17" t="s">
        <v>78</v>
      </c>
      <c r="BK136" s="168">
        <f t="shared" si="19"/>
        <v>0</v>
      </c>
      <c r="BL136" s="17" t="s">
        <v>119</v>
      </c>
      <c r="BM136" s="17" t="s">
        <v>286</v>
      </c>
    </row>
    <row r="137" spans="2:65" s="1" customFormat="1" ht="22.5" customHeight="1">
      <c r="B137" s="34"/>
      <c r="C137" s="156" t="s">
        <v>71</v>
      </c>
      <c r="D137" s="156" t="s">
        <v>113</v>
      </c>
      <c r="E137" s="157" t="s">
        <v>287</v>
      </c>
      <c r="F137" s="158" t="s">
        <v>288</v>
      </c>
      <c r="G137" s="159" t="s">
        <v>289</v>
      </c>
      <c r="H137" s="160">
        <v>20</v>
      </c>
      <c r="I137" s="161"/>
      <c r="J137" s="162">
        <f t="shared" si="10"/>
        <v>0</v>
      </c>
      <c r="K137" s="158" t="s">
        <v>21</v>
      </c>
      <c r="L137" s="163"/>
      <c r="M137" s="164" t="s">
        <v>21</v>
      </c>
      <c r="N137" s="165" t="s">
        <v>42</v>
      </c>
      <c r="O137" s="35"/>
      <c r="P137" s="166">
        <f t="shared" si="11"/>
        <v>0</v>
      </c>
      <c r="Q137" s="166">
        <v>0</v>
      </c>
      <c r="R137" s="166">
        <f t="shared" si="12"/>
        <v>0</v>
      </c>
      <c r="S137" s="166">
        <v>0</v>
      </c>
      <c r="T137" s="167">
        <f t="shared" si="13"/>
        <v>0</v>
      </c>
      <c r="AR137" s="17" t="s">
        <v>117</v>
      </c>
      <c r="AT137" s="17" t="s">
        <v>113</v>
      </c>
      <c r="AU137" s="17" t="s">
        <v>71</v>
      </c>
      <c r="AY137" s="17" t="s">
        <v>118</v>
      </c>
      <c r="BE137" s="168">
        <f t="shared" si="14"/>
        <v>0</v>
      </c>
      <c r="BF137" s="168">
        <f t="shared" si="15"/>
        <v>0</v>
      </c>
      <c r="BG137" s="168">
        <f t="shared" si="16"/>
        <v>0</v>
      </c>
      <c r="BH137" s="168">
        <f t="shared" si="17"/>
        <v>0</v>
      </c>
      <c r="BI137" s="168">
        <f t="shared" si="18"/>
        <v>0</v>
      </c>
      <c r="BJ137" s="17" t="s">
        <v>78</v>
      </c>
      <c r="BK137" s="168">
        <f t="shared" si="19"/>
        <v>0</v>
      </c>
      <c r="BL137" s="17" t="s">
        <v>119</v>
      </c>
      <c r="BM137" s="17" t="s">
        <v>290</v>
      </c>
    </row>
    <row r="138" spans="2:65" s="1" customFormat="1" ht="22.5" customHeight="1">
      <c r="B138" s="34"/>
      <c r="C138" s="156" t="s">
        <v>71</v>
      </c>
      <c r="D138" s="156" t="s">
        <v>113</v>
      </c>
      <c r="E138" s="157" t="s">
        <v>291</v>
      </c>
      <c r="F138" s="158" t="s">
        <v>292</v>
      </c>
      <c r="G138" s="159" t="s">
        <v>289</v>
      </c>
      <c r="H138" s="160">
        <v>12</v>
      </c>
      <c r="I138" s="161"/>
      <c r="J138" s="162">
        <f t="shared" si="10"/>
        <v>0</v>
      </c>
      <c r="K138" s="158" t="s">
        <v>21</v>
      </c>
      <c r="L138" s="163"/>
      <c r="M138" s="164" t="s">
        <v>21</v>
      </c>
      <c r="N138" s="165" t="s">
        <v>42</v>
      </c>
      <c r="O138" s="35"/>
      <c r="P138" s="166">
        <f t="shared" si="11"/>
        <v>0</v>
      </c>
      <c r="Q138" s="166">
        <v>0</v>
      </c>
      <c r="R138" s="166">
        <f t="shared" si="12"/>
        <v>0</v>
      </c>
      <c r="S138" s="166">
        <v>0</v>
      </c>
      <c r="T138" s="167">
        <f t="shared" si="13"/>
        <v>0</v>
      </c>
      <c r="AR138" s="17" t="s">
        <v>117</v>
      </c>
      <c r="AT138" s="17" t="s">
        <v>113</v>
      </c>
      <c r="AU138" s="17" t="s">
        <v>71</v>
      </c>
      <c r="AY138" s="17" t="s">
        <v>118</v>
      </c>
      <c r="BE138" s="168">
        <f t="shared" si="14"/>
        <v>0</v>
      </c>
      <c r="BF138" s="168">
        <f t="shared" si="15"/>
        <v>0</v>
      </c>
      <c r="BG138" s="168">
        <f t="shared" si="16"/>
        <v>0</v>
      </c>
      <c r="BH138" s="168">
        <f t="shared" si="17"/>
        <v>0</v>
      </c>
      <c r="BI138" s="168">
        <f t="shared" si="18"/>
        <v>0</v>
      </c>
      <c r="BJ138" s="17" t="s">
        <v>78</v>
      </c>
      <c r="BK138" s="168">
        <f t="shared" si="19"/>
        <v>0</v>
      </c>
      <c r="BL138" s="17" t="s">
        <v>119</v>
      </c>
      <c r="BM138" s="17" t="s">
        <v>293</v>
      </c>
    </row>
    <row r="139" spans="2:65" s="1" customFormat="1" ht="22.5" customHeight="1">
      <c r="B139" s="34"/>
      <c r="C139" s="156" t="s">
        <v>71</v>
      </c>
      <c r="D139" s="156" t="s">
        <v>113</v>
      </c>
      <c r="E139" s="157" t="s">
        <v>294</v>
      </c>
      <c r="F139" s="158" t="s">
        <v>295</v>
      </c>
      <c r="G139" s="159" t="s">
        <v>289</v>
      </c>
      <c r="H139" s="160">
        <v>445</v>
      </c>
      <c r="I139" s="161"/>
      <c r="J139" s="162">
        <f t="shared" si="10"/>
        <v>0</v>
      </c>
      <c r="K139" s="158" t="s">
        <v>21</v>
      </c>
      <c r="L139" s="163"/>
      <c r="M139" s="164" t="s">
        <v>21</v>
      </c>
      <c r="N139" s="165" t="s">
        <v>42</v>
      </c>
      <c r="O139" s="35"/>
      <c r="P139" s="166">
        <f t="shared" si="11"/>
        <v>0</v>
      </c>
      <c r="Q139" s="166">
        <v>0</v>
      </c>
      <c r="R139" s="166">
        <f t="shared" si="12"/>
        <v>0</v>
      </c>
      <c r="S139" s="166">
        <v>0</v>
      </c>
      <c r="T139" s="167">
        <f t="shared" si="13"/>
        <v>0</v>
      </c>
      <c r="AR139" s="17" t="s">
        <v>117</v>
      </c>
      <c r="AT139" s="17" t="s">
        <v>113</v>
      </c>
      <c r="AU139" s="17" t="s">
        <v>71</v>
      </c>
      <c r="AY139" s="17" t="s">
        <v>118</v>
      </c>
      <c r="BE139" s="168">
        <f t="shared" si="14"/>
        <v>0</v>
      </c>
      <c r="BF139" s="168">
        <f t="shared" si="15"/>
        <v>0</v>
      </c>
      <c r="BG139" s="168">
        <f t="shared" si="16"/>
        <v>0</v>
      </c>
      <c r="BH139" s="168">
        <f t="shared" si="17"/>
        <v>0</v>
      </c>
      <c r="BI139" s="168">
        <f t="shared" si="18"/>
        <v>0</v>
      </c>
      <c r="BJ139" s="17" t="s">
        <v>78</v>
      </c>
      <c r="BK139" s="168">
        <f t="shared" si="19"/>
        <v>0</v>
      </c>
      <c r="BL139" s="17" t="s">
        <v>119</v>
      </c>
      <c r="BM139" s="17" t="s">
        <v>296</v>
      </c>
    </row>
    <row r="140" spans="2:65" s="1" customFormat="1" ht="22.5" customHeight="1">
      <c r="B140" s="34"/>
      <c r="C140" s="156" t="s">
        <v>71</v>
      </c>
      <c r="D140" s="156" t="s">
        <v>113</v>
      </c>
      <c r="E140" s="157" t="s">
        <v>297</v>
      </c>
      <c r="F140" s="158" t="s">
        <v>298</v>
      </c>
      <c r="G140" s="159" t="s">
        <v>289</v>
      </c>
      <c r="H140" s="160">
        <v>224</v>
      </c>
      <c r="I140" s="161"/>
      <c r="J140" s="162">
        <f t="shared" si="10"/>
        <v>0</v>
      </c>
      <c r="K140" s="158" t="s">
        <v>21</v>
      </c>
      <c r="L140" s="163"/>
      <c r="M140" s="164" t="s">
        <v>21</v>
      </c>
      <c r="N140" s="165" t="s">
        <v>42</v>
      </c>
      <c r="O140" s="35"/>
      <c r="P140" s="166">
        <f t="shared" si="11"/>
        <v>0</v>
      </c>
      <c r="Q140" s="166">
        <v>0</v>
      </c>
      <c r="R140" s="166">
        <f t="shared" si="12"/>
        <v>0</v>
      </c>
      <c r="S140" s="166">
        <v>0</v>
      </c>
      <c r="T140" s="167">
        <f t="shared" si="13"/>
        <v>0</v>
      </c>
      <c r="AR140" s="17" t="s">
        <v>117</v>
      </c>
      <c r="AT140" s="17" t="s">
        <v>113</v>
      </c>
      <c r="AU140" s="17" t="s">
        <v>71</v>
      </c>
      <c r="AY140" s="17" t="s">
        <v>118</v>
      </c>
      <c r="BE140" s="168">
        <f t="shared" si="14"/>
        <v>0</v>
      </c>
      <c r="BF140" s="168">
        <f t="shared" si="15"/>
        <v>0</v>
      </c>
      <c r="BG140" s="168">
        <f t="shared" si="16"/>
        <v>0</v>
      </c>
      <c r="BH140" s="168">
        <f t="shared" si="17"/>
        <v>0</v>
      </c>
      <c r="BI140" s="168">
        <f t="shared" si="18"/>
        <v>0</v>
      </c>
      <c r="BJ140" s="17" t="s">
        <v>78</v>
      </c>
      <c r="BK140" s="168">
        <f t="shared" si="19"/>
        <v>0</v>
      </c>
      <c r="BL140" s="17" t="s">
        <v>119</v>
      </c>
      <c r="BM140" s="17" t="s">
        <v>299</v>
      </c>
    </row>
    <row r="141" spans="2:65" s="1" customFormat="1" ht="22.5" customHeight="1">
      <c r="B141" s="34"/>
      <c r="C141" s="156" t="s">
        <v>71</v>
      </c>
      <c r="D141" s="156" t="s">
        <v>113</v>
      </c>
      <c r="E141" s="157" t="s">
        <v>300</v>
      </c>
      <c r="F141" s="158" t="s">
        <v>301</v>
      </c>
      <c r="G141" s="159" t="s">
        <v>289</v>
      </c>
      <c r="H141" s="160">
        <v>361</v>
      </c>
      <c r="I141" s="161"/>
      <c r="J141" s="162">
        <f aca="true" t="shared" si="20" ref="J141:J172">ROUND(I141*H141,2)</f>
        <v>0</v>
      </c>
      <c r="K141" s="158" t="s">
        <v>21</v>
      </c>
      <c r="L141" s="163"/>
      <c r="M141" s="164" t="s">
        <v>21</v>
      </c>
      <c r="N141" s="165" t="s">
        <v>42</v>
      </c>
      <c r="O141" s="35"/>
      <c r="P141" s="166">
        <f aca="true" t="shared" si="21" ref="P141:P172">O141*H141</f>
        <v>0</v>
      </c>
      <c r="Q141" s="166">
        <v>0</v>
      </c>
      <c r="R141" s="166">
        <f aca="true" t="shared" si="22" ref="R141:R172">Q141*H141</f>
        <v>0</v>
      </c>
      <c r="S141" s="166">
        <v>0</v>
      </c>
      <c r="T141" s="167">
        <f aca="true" t="shared" si="23" ref="T141:T172">S141*H141</f>
        <v>0</v>
      </c>
      <c r="AR141" s="17" t="s">
        <v>117</v>
      </c>
      <c r="AT141" s="17" t="s">
        <v>113</v>
      </c>
      <c r="AU141" s="17" t="s">
        <v>71</v>
      </c>
      <c r="AY141" s="17" t="s">
        <v>118</v>
      </c>
      <c r="BE141" s="168">
        <f aca="true" t="shared" si="24" ref="BE141:BE147">IF(N141="základní",J141,0)</f>
        <v>0</v>
      </c>
      <c r="BF141" s="168">
        <f aca="true" t="shared" si="25" ref="BF141:BF147">IF(N141="snížená",J141,0)</f>
        <v>0</v>
      </c>
      <c r="BG141" s="168">
        <f aca="true" t="shared" si="26" ref="BG141:BG147">IF(N141="zákl. přenesená",J141,0)</f>
        <v>0</v>
      </c>
      <c r="BH141" s="168">
        <f aca="true" t="shared" si="27" ref="BH141:BH147">IF(N141="sníž. přenesená",J141,0)</f>
        <v>0</v>
      </c>
      <c r="BI141" s="168">
        <f aca="true" t="shared" si="28" ref="BI141:BI147">IF(N141="nulová",J141,0)</f>
        <v>0</v>
      </c>
      <c r="BJ141" s="17" t="s">
        <v>78</v>
      </c>
      <c r="BK141" s="168">
        <f aca="true" t="shared" si="29" ref="BK141:BK147">ROUND(I141*H141,2)</f>
        <v>0</v>
      </c>
      <c r="BL141" s="17" t="s">
        <v>119</v>
      </c>
      <c r="BM141" s="17" t="s">
        <v>302</v>
      </c>
    </row>
    <row r="142" spans="2:65" s="1" customFormat="1" ht="22.5" customHeight="1">
      <c r="B142" s="34"/>
      <c r="C142" s="156" t="s">
        <v>71</v>
      </c>
      <c r="D142" s="156" t="s">
        <v>113</v>
      </c>
      <c r="E142" s="157" t="s">
        <v>303</v>
      </c>
      <c r="F142" s="158" t="s">
        <v>304</v>
      </c>
      <c r="G142" s="159" t="s">
        <v>289</v>
      </c>
      <c r="H142" s="160">
        <v>113</v>
      </c>
      <c r="I142" s="161"/>
      <c r="J142" s="162">
        <f t="shared" si="20"/>
        <v>0</v>
      </c>
      <c r="K142" s="158" t="s">
        <v>21</v>
      </c>
      <c r="L142" s="163"/>
      <c r="M142" s="164" t="s">
        <v>21</v>
      </c>
      <c r="N142" s="165" t="s">
        <v>42</v>
      </c>
      <c r="O142" s="35"/>
      <c r="P142" s="166">
        <f t="shared" si="21"/>
        <v>0</v>
      </c>
      <c r="Q142" s="166">
        <v>0</v>
      </c>
      <c r="R142" s="166">
        <f t="shared" si="22"/>
        <v>0</v>
      </c>
      <c r="S142" s="166">
        <v>0</v>
      </c>
      <c r="T142" s="167">
        <f t="shared" si="23"/>
        <v>0</v>
      </c>
      <c r="AR142" s="17" t="s">
        <v>117</v>
      </c>
      <c r="AT142" s="17" t="s">
        <v>113</v>
      </c>
      <c r="AU142" s="17" t="s">
        <v>71</v>
      </c>
      <c r="AY142" s="17" t="s">
        <v>118</v>
      </c>
      <c r="BE142" s="168">
        <f t="shared" si="24"/>
        <v>0</v>
      </c>
      <c r="BF142" s="168">
        <f t="shared" si="25"/>
        <v>0</v>
      </c>
      <c r="BG142" s="168">
        <f t="shared" si="26"/>
        <v>0</v>
      </c>
      <c r="BH142" s="168">
        <f t="shared" si="27"/>
        <v>0</v>
      </c>
      <c r="BI142" s="168">
        <f t="shared" si="28"/>
        <v>0</v>
      </c>
      <c r="BJ142" s="17" t="s">
        <v>78</v>
      </c>
      <c r="BK142" s="168">
        <f t="shared" si="29"/>
        <v>0</v>
      </c>
      <c r="BL142" s="17" t="s">
        <v>119</v>
      </c>
      <c r="BM142" s="17" t="s">
        <v>305</v>
      </c>
    </row>
    <row r="143" spans="2:65" s="1" customFormat="1" ht="22.5" customHeight="1">
      <c r="B143" s="34"/>
      <c r="C143" s="156" t="s">
        <v>71</v>
      </c>
      <c r="D143" s="156" t="s">
        <v>113</v>
      </c>
      <c r="E143" s="157" t="s">
        <v>306</v>
      </c>
      <c r="F143" s="158" t="s">
        <v>307</v>
      </c>
      <c r="G143" s="159" t="s">
        <v>289</v>
      </c>
      <c r="H143" s="160">
        <v>18</v>
      </c>
      <c r="I143" s="161"/>
      <c r="J143" s="162">
        <f t="shared" si="20"/>
        <v>0</v>
      </c>
      <c r="K143" s="158" t="s">
        <v>21</v>
      </c>
      <c r="L143" s="163"/>
      <c r="M143" s="164" t="s">
        <v>21</v>
      </c>
      <c r="N143" s="165" t="s">
        <v>42</v>
      </c>
      <c r="O143" s="35"/>
      <c r="P143" s="166">
        <f t="shared" si="21"/>
        <v>0</v>
      </c>
      <c r="Q143" s="166">
        <v>0</v>
      </c>
      <c r="R143" s="166">
        <f t="shared" si="22"/>
        <v>0</v>
      </c>
      <c r="S143" s="166">
        <v>0</v>
      </c>
      <c r="T143" s="167">
        <f t="shared" si="23"/>
        <v>0</v>
      </c>
      <c r="AR143" s="17" t="s">
        <v>117</v>
      </c>
      <c r="AT143" s="17" t="s">
        <v>113</v>
      </c>
      <c r="AU143" s="17" t="s">
        <v>71</v>
      </c>
      <c r="AY143" s="17" t="s">
        <v>118</v>
      </c>
      <c r="BE143" s="168">
        <f t="shared" si="24"/>
        <v>0</v>
      </c>
      <c r="BF143" s="168">
        <f t="shared" si="25"/>
        <v>0</v>
      </c>
      <c r="BG143" s="168">
        <f t="shared" si="26"/>
        <v>0</v>
      </c>
      <c r="BH143" s="168">
        <f t="shared" si="27"/>
        <v>0</v>
      </c>
      <c r="BI143" s="168">
        <f t="shared" si="28"/>
        <v>0</v>
      </c>
      <c r="BJ143" s="17" t="s">
        <v>78</v>
      </c>
      <c r="BK143" s="168">
        <f t="shared" si="29"/>
        <v>0</v>
      </c>
      <c r="BL143" s="17" t="s">
        <v>119</v>
      </c>
      <c r="BM143" s="17" t="s">
        <v>308</v>
      </c>
    </row>
    <row r="144" spans="2:65" s="1" customFormat="1" ht="22.5" customHeight="1">
      <c r="B144" s="34"/>
      <c r="C144" s="156" t="s">
        <v>71</v>
      </c>
      <c r="D144" s="156" t="s">
        <v>113</v>
      </c>
      <c r="E144" s="157" t="s">
        <v>309</v>
      </c>
      <c r="F144" s="158" t="s">
        <v>310</v>
      </c>
      <c r="G144" s="159" t="s">
        <v>289</v>
      </c>
      <c r="H144" s="160">
        <v>28</v>
      </c>
      <c r="I144" s="161"/>
      <c r="J144" s="162">
        <f t="shared" si="20"/>
        <v>0</v>
      </c>
      <c r="K144" s="158" t="s">
        <v>21</v>
      </c>
      <c r="L144" s="163"/>
      <c r="M144" s="164" t="s">
        <v>21</v>
      </c>
      <c r="N144" s="165" t="s">
        <v>42</v>
      </c>
      <c r="O144" s="35"/>
      <c r="P144" s="166">
        <f t="shared" si="21"/>
        <v>0</v>
      </c>
      <c r="Q144" s="166">
        <v>0</v>
      </c>
      <c r="R144" s="166">
        <f t="shared" si="22"/>
        <v>0</v>
      </c>
      <c r="S144" s="166">
        <v>0</v>
      </c>
      <c r="T144" s="167">
        <f t="shared" si="23"/>
        <v>0</v>
      </c>
      <c r="AR144" s="17" t="s">
        <v>117</v>
      </c>
      <c r="AT144" s="17" t="s">
        <v>113</v>
      </c>
      <c r="AU144" s="17" t="s">
        <v>71</v>
      </c>
      <c r="AY144" s="17" t="s">
        <v>118</v>
      </c>
      <c r="BE144" s="168">
        <f t="shared" si="24"/>
        <v>0</v>
      </c>
      <c r="BF144" s="168">
        <f t="shared" si="25"/>
        <v>0</v>
      </c>
      <c r="BG144" s="168">
        <f t="shared" si="26"/>
        <v>0</v>
      </c>
      <c r="BH144" s="168">
        <f t="shared" si="27"/>
        <v>0</v>
      </c>
      <c r="BI144" s="168">
        <f t="shared" si="28"/>
        <v>0</v>
      </c>
      <c r="BJ144" s="17" t="s">
        <v>78</v>
      </c>
      <c r="BK144" s="168">
        <f t="shared" si="29"/>
        <v>0</v>
      </c>
      <c r="BL144" s="17" t="s">
        <v>119</v>
      </c>
      <c r="BM144" s="17" t="s">
        <v>311</v>
      </c>
    </row>
    <row r="145" spans="2:65" s="1" customFormat="1" ht="22.5" customHeight="1">
      <c r="B145" s="34"/>
      <c r="C145" s="156" t="s">
        <v>71</v>
      </c>
      <c r="D145" s="156" t="s">
        <v>113</v>
      </c>
      <c r="E145" s="157" t="s">
        <v>312</v>
      </c>
      <c r="F145" s="158" t="s">
        <v>313</v>
      </c>
      <c r="G145" s="159" t="s">
        <v>289</v>
      </c>
      <c r="H145" s="160">
        <v>36</v>
      </c>
      <c r="I145" s="161"/>
      <c r="J145" s="162">
        <f t="shared" si="20"/>
        <v>0</v>
      </c>
      <c r="K145" s="158" t="s">
        <v>21</v>
      </c>
      <c r="L145" s="163"/>
      <c r="M145" s="164" t="s">
        <v>21</v>
      </c>
      <c r="N145" s="165" t="s">
        <v>42</v>
      </c>
      <c r="O145" s="35"/>
      <c r="P145" s="166">
        <f t="shared" si="21"/>
        <v>0</v>
      </c>
      <c r="Q145" s="166">
        <v>0</v>
      </c>
      <c r="R145" s="166">
        <f t="shared" si="22"/>
        <v>0</v>
      </c>
      <c r="S145" s="166">
        <v>0</v>
      </c>
      <c r="T145" s="167">
        <f t="shared" si="23"/>
        <v>0</v>
      </c>
      <c r="AR145" s="17" t="s">
        <v>117</v>
      </c>
      <c r="AT145" s="17" t="s">
        <v>113</v>
      </c>
      <c r="AU145" s="17" t="s">
        <v>71</v>
      </c>
      <c r="AY145" s="17" t="s">
        <v>118</v>
      </c>
      <c r="BE145" s="168">
        <f t="shared" si="24"/>
        <v>0</v>
      </c>
      <c r="BF145" s="168">
        <f t="shared" si="25"/>
        <v>0</v>
      </c>
      <c r="BG145" s="168">
        <f t="shared" si="26"/>
        <v>0</v>
      </c>
      <c r="BH145" s="168">
        <f t="shared" si="27"/>
        <v>0</v>
      </c>
      <c r="BI145" s="168">
        <f t="shared" si="28"/>
        <v>0</v>
      </c>
      <c r="BJ145" s="17" t="s">
        <v>78</v>
      </c>
      <c r="BK145" s="168">
        <f t="shared" si="29"/>
        <v>0</v>
      </c>
      <c r="BL145" s="17" t="s">
        <v>119</v>
      </c>
      <c r="BM145" s="17" t="s">
        <v>314</v>
      </c>
    </row>
    <row r="146" spans="2:65" s="1" customFormat="1" ht="22.5" customHeight="1">
      <c r="B146" s="34"/>
      <c r="C146" s="156" t="s">
        <v>71</v>
      </c>
      <c r="D146" s="156" t="s">
        <v>113</v>
      </c>
      <c r="E146" s="157" t="s">
        <v>315</v>
      </c>
      <c r="F146" s="158" t="s">
        <v>316</v>
      </c>
      <c r="G146" s="159" t="s">
        <v>289</v>
      </c>
      <c r="H146" s="160">
        <v>915</v>
      </c>
      <c r="I146" s="161"/>
      <c r="J146" s="162">
        <f t="shared" si="20"/>
        <v>0</v>
      </c>
      <c r="K146" s="158" t="s">
        <v>21</v>
      </c>
      <c r="L146" s="163"/>
      <c r="M146" s="164" t="s">
        <v>21</v>
      </c>
      <c r="N146" s="165" t="s">
        <v>42</v>
      </c>
      <c r="O146" s="35"/>
      <c r="P146" s="166">
        <f t="shared" si="21"/>
        <v>0</v>
      </c>
      <c r="Q146" s="166">
        <v>0</v>
      </c>
      <c r="R146" s="166">
        <f t="shared" si="22"/>
        <v>0</v>
      </c>
      <c r="S146" s="166">
        <v>0</v>
      </c>
      <c r="T146" s="167">
        <f t="shared" si="23"/>
        <v>0</v>
      </c>
      <c r="AR146" s="17" t="s">
        <v>117</v>
      </c>
      <c r="AT146" s="17" t="s">
        <v>113</v>
      </c>
      <c r="AU146" s="17" t="s">
        <v>71</v>
      </c>
      <c r="AY146" s="17" t="s">
        <v>118</v>
      </c>
      <c r="BE146" s="168">
        <f t="shared" si="24"/>
        <v>0</v>
      </c>
      <c r="BF146" s="168">
        <f t="shared" si="25"/>
        <v>0</v>
      </c>
      <c r="BG146" s="168">
        <f t="shared" si="26"/>
        <v>0</v>
      </c>
      <c r="BH146" s="168">
        <f t="shared" si="27"/>
        <v>0</v>
      </c>
      <c r="BI146" s="168">
        <f t="shared" si="28"/>
        <v>0</v>
      </c>
      <c r="BJ146" s="17" t="s">
        <v>78</v>
      </c>
      <c r="BK146" s="168">
        <f t="shared" si="29"/>
        <v>0</v>
      </c>
      <c r="BL146" s="17" t="s">
        <v>119</v>
      </c>
      <c r="BM146" s="17" t="s">
        <v>317</v>
      </c>
    </row>
    <row r="147" spans="2:65" s="1" customFormat="1" ht="22.5" customHeight="1">
      <c r="B147" s="34"/>
      <c r="C147" s="156" t="s">
        <v>71</v>
      </c>
      <c r="D147" s="156" t="s">
        <v>113</v>
      </c>
      <c r="E147" s="157" t="s">
        <v>318</v>
      </c>
      <c r="F147" s="158" t="s">
        <v>319</v>
      </c>
      <c r="G147" s="159" t="s">
        <v>289</v>
      </c>
      <c r="H147" s="160">
        <v>915</v>
      </c>
      <c r="I147" s="161"/>
      <c r="J147" s="162">
        <f t="shared" si="20"/>
        <v>0</v>
      </c>
      <c r="K147" s="158" t="s">
        <v>21</v>
      </c>
      <c r="L147" s="163"/>
      <c r="M147" s="164" t="s">
        <v>21</v>
      </c>
      <c r="N147" s="169" t="s">
        <v>42</v>
      </c>
      <c r="O147" s="170"/>
      <c r="P147" s="171">
        <f t="shared" si="21"/>
        <v>0</v>
      </c>
      <c r="Q147" s="171">
        <v>0</v>
      </c>
      <c r="R147" s="171">
        <f t="shared" si="22"/>
        <v>0</v>
      </c>
      <c r="S147" s="171">
        <v>0</v>
      </c>
      <c r="T147" s="172">
        <f t="shared" si="23"/>
        <v>0</v>
      </c>
      <c r="AR147" s="17" t="s">
        <v>117</v>
      </c>
      <c r="AT147" s="17" t="s">
        <v>113</v>
      </c>
      <c r="AU147" s="17" t="s">
        <v>71</v>
      </c>
      <c r="AY147" s="17" t="s">
        <v>118</v>
      </c>
      <c r="BE147" s="168">
        <f t="shared" si="24"/>
        <v>0</v>
      </c>
      <c r="BF147" s="168">
        <f t="shared" si="25"/>
        <v>0</v>
      </c>
      <c r="BG147" s="168">
        <f t="shared" si="26"/>
        <v>0</v>
      </c>
      <c r="BH147" s="168">
        <f t="shared" si="27"/>
        <v>0</v>
      </c>
      <c r="BI147" s="168">
        <f t="shared" si="28"/>
        <v>0</v>
      </c>
      <c r="BJ147" s="17" t="s">
        <v>78</v>
      </c>
      <c r="BK147" s="168">
        <f t="shared" si="29"/>
        <v>0</v>
      </c>
      <c r="BL147" s="17" t="s">
        <v>119</v>
      </c>
      <c r="BM147" s="17" t="s">
        <v>320</v>
      </c>
    </row>
    <row r="148" spans="2:12" s="1" customFormat="1" ht="6.95" customHeight="1">
      <c r="B148" s="49"/>
      <c r="C148" s="50"/>
      <c r="D148" s="50"/>
      <c r="E148" s="50"/>
      <c r="F148" s="50"/>
      <c r="G148" s="50"/>
      <c r="H148" s="50"/>
      <c r="I148" s="132"/>
      <c r="J148" s="50"/>
      <c r="K148" s="50"/>
      <c r="L148" s="54"/>
    </row>
  </sheetData>
  <sheetProtection password="CC35" sheet="1" objects="1" scenarios="1" formatCells="0" formatColumns="0" formatRows="0" sort="0" autoFilter="0"/>
  <autoFilter ref="C75:K147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105"/>
      <c r="C1" s="105"/>
      <c r="D1" s="106" t="s">
        <v>1</v>
      </c>
      <c r="E1" s="105"/>
      <c r="F1" s="107" t="s">
        <v>85</v>
      </c>
      <c r="G1" s="308" t="s">
        <v>86</v>
      </c>
      <c r="H1" s="308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09"/>
      <c r="J3" s="19"/>
      <c r="K3" s="20"/>
      <c r="AT3" s="17" t="s">
        <v>80</v>
      </c>
    </row>
    <row r="4" spans="2:46" ht="36.95" customHeight="1">
      <c r="B4" s="21"/>
      <c r="C4" s="22"/>
      <c r="D4" s="23" t="s">
        <v>90</v>
      </c>
      <c r="E4" s="22"/>
      <c r="F4" s="22"/>
      <c r="G4" s="22"/>
      <c r="H4" s="22"/>
      <c r="I4" s="110"/>
      <c r="J4" s="22"/>
      <c r="K4" s="24"/>
      <c r="M4" s="25" t="s">
        <v>12</v>
      </c>
      <c r="AT4" s="17" t="s">
        <v>6</v>
      </c>
    </row>
    <row r="5" spans="2:11" ht="6.95" customHeight="1">
      <c r="B5" s="21"/>
      <c r="C5" s="22"/>
      <c r="D5" s="22"/>
      <c r="E5" s="22"/>
      <c r="F5" s="22"/>
      <c r="G5" s="22"/>
      <c r="H5" s="22"/>
      <c r="I5" s="110"/>
      <c r="J5" s="22"/>
      <c r="K5" s="24"/>
    </row>
    <row r="6" spans="2:11" ht="13.5">
      <c r="B6" s="21"/>
      <c r="C6" s="22"/>
      <c r="D6" s="30" t="s">
        <v>18</v>
      </c>
      <c r="E6" s="22"/>
      <c r="F6" s="22"/>
      <c r="G6" s="22"/>
      <c r="H6" s="22"/>
      <c r="I6" s="110"/>
      <c r="J6" s="22"/>
      <c r="K6" s="24"/>
    </row>
    <row r="7" spans="2:11" ht="22.5" customHeight="1">
      <c r="B7" s="21"/>
      <c r="C7" s="22"/>
      <c r="D7" s="22"/>
      <c r="E7" s="301" t="str">
        <f>'Rekapitulace stavby'!K6</f>
        <v>MŠ Osvobození 67, rekonstrukce elektroinstalace a slaboproudu pavilonu 60/II</v>
      </c>
      <c r="F7" s="302"/>
      <c r="G7" s="302"/>
      <c r="H7" s="302"/>
      <c r="I7" s="110"/>
      <c r="J7" s="22"/>
      <c r="K7" s="24"/>
    </row>
    <row r="8" spans="2:11" s="1" customFormat="1" ht="13.5">
      <c r="B8" s="34"/>
      <c r="C8" s="35"/>
      <c r="D8" s="30" t="s">
        <v>91</v>
      </c>
      <c r="E8" s="35"/>
      <c r="F8" s="35"/>
      <c r="G8" s="35"/>
      <c r="H8" s="35"/>
      <c r="I8" s="111"/>
      <c r="J8" s="35"/>
      <c r="K8" s="38"/>
    </row>
    <row r="9" spans="2:11" s="1" customFormat="1" ht="36.95" customHeight="1">
      <c r="B9" s="34"/>
      <c r="C9" s="35"/>
      <c r="D9" s="35"/>
      <c r="E9" s="303" t="s">
        <v>321</v>
      </c>
      <c r="F9" s="304"/>
      <c r="G9" s="304"/>
      <c r="H9" s="304"/>
      <c r="I9" s="111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1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112" t="s">
        <v>22</v>
      </c>
      <c r="J11" s="28" t="s">
        <v>21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93</v>
      </c>
      <c r="G12" s="35"/>
      <c r="H12" s="35"/>
      <c r="I12" s="112" t="s">
        <v>25</v>
      </c>
      <c r="J12" s="113" t="str">
        <f>'Rekapitulace stavby'!AN8</f>
        <v>18. 4. 2017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1"/>
      <c r="J13" s="35"/>
      <c r="K13" s="38"/>
    </row>
    <row r="14" spans="2:11" s="1" customFormat="1" ht="14.45" customHeight="1">
      <c r="B14" s="34"/>
      <c r="C14" s="35"/>
      <c r="D14" s="30" t="s">
        <v>27</v>
      </c>
      <c r="E14" s="35"/>
      <c r="F14" s="35"/>
      <c r="G14" s="35"/>
      <c r="H14" s="35"/>
      <c r="I14" s="112" t="s">
        <v>28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Cheb</v>
      </c>
      <c r="F15" s="35"/>
      <c r="G15" s="35"/>
      <c r="H15" s="35"/>
      <c r="I15" s="112" t="s">
        <v>30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1"/>
      <c r="J16" s="35"/>
      <c r="K16" s="38"/>
    </row>
    <row r="17" spans="2:11" s="1" customFormat="1" ht="14.45" customHeight="1">
      <c r="B17" s="34"/>
      <c r="C17" s="35"/>
      <c r="D17" s="30" t="s">
        <v>31</v>
      </c>
      <c r="E17" s="35"/>
      <c r="F17" s="35"/>
      <c r="G17" s="35"/>
      <c r="H17" s="35"/>
      <c r="I17" s="112" t="s">
        <v>28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2" t="s">
        <v>30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1"/>
      <c r="J19" s="35"/>
      <c r="K19" s="38"/>
    </row>
    <row r="20" spans="2:11" s="1" customFormat="1" ht="14.45" customHeight="1">
      <c r="B20" s="34"/>
      <c r="C20" s="35"/>
      <c r="D20" s="30" t="s">
        <v>33</v>
      </c>
      <c r="E20" s="35"/>
      <c r="F20" s="35"/>
      <c r="G20" s="35"/>
      <c r="H20" s="35"/>
      <c r="I20" s="112" t="s">
        <v>28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Pavel Stejskal</v>
      </c>
      <c r="F21" s="35"/>
      <c r="G21" s="35"/>
      <c r="H21" s="35"/>
      <c r="I21" s="112" t="s">
        <v>30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1"/>
      <c r="J22" s="35"/>
      <c r="K22" s="38"/>
    </row>
    <row r="23" spans="2:11" s="1" customFormat="1" ht="14.45" customHeight="1">
      <c r="B23" s="34"/>
      <c r="C23" s="35"/>
      <c r="D23" s="30" t="s">
        <v>35</v>
      </c>
      <c r="E23" s="35"/>
      <c r="F23" s="35"/>
      <c r="G23" s="35"/>
      <c r="H23" s="35"/>
      <c r="I23" s="111"/>
      <c r="J23" s="35"/>
      <c r="K23" s="38"/>
    </row>
    <row r="24" spans="2:11" s="6" customFormat="1" ht="22.5" customHeight="1">
      <c r="B24" s="114"/>
      <c r="C24" s="115"/>
      <c r="D24" s="115"/>
      <c r="E24" s="270" t="s">
        <v>21</v>
      </c>
      <c r="F24" s="270"/>
      <c r="G24" s="270"/>
      <c r="H24" s="270"/>
      <c r="I24" s="116"/>
      <c r="J24" s="115"/>
      <c r="K24" s="117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1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8"/>
      <c r="J26" s="78"/>
      <c r="K26" s="119"/>
    </row>
    <row r="27" spans="2:11" s="1" customFormat="1" ht="25.35" customHeight="1">
      <c r="B27" s="34"/>
      <c r="C27" s="35"/>
      <c r="D27" s="120" t="s">
        <v>37</v>
      </c>
      <c r="E27" s="35"/>
      <c r="F27" s="35"/>
      <c r="G27" s="35"/>
      <c r="H27" s="35"/>
      <c r="I27" s="111"/>
      <c r="J27" s="121">
        <f>ROUND(J76,2)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8"/>
      <c r="J28" s="78"/>
      <c r="K28" s="119"/>
    </row>
    <row r="29" spans="2:11" s="1" customFormat="1" ht="14.45" customHeight="1">
      <c r="B29" s="34"/>
      <c r="C29" s="35"/>
      <c r="D29" s="35"/>
      <c r="E29" s="35"/>
      <c r="F29" s="39" t="s">
        <v>39</v>
      </c>
      <c r="G29" s="35"/>
      <c r="H29" s="35"/>
      <c r="I29" s="122" t="s">
        <v>38</v>
      </c>
      <c r="J29" s="39" t="s">
        <v>40</v>
      </c>
      <c r="K29" s="38"/>
    </row>
    <row r="30" spans="2:11" s="1" customFormat="1" ht="14.45" customHeight="1">
      <c r="B30" s="34"/>
      <c r="C30" s="35"/>
      <c r="D30" s="42" t="s">
        <v>41</v>
      </c>
      <c r="E30" s="42" t="s">
        <v>42</v>
      </c>
      <c r="F30" s="123">
        <f>ROUND(SUM(BE76:BE82),2)</f>
        <v>0</v>
      </c>
      <c r="G30" s="35"/>
      <c r="H30" s="35"/>
      <c r="I30" s="124">
        <v>0.21</v>
      </c>
      <c r="J30" s="123">
        <f>ROUND(ROUND((SUM(BE76:BE82)),2)*I30,2)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43</v>
      </c>
      <c r="F31" s="123">
        <f>ROUND(SUM(BF76:BF82),2)</f>
        <v>0</v>
      </c>
      <c r="G31" s="35"/>
      <c r="H31" s="35"/>
      <c r="I31" s="124">
        <v>0.15</v>
      </c>
      <c r="J31" s="123">
        <f>ROUND(ROUND((SUM(BF76:BF82)),2)*I31,2)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44</v>
      </c>
      <c r="F32" s="123">
        <f>ROUND(SUM(BG76:BG82),2)</f>
        <v>0</v>
      </c>
      <c r="G32" s="35"/>
      <c r="H32" s="35"/>
      <c r="I32" s="124">
        <v>0.21</v>
      </c>
      <c r="J32" s="123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45</v>
      </c>
      <c r="F33" s="123">
        <f>ROUND(SUM(BH76:BH82),2)</f>
        <v>0</v>
      </c>
      <c r="G33" s="35"/>
      <c r="H33" s="35"/>
      <c r="I33" s="124">
        <v>0.15</v>
      </c>
      <c r="J33" s="123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3">
        <f>ROUND(SUM(BI76:BI82),2)</f>
        <v>0</v>
      </c>
      <c r="G34" s="35"/>
      <c r="H34" s="35"/>
      <c r="I34" s="124">
        <v>0</v>
      </c>
      <c r="J34" s="123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1"/>
      <c r="J35" s="35"/>
      <c r="K35" s="38"/>
    </row>
    <row r="36" spans="2:11" s="1" customFormat="1" ht="25.35" customHeight="1">
      <c r="B36" s="34"/>
      <c r="C36" s="125"/>
      <c r="D36" s="126" t="s">
        <v>47</v>
      </c>
      <c r="E36" s="72"/>
      <c r="F36" s="72"/>
      <c r="G36" s="127" t="s">
        <v>48</v>
      </c>
      <c r="H36" s="128" t="s">
        <v>49</v>
      </c>
      <c r="I36" s="129"/>
      <c r="J36" s="130">
        <f>SUM(J27:J34)</f>
        <v>0</v>
      </c>
      <c r="K36" s="131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2"/>
      <c r="J37" s="50"/>
      <c r="K37" s="51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4"/>
      <c r="C42" s="23" t="s">
        <v>94</v>
      </c>
      <c r="D42" s="35"/>
      <c r="E42" s="35"/>
      <c r="F42" s="35"/>
      <c r="G42" s="35"/>
      <c r="H42" s="35"/>
      <c r="I42" s="111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1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111"/>
      <c r="J44" s="35"/>
      <c r="K44" s="38"/>
    </row>
    <row r="45" spans="2:11" s="1" customFormat="1" ht="22.5" customHeight="1">
      <c r="B45" s="34"/>
      <c r="C45" s="35"/>
      <c r="D45" s="35"/>
      <c r="E45" s="301" t="str">
        <f>E7</f>
        <v>MŠ Osvobození 67, rekonstrukce elektroinstalace a slaboproudu pavilonu 60/II</v>
      </c>
      <c r="F45" s="302"/>
      <c r="G45" s="302"/>
      <c r="H45" s="302"/>
      <c r="I45" s="111"/>
      <c r="J45" s="35"/>
      <c r="K45" s="38"/>
    </row>
    <row r="46" spans="2:11" s="1" customFormat="1" ht="14.45" customHeight="1">
      <c r="B46" s="34"/>
      <c r="C46" s="30" t="s">
        <v>91</v>
      </c>
      <c r="D46" s="35"/>
      <c r="E46" s="35"/>
      <c r="F46" s="35"/>
      <c r="G46" s="35"/>
      <c r="H46" s="35"/>
      <c r="I46" s="111"/>
      <c r="J46" s="35"/>
      <c r="K46" s="38"/>
    </row>
    <row r="47" spans="2:11" s="1" customFormat="1" ht="23.25" customHeight="1">
      <c r="B47" s="34"/>
      <c r="C47" s="35"/>
      <c r="D47" s="35"/>
      <c r="E47" s="303" t="str">
        <f>E9</f>
        <v>Ostatní - Ostatní</v>
      </c>
      <c r="F47" s="304"/>
      <c r="G47" s="304"/>
      <c r="H47" s="304"/>
      <c r="I47" s="111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1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12" t="s">
        <v>25</v>
      </c>
      <c r="J49" s="113" t="str">
        <f>IF(J12="","",J12)</f>
        <v>18. 4. 2017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1"/>
      <c r="J50" s="35"/>
      <c r="K50" s="38"/>
    </row>
    <row r="51" spans="2:11" s="1" customFormat="1" ht="13.5">
      <c r="B51" s="34"/>
      <c r="C51" s="30" t="s">
        <v>27</v>
      </c>
      <c r="D51" s="35"/>
      <c r="E51" s="35"/>
      <c r="F51" s="28" t="str">
        <f>E15</f>
        <v>město Cheb</v>
      </c>
      <c r="G51" s="35"/>
      <c r="H51" s="35"/>
      <c r="I51" s="112" t="s">
        <v>33</v>
      </c>
      <c r="J51" s="28" t="str">
        <f>E21</f>
        <v>Pavel Stejskal</v>
      </c>
      <c r="K51" s="38"/>
    </row>
    <row r="52" spans="2:11" s="1" customFormat="1" ht="14.45" customHeight="1">
      <c r="B52" s="34"/>
      <c r="C52" s="30" t="s">
        <v>31</v>
      </c>
      <c r="D52" s="35"/>
      <c r="E52" s="35"/>
      <c r="F52" s="28" t="str">
        <f>IF(E18="","",E18)</f>
        <v/>
      </c>
      <c r="G52" s="35"/>
      <c r="H52" s="35"/>
      <c r="I52" s="111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1"/>
      <c r="J53" s="35"/>
      <c r="K53" s="38"/>
    </row>
    <row r="54" spans="2:11" s="1" customFormat="1" ht="29.25" customHeight="1">
      <c r="B54" s="34"/>
      <c r="C54" s="137" t="s">
        <v>95</v>
      </c>
      <c r="D54" s="125"/>
      <c r="E54" s="125"/>
      <c r="F54" s="125"/>
      <c r="G54" s="125"/>
      <c r="H54" s="125"/>
      <c r="I54" s="138"/>
      <c r="J54" s="139" t="s">
        <v>96</v>
      </c>
      <c r="K54" s="140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1"/>
      <c r="J55" s="35"/>
      <c r="K55" s="38"/>
    </row>
    <row r="56" spans="2:47" s="1" customFormat="1" ht="29.25" customHeight="1">
      <c r="B56" s="34"/>
      <c r="C56" s="141" t="s">
        <v>97</v>
      </c>
      <c r="D56" s="35"/>
      <c r="E56" s="35"/>
      <c r="F56" s="35"/>
      <c r="G56" s="35"/>
      <c r="H56" s="35"/>
      <c r="I56" s="111"/>
      <c r="J56" s="121">
        <f>J76</f>
        <v>0</v>
      </c>
      <c r="K56" s="38"/>
      <c r="AU56" s="17" t="s">
        <v>98</v>
      </c>
    </row>
    <row r="57" spans="2:11" s="1" customFormat="1" ht="21.75" customHeight="1">
      <c r="B57" s="34"/>
      <c r="C57" s="35"/>
      <c r="D57" s="35"/>
      <c r="E57" s="35"/>
      <c r="F57" s="35"/>
      <c r="G57" s="35"/>
      <c r="H57" s="35"/>
      <c r="I57" s="111"/>
      <c r="J57" s="35"/>
      <c r="K57" s="38"/>
    </row>
    <row r="58" spans="2:11" s="1" customFormat="1" ht="6.95" customHeight="1">
      <c r="B58" s="49"/>
      <c r="C58" s="50"/>
      <c r="D58" s="50"/>
      <c r="E58" s="50"/>
      <c r="F58" s="50"/>
      <c r="G58" s="50"/>
      <c r="H58" s="50"/>
      <c r="I58" s="132"/>
      <c r="J58" s="50"/>
      <c r="K58" s="51"/>
    </row>
    <row r="62" spans="2:12" s="1" customFormat="1" ht="6.95" customHeight="1">
      <c r="B62" s="52"/>
      <c r="C62" s="53"/>
      <c r="D62" s="53"/>
      <c r="E62" s="53"/>
      <c r="F62" s="53"/>
      <c r="G62" s="53"/>
      <c r="H62" s="53"/>
      <c r="I62" s="135"/>
      <c r="J62" s="53"/>
      <c r="K62" s="53"/>
      <c r="L62" s="54"/>
    </row>
    <row r="63" spans="2:12" s="1" customFormat="1" ht="36.95" customHeight="1">
      <c r="B63" s="34"/>
      <c r="C63" s="55" t="s">
        <v>99</v>
      </c>
      <c r="D63" s="56"/>
      <c r="E63" s="56"/>
      <c r="F63" s="56"/>
      <c r="G63" s="56"/>
      <c r="H63" s="56"/>
      <c r="I63" s="142"/>
      <c r="J63" s="56"/>
      <c r="K63" s="56"/>
      <c r="L63" s="54"/>
    </row>
    <row r="64" spans="2:12" s="1" customFormat="1" ht="6.95" customHeight="1">
      <c r="B64" s="34"/>
      <c r="C64" s="56"/>
      <c r="D64" s="56"/>
      <c r="E64" s="56"/>
      <c r="F64" s="56"/>
      <c r="G64" s="56"/>
      <c r="H64" s="56"/>
      <c r="I64" s="142"/>
      <c r="J64" s="56"/>
      <c r="K64" s="56"/>
      <c r="L64" s="54"/>
    </row>
    <row r="65" spans="2:12" s="1" customFormat="1" ht="14.45" customHeight="1">
      <c r="B65" s="34"/>
      <c r="C65" s="58" t="s">
        <v>18</v>
      </c>
      <c r="D65" s="56"/>
      <c r="E65" s="56"/>
      <c r="F65" s="56"/>
      <c r="G65" s="56"/>
      <c r="H65" s="56"/>
      <c r="I65" s="142"/>
      <c r="J65" s="56"/>
      <c r="K65" s="56"/>
      <c r="L65" s="54"/>
    </row>
    <row r="66" spans="2:12" s="1" customFormat="1" ht="22.5" customHeight="1">
      <c r="B66" s="34"/>
      <c r="C66" s="56"/>
      <c r="D66" s="56"/>
      <c r="E66" s="305" t="str">
        <f>E7</f>
        <v>MŠ Osvobození 67, rekonstrukce elektroinstalace a slaboproudu pavilonu 60/II</v>
      </c>
      <c r="F66" s="306"/>
      <c r="G66" s="306"/>
      <c r="H66" s="306"/>
      <c r="I66" s="142"/>
      <c r="J66" s="56"/>
      <c r="K66" s="56"/>
      <c r="L66" s="54"/>
    </row>
    <row r="67" spans="2:12" s="1" customFormat="1" ht="14.45" customHeight="1">
      <c r="B67" s="34"/>
      <c r="C67" s="58" t="s">
        <v>91</v>
      </c>
      <c r="D67" s="56"/>
      <c r="E67" s="56"/>
      <c r="F67" s="56"/>
      <c r="G67" s="56"/>
      <c r="H67" s="56"/>
      <c r="I67" s="142"/>
      <c r="J67" s="56"/>
      <c r="K67" s="56"/>
      <c r="L67" s="54"/>
    </row>
    <row r="68" spans="2:12" s="1" customFormat="1" ht="23.25" customHeight="1">
      <c r="B68" s="34"/>
      <c r="C68" s="56"/>
      <c r="D68" s="56"/>
      <c r="E68" s="281" t="str">
        <f>E9</f>
        <v>Ostatní - Ostatní</v>
      </c>
      <c r="F68" s="307"/>
      <c r="G68" s="307"/>
      <c r="H68" s="307"/>
      <c r="I68" s="142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42"/>
      <c r="J69" s="56"/>
      <c r="K69" s="56"/>
      <c r="L69" s="54"/>
    </row>
    <row r="70" spans="2:12" s="1" customFormat="1" ht="18" customHeight="1">
      <c r="B70" s="34"/>
      <c r="C70" s="58" t="s">
        <v>23</v>
      </c>
      <c r="D70" s="56"/>
      <c r="E70" s="56"/>
      <c r="F70" s="143" t="str">
        <f>F12</f>
        <v xml:space="preserve"> </v>
      </c>
      <c r="G70" s="56"/>
      <c r="H70" s="56"/>
      <c r="I70" s="144" t="s">
        <v>25</v>
      </c>
      <c r="J70" s="66" t="str">
        <f>IF(J12="","",J12)</f>
        <v>18. 4. 2017</v>
      </c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42"/>
      <c r="J71" s="56"/>
      <c r="K71" s="56"/>
      <c r="L71" s="54"/>
    </row>
    <row r="72" spans="2:12" s="1" customFormat="1" ht="13.5">
      <c r="B72" s="34"/>
      <c r="C72" s="58" t="s">
        <v>27</v>
      </c>
      <c r="D72" s="56"/>
      <c r="E72" s="56"/>
      <c r="F72" s="143" t="str">
        <f>E15</f>
        <v>město Cheb</v>
      </c>
      <c r="G72" s="56"/>
      <c r="H72" s="56"/>
      <c r="I72" s="144" t="s">
        <v>33</v>
      </c>
      <c r="J72" s="143" t="str">
        <f>E21</f>
        <v>Pavel Stejskal</v>
      </c>
      <c r="K72" s="56"/>
      <c r="L72" s="54"/>
    </row>
    <row r="73" spans="2:12" s="1" customFormat="1" ht="14.45" customHeight="1">
      <c r="B73" s="34"/>
      <c r="C73" s="58" t="s">
        <v>31</v>
      </c>
      <c r="D73" s="56"/>
      <c r="E73" s="56"/>
      <c r="F73" s="143" t="str">
        <f>IF(E18="","",E18)</f>
        <v/>
      </c>
      <c r="G73" s="56"/>
      <c r="H73" s="56"/>
      <c r="I73" s="142"/>
      <c r="J73" s="56"/>
      <c r="K73" s="56"/>
      <c r="L73" s="54"/>
    </row>
    <row r="74" spans="2:12" s="1" customFormat="1" ht="10.35" customHeight="1">
      <c r="B74" s="34"/>
      <c r="C74" s="56"/>
      <c r="D74" s="56"/>
      <c r="E74" s="56"/>
      <c r="F74" s="56"/>
      <c r="G74" s="56"/>
      <c r="H74" s="56"/>
      <c r="I74" s="142"/>
      <c r="J74" s="56"/>
      <c r="K74" s="56"/>
      <c r="L74" s="54"/>
    </row>
    <row r="75" spans="2:20" s="7" customFormat="1" ht="29.25" customHeight="1">
      <c r="B75" s="145"/>
      <c r="C75" s="146" t="s">
        <v>100</v>
      </c>
      <c r="D75" s="147" t="s">
        <v>56</v>
      </c>
      <c r="E75" s="147" t="s">
        <v>52</v>
      </c>
      <c r="F75" s="147" t="s">
        <v>101</v>
      </c>
      <c r="G75" s="147" t="s">
        <v>102</v>
      </c>
      <c r="H75" s="147" t="s">
        <v>103</v>
      </c>
      <c r="I75" s="148" t="s">
        <v>104</v>
      </c>
      <c r="J75" s="147" t="s">
        <v>96</v>
      </c>
      <c r="K75" s="149" t="s">
        <v>105</v>
      </c>
      <c r="L75" s="150"/>
      <c r="M75" s="74" t="s">
        <v>106</v>
      </c>
      <c r="N75" s="75" t="s">
        <v>41</v>
      </c>
      <c r="O75" s="75" t="s">
        <v>107</v>
      </c>
      <c r="P75" s="75" t="s">
        <v>108</v>
      </c>
      <c r="Q75" s="75" t="s">
        <v>109</v>
      </c>
      <c r="R75" s="75" t="s">
        <v>110</v>
      </c>
      <c r="S75" s="75" t="s">
        <v>111</v>
      </c>
      <c r="T75" s="76" t="s">
        <v>112</v>
      </c>
    </row>
    <row r="76" spans="2:63" s="1" customFormat="1" ht="29.25" customHeight="1">
      <c r="B76" s="34"/>
      <c r="C76" s="151" t="s">
        <v>97</v>
      </c>
      <c r="D76" s="56"/>
      <c r="E76" s="56"/>
      <c r="F76" s="56"/>
      <c r="G76" s="56"/>
      <c r="H76" s="56"/>
      <c r="I76" s="142"/>
      <c r="J76" s="152">
        <f>BK76</f>
        <v>0</v>
      </c>
      <c r="K76" s="56"/>
      <c r="L76" s="54"/>
      <c r="M76" s="77"/>
      <c r="N76" s="78"/>
      <c r="O76" s="78"/>
      <c r="P76" s="153">
        <f>SUM(P77:P82)</f>
        <v>0</v>
      </c>
      <c r="Q76" s="78"/>
      <c r="R76" s="153">
        <f>SUM(R77:R82)</f>
        <v>0</v>
      </c>
      <c r="S76" s="78"/>
      <c r="T76" s="154">
        <f>SUM(T77:T82)</f>
        <v>0</v>
      </c>
      <c r="AT76" s="17" t="s">
        <v>70</v>
      </c>
      <c r="AU76" s="17" t="s">
        <v>98</v>
      </c>
      <c r="BK76" s="155">
        <f>SUM(BK77:BK82)</f>
        <v>0</v>
      </c>
    </row>
    <row r="77" spans="2:65" s="1" customFormat="1" ht="22.5" customHeight="1">
      <c r="B77" s="34"/>
      <c r="C77" s="173" t="s">
        <v>71</v>
      </c>
      <c r="D77" s="173" t="s">
        <v>322</v>
      </c>
      <c r="E77" s="174" t="s">
        <v>323</v>
      </c>
      <c r="F77" s="175" t="s">
        <v>324</v>
      </c>
      <c r="G77" s="176" t="s">
        <v>325</v>
      </c>
      <c r="H77" s="177"/>
      <c r="I77" s="178"/>
      <c r="J77" s="179">
        <f aca="true" t="shared" si="0" ref="J77:J82">ROUND(I77*H77,2)</f>
        <v>0</v>
      </c>
      <c r="K77" s="175" t="s">
        <v>21</v>
      </c>
      <c r="L77" s="54"/>
      <c r="M77" s="180" t="s">
        <v>21</v>
      </c>
      <c r="N77" s="181" t="s">
        <v>42</v>
      </c>
      <c r="O77" s="35"/>
      <c r="P77" s="166">
        <f aca="true" t="shared" si="1" ref="P77:P82">O77*H77</f>
        <v>0</v>
      </c>
      <c r="Q77" s="166">
        <v>0</v>
      </c>
      <c r="R77" s="166">
        <f aca="true" t="shared" si="2" ref="R77:R82">Q77*H77</f>
        <v>0</v>
      </c>
      <c r="S77" s="166">
        <v>0</v>
      </c>
      <c r="T77" s="167">
        <f aca="true" t="shared" si="3" ref="T77:T82">S77*H77</f>
        <v>0</v>
      </c>
      <c r="AR77" s="17" t="s">
        <v>119</v>
      </c>
      <c r="AT77" s="17" t="s">
        <v>322</v>
      </c>
      <c r="AU77" s="17" t="s">
        <v>71</v>
      </c>
      <c r="AY77" s="17" t="s">
        <v>118</v>
      </c>
      <c r="BE77" s="168">
        <f aca="true" t="shared" si="4" ref="BE77:BE82">IF(N77="základní",J77,0)</f>
        <v>0</v>
      </c>
      <c r="BF77" s="168">
        <f aca="true" t="shared" si="5" ref="BF77:BF82">IF(N77="snížená",J77,0)</f>
        <v>0</v>
      </c>
      <c r="BG77" s="168">
        <f aca="true" t="shared" si="6" ref="BG77:BG82">IF(N77="zákl. přenesená",J77,0)</f>
        <v>0</v>
      </c>
      <c r="BH77" s="168">
        <f aca="true" t="shared" si="7" ref="BH77:BH82">IF(N77="sníž. přenesená",J77,0)</f>
        <v>0</v>
      </c>
      <c r="BI77" s="168">
        <f aca="true" t="shared" si="8" ref="BI77:BI82">IF(N77="nulová",J77,0)</f>
        <v>0</v>
      </c>
      <c r="BJ77" s="17" t="s">
        <v>78</v>
      </c>
      <c r="BK77" s="168">
        <f aca="true" t="shared" si="9" ref="BK77:BK82">ROUND(I77*H77,2)</f>
        <v>0</v>
      </c>
      <c r="BL77" s="17" t="s">
        <v>119</v>
      </c>
      <c r="BM77" s="17" t="s">
        <v>80</v>
      </c>
    </row>
    <row r="78" spans="2:65" s="1" customFormat="1" ht="22.5" customHeight="1">
      <c r="B78" s="34"/>
      <c r="C78" s="173" t="s">
        <v>71</v>
      </c>
      <c r="D78" s="173" t="s">
        <v>322</v>
      </c>
      <c r="E78" s="174" t="s">
        <v>326</v>
      </c>
      <c r="F78" s="175" t="s">
        <v>327</v>
      </c>
      <c r="G78" s="176" t="s">
        <v>325</v>
      </c>
      <c r="H78" s="177"/>
      <c r="I78" s="178"/>
      <c r="J78" s="179">
        <f t="shared" si="0"/>
        <v>0</v>
      </c>
      <c r="K78" s="175" t="s">
        <v>21</v>
      </c>
      <c r="L78" s="54"/>
      <c r="M78" s="180" t="s">
        <v>21</v>
      </c>
      <c r="N78" s="181" t="s">
        <v>42</v>
      </c>
      <c r="O78" s="35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119</v>
      </c>
      <c r="AT78" s="17" t="s">
        <v>322</v>
      </c>
      <c r="AU78" s="17" t="s">
        <v>71</v>
      </c>
      <c r="AY78" s="17" t="s">
        <v>118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78</v>
      </c>
      <c r="BK78" s="168">
        <f t="shared" si="9"/>
        <v>0</v>
      </c>
      <c r="BL78" s="17" t="s">
        <v>119</v>
      </c>
      <c r="BM78" s="17" t="s">
        <v>122</v>
      </c>
    </row>
    <row r="79" spans="2:65" s="1" customFormat="1" ht="22.5" customHeight="1">
      <c r="B79" s="34"/>
      <c r="C79" s="173" t="s">
        <v>71</v>
      </c>
      <c r="D79" s="173" t="s">
        <v>322</v>
      </c>
      <c r="E79" s="174" t="s">
        <v>328</v>
      </c>
      <c r="F79" s="175" t="s">
        <v>329</v>
      </c>
      <c r="G79" s="176" t="s">
        <v>325</v>
      </c>
      <c r="H79" s="177"/>
      <c r="I79" s="178"/>
      <c r="J79" s="179">
        <f t="shared" si="0"/>
        <v>0</v>
      </c>
      <c r="K79" s="175" t="s">
        <v>21</v>
      </c>
      <c r="L79" s="54"/>
      <c r="M79" s="180" t="s">
        <v>21</v>
      </c>
      <c r="N79" s="181" t="s">
        <v>42</v>
      </c>
      <c r="O79" s="35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119</v>
      </c>
      <c r="AT79" s="17" t="s">
        <v>322</v>
      </c>
      <c r="AU79" s="17" t="s">
        <v>71</v>
      </c>
      <c r="AY79" s="17" t="s">
        <v>118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78</v>
      </c>
      <c r="BK79" s="168">
        <f t="shared" si="9"/>
        <v>0</v>
      </c>
      <c r="BL79" s="17" t="s">
        <v>119</v>
      </c>
      <c r="BM79" s="17" t="s">
        <v>125</v>
      </c>
    </row>
    <row r="80" spans="2:65" s="1" customFormat="1" ht="22.5" customHeight="1">
      <c r="B80" s="34"/>
      <c r="C80" s="156" t="s">
        <v>71</v>
      </c>
      <c r="D80" s="156" t="s">
        <v>113</v>
      </c>
      <c r="E80" s="157" t="s">
        <v>330</v>
      </c>
      <c r="F80" s="158" t="s">
        <v>331</v>
      </c>
      <c r="G80" s="159" t="s">
        <v>325</v>
      </c>
      <c r="H80" s="182"/>
      <c r="I80" s="161"/>
      <c r="J80" s="162">
        <f t="shared" si="0"/>
        <v>0</v>
      </c>
      <c r="K80" s="158" t="s">
        <v>21</v>
      </c>
      <c r="L80" s="163"/>
      <c r="M80" s="164" t="s">
        <v>21</v>
      </c>
      <c r="N80" s="165" t="s">
        <v>42</v>
      </c>
      <c r="O80" s="35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117</v>
      </c>
      <c r="AT80" s="17" t="s">
        <v>113</v>
      </c>
      <c r="AU80" s="17" t="s">
        <v>71</v>
      </c>
      <c r="AY80" s="17" t="s">
        <v>118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78</v>
      </c>
      <c r="BK80" s="168">
        <f t="shared" si="9"/>
        <v>0</v>
      </c>
      <c r="BL80" s="17" t="s">
        <v>119</v>
      </c>
      <c r="BM80" s="17" t="s">
        <v>128</v>
      </c>
    </row>
    <row r="81" spans="2:65" s="1" customFormat="1" ht="22.5" customHeight="1">
      <c r="B81" s="34"/>
      <c r="C81" s="173" t="s">
        <v>71</v>
      </c>
      <c r="D81" s="173" t="s">
        <v>322</v>
      </c>
      <c r="E81" s="174" t="s">
        <v>332</v>
      </c>
      <c r="F81" s="175" t="s">
        <v>333</v>
      </c>
      <c r="G81" s="176" t="s">
        <v>325</v>
      </c>
      <c r="H81" s="177"/>
      <c r="I81" s="178"/>
      <c r="J81" s="179">
        <f t="shared" si="0"/>
        <v>0</v>
      </c>
      <c r="K81" s="175" t="s">
        <v>21</v>
      </c>
      <c r="L81" s="54"/>
      <c r="M81" s="180" t="s">
        <v>21</v>
      </c>
      <c r="N81" s="181" t="s">
        <v>42</v>
      </c>
      <c r="O81" s="35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119</v>
      </c>
      <c r="AT81" s="17" t="s">
        <v>322</v>
      </c>
      <c r="AU81" s="17" t="s">
        <v>71</v>
      </c>
      <c r="AY81" s="17" t="s">
        <v>118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78</v>
      </c>
      <c r="BK81" s="168">
        <f t="shared" si="9"/>
        <v>0</v>
      </c>
      <c r="BL81" s="17" t="s">
        <v>119</v>
      </c>
      <c r="BM81" s="17" t="s">
        <v>131</v>
      </c>
    </row>
    <row r="82" spans="2:65" s="1" customFormat="1" ht="22.5" customHeight="1">
      <c r="B82" s="34"/>
      <c r="C82" s="173" t="s">
        <v>71</v>
      </c>
      <c r="D82" s="173" t="s">
        <v>322</v>
      </c>
      <c r="E82" s="174" t="s">
        <v>334</v>
      </c>
      <c r="F82" s="175" t="s">
        <v>335</v>
      </c>
      <c r="G82" s="176" t="s">
        <v>336</v>
      </c>
      <c r="H82" s="183">
        <v>16</v>
      </c>
      <c r="I82" s="178"/>
      <c r="J82" s="179">
        <f t="shared" si="0"/>
        <v>0</v>
      </c>
      <c r="K82" s="175" t="s">
        <v>21</v>
      </c>
      <c r="L82" s="54"/>
      <c r="M82" s="180" t="s">
        <v>21</v>
      </c>
      <c r="N82" s="184" t="s">
        <v>42</v>
      </c>
      <c r="O82" s="170"/>
      <c r="P82" s="171">
        <f t="shared" si="1"/>
        <v>0</v>
      </c>
      <c r="Q82" s="171">
        <v>0</v>
      </c>
      <c r="R82" s="171">
        <f t="shared" si="2"/>
        <v>0</v>
      </c>
      <c r="S82" s="171">
        <v>0</v>
      </c>
      <c r="T82" s="172">
        <f t="shared" si="3"/>
        <v>0</v>
      </c>
      <c r="AR82" s="17" t="s">
        <v>119</v>
      </c>
      <c r="AT82" s="17" t="s">
        <v>322</v>
      </c>
      <c r="AU82" s="17" t="s">
        <v>71</v>
      </c>
      <c r="AY82" s="17" t="s">
        <v>118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78</v>
      </c>
      <c r="BK82" s="168">
        <f t="shared" si="9"/>
        <v>0</v>
      </c>
      <c r="BL82" s="17" t="s">
        <v>119</v>
      </c>
      <c r="BM82" s="17" t="s">
        <v>134</v>
      </c>
    </row>
    <row r="83" spans="2:12" s="1" customFormat="1" ht="6.95" customHeight="1">
      <c r="B83" s="49"/>
      <c r="C83" s="50"/>
      <c r="D83" s="50"/>
      <c r="E83" s="50"/>
      <c r="F83" s="50"/>
      <c r="G83" s="50"/>
      <c r="H83" s="50"/>
      <c r="I83" s="132"/>
      <c r="J83" s="50"/>
      <c r="K83" s="50"/>
      <c r="L83" s="54"/>
    </row>
  </sheetData>
  <sheetProtection password="CC35" sheet="1" objects="1" scenarios="1" formatCells="0" formatColumns="0" formatRows="0" sort="0" autoFilter="0"/>
  <autoFilter ref="C75:K82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105"/>
      <c r="C1" s="105"/>
      <c r="D1" s="106" t="s">
        <v>1</v>
      </c>
      <c r="E1" s="105"/>
      <c r="F1" s="107" t="s">
        <v>85</v>
      </c>
      <c r="G1" s="308" t="s">
        <v>86</v>
      </c>
      <c r="H1" s="308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09"/>
      <c r="J3" s="19"/>
      <c r="K3" s="20"/>
      <c r="AT3" s="17" t="s">
        <v>80</v>
      </c>
    </row>
    <row r="4" spans="2:46" ht="36.95" customHeight="1">
      <c r="B4" s="21"/>
      <c r="C4" s="22"/>
      <c r="D4" s="23" t="s">
        <v>90</v>
      </c>
      <c r="E4" s="22"/>
      <c r="F4" s="22"/>
      <c r="G4" s="22"/>
      <c r="H4" s="22"/>
      <c r="I4" s="110"/>
      <c r="J4" s="22"/>
      <c r="K4" s="24"/>
      <c r="M4" s="25" t="s">
        <v>12</v>
      </c>
      <c r="AT4" s="17" t="s">
        <v>6</v>
      </c>
    </row>
    <row r="5" spans="2:11" ht="6.95" customHeight="1">
      <c r="B5" s="21"/>
      <c r="C5" s="22"/>
      <c r="D5" s="22"/>
      <c r="E5" s="22"/>
      <c r="F5" s="22"/>
      <c r="G5" s="22"/>
      <c r="H5" s="22"/>
      <c r="I5" s="110"/>
      <c r="J5" s="22"/>
      <c r="K5" s="24"/>
    </row>
    <row r="6" spans="2:11" ht="13.5">
      <c r="B6" s="21"/>
      <c r="C6" s="22"/>
      <c r="D6" s="30" t="s">
        <v>18</v>
      </c>
      <c r="E6" s="22"/>
      <c r="F6" s="22"/>
      <c r="G6" s="22"/>
      <c r="H6" s="22"/>
      <c r="I6" s="110"/>
      <c r="J6" s="22"/>
      <c r="K6" s="24"/>
    </row>
    <row r="7" spans="2:11" ht="22.5" customHeight="1">
      <c r="B7" s="21"/>
      <c r="C7" s="22"/>
      <c r="D7" s="22"/>
      <c r="E7" s="301" t="str">
        <f>'Rekapitulace stavby'!K6</f>
        <v>MŠ Osvobození 67, rekonstrukce elektroinstalace a slaboproudu pavilonu 60/II</v>
      </c>
      <c r="F7" s="302"/>
      <c r="G7" s="302"/>
      <c r="H7" s="302"/>
      <c r="I7" s="110"/>
      <c r="J7" s="22"/>
      <c r="K7" s="24"/>
    </row>
    <row r="8" spans="2:11" s="1" customFormat="1" ht="13.5">
      <c r="B8" s="34"/>
      <c r="C8" s="35"/>
      <c r="D8" s="30" t="s">
        <v>91</v>
      </c>
      <c r="E8" s="35"/>
      <c r="F8" s="35"/>
      <c r="G8" s="35"/>
      <c r="H8" s="35"/>
      <c r="I8" s="111"/>
      <c r="J8" s="35"/>
      <c r="K8" s="38"/>
    </row>
    <row r="9" spans="2:11" s="1" customFormat="1" ht="36.95" customHeight="1">
      <c r="B9" s="34"/>
      <c r="C9" s="35"/>
      <c r="D9" s="35"/>
      <c r="E9" s="303" t="s">
        <v>337</v>
      </c>
      <c r="F9" s="304"/>
      <c r="G9" s="304"/>
      <c r="H9" s="304"/>
      <c r="I9" s="111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1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112" t="s">
        <v>22</v>
      </c>
      <c r="J11" s="28" t="s">
        <v>21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93</v>
      </c>
      <c r="G12" s="35"/>
      <c r="H12" s="35"/>
      <c r="I12" s="112" t="s">
        <v>25</v>
      </c>
      <c r="J12" s="113" t="str">
        <f>'Rekapitulace stavby'!AN8</f>
        <v>18. 4. 2017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1"/>
      <c r="J13" s="35"/>
      <c r="K13" s="38"/>
    </row>
    <row r="14" spans="2:11" s="1" customFormat="1" ht="14.45" customHeight="1">
      <c r="B14" s="34"/>
      <c r="C14" s="35"/>
      <c r="D14" s="30" t="s">
        <v>27</v>
      </c>
      <c r="E14" s="35"/>
      <c r="F14" s="35"/>
      <c r="G14" s="35"/>
      <c r="H14" s="35"/>
      <c r="I14" s="112" t="s">
        <v>28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Cheb</v>
      </c>
      <c r="F15" s="35"/>
      <c r="G15" s="35"/>
      <c r="H15" s="35"/>
      <c r="I15" s="112" t="s">
        <v>30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1"/>
      <c r="J16" s="35"/>
      <c r="K16" s="38"/>
    </row>
    <row r="17" spans="2:11" s="1" customFormat="1" ht="14.45" customHeight="1">
      <c r="B17" s="34"/>
      <c r="C17" s="35"/>
      <c r="D17" s="30" t="s">
        <v>31</v>
      </c>
      <c r="E17" s="35"/>
      <c r="F17" s="35"/>
      <c r="G17" s="35"/>
      <c r="H17" s="35"/>
      <c r="I17" s="112" t="s">
        <v>28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2" t="s">
        <v>30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1"/>
      <c r="J19" s="35"/>
      <c r="K19" s="38"/>
    </row>
    <row r="20" spans="2:11" s="1" customFormat="1" ht="14.45" customHeight="1">
      <c r="B20" s="34"/>
      <c r="C20" s="35"/>
      <c r="D20" s="30" t="s">
        <v>33</v>
      </c>
      <c r="E20" s="35"/>
      <c r="F20" s="35"/>
      <c r="G20" s="35"/>
      <c r="H20" s="35"/>
      <c r="I20" s="112" t="s">
        <v>28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Pavel Stejskal</v>
      </c>
      <c r="F21" s="35"/>
      <c r="G21" s="35"/>
      <c r="H21" s="35"/>
      <c r="I21" s="112" t="s">
        <v>30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1"/>
      <c r="J22" s="35"/>
      <c r="K22" s="38"/>
    </row>
    <row r="23" spans="2:11" s="1" customFormat="1" ht="14.45" customHeight="1">
      <c r="B23" s="34"/>
      <c r="C23" s="35"/>
      <c r="D23" s="30" t="s">
        <v>35</v>
      </c>
      <c r="E23" s="35"/>
      <c r="F23" s="35"/>
      <c r="G23" s="35"/>
      <c r="H23" s="35"/>
      <c r="I23" s="111"/>
      <c r="J23" s="35"/>
      <c r="K23" s="38"/>
    </row>
    <row r="24" spans="2:11" s="6" customFormat="1" ht="22.5" customHeight="1">
      <c r="B24" s="114"/>
      <c r="C24" s="115"/>
      <c r="D24" s="115"/>
      <c r="E24" s="270" t="s">
        <v>21</v>
      </c>
      <c r="F24" s="270"/>
      <c r="G24" s="270"/>
      <c r="H24" s="270"/>
      <c r="I24" s="116"/>
      <c r="J24" s="115"/>
      <c r="K24" s="117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1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8"/>
      <c r="J26" s="78"/>
      <c r="K26" s="119"/>
    </row>
    <row r="27" spans="2:11" s="1" customFormat="1" ht="25.35" customHeight="1">
      <c r="B27" s="34"/>
      <c r="C27" s="35"/>
      <c r="D27" s="120" t="s">
        <v>37</v>
      </c>
      <c r="E27" s="35"/>
      <c r="F27" s="35"/>
      <c r="G27" s="35"/>
      <c r="H27" s="35"/>
      <c r="I27" s="111"/>
      <c r="J27" s="121">
        <f>ROUND(J76,2)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8"/>
      <c r="J28" s="78"/>
      <c r="K28" s="119"/>
    </row>
    <row r="29" spans="2:11" s="1" customFormat="1" ht="14.45" customHeight="1">
      <c r="B29" s="34"/>
      <c r="C29" s="35"/>
      <c r="D29" s="35"/>
      <c r="E29" s="35"/>
      <c r="F29" s="39" t="s">
        <v>39</v>
      </c>
      <c r="G29" s="35"/>
      <c r="H29" s="35"/>
      <c r="I29" s="122" t="s">
        <v>38</v>
      </c>
      <c r="J29" s="39" t="s">
        <v>40</v>
      </c>
      <c r="K29" s="38"/>
    </row>
    <row r="30" spans="2:11" s="1" customFormat="1" ht="14.45" customHeight="1">
      <c r="B30" s="34"/>
      <c r="C30" s="35"/>
      <c r="D30" s="42" t="s">
        <v>41</v>
      </c>
      <c r="E30" s="42" t="s">
        <v>42</v>
      </c>
      <c r="F30" s="123">
        <f>ROUND(SUM(BE76:BE147),2)</f>
        <v>0</v>
      </c>
      <c r="G30" s="35"/>
      <c r="H30" s="35"/>
      <c r="I30" s="124">
        <v>0.21</v>
      </c>
      <c r="J30" s="123">
        <f>ROUND(ROUND((SUM(BE76:BE147)),2)*I30,2)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43</v>
      </c>
      <c r="F31" s="123">
        <f>ROUND(SUM(BF76:BF147),2)</f>
        <v>0</v>
      </c>
      <c r="G31" s="35"/>
      <c r="H31" s="35"/>
      <c r="I31" s="124">
        <v>0.15</v>
      </c>
      <c r="J31" s="123">
        <f>ROUND(ROUND((SUM(BF76:BF147)),2)*I31,2)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44</v>
      </c>
      <c r="F32" s="123">
        <f>ROUND(SUM(BG76:BG147),2)</f>
        <v>0</v>
      </c>
      <c r="G32" s="35"/>
      <c r="H32" s="35"/>
      <c r="I32" s="124">
        <v>0.21</v>
      </c>
      <c r="J32" s="123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45</v>
      </c>
      <c r="F33" s="123">
        <f>ROUND(SUM(BH76:BH147),2)</f>
        <v>0</v>
      </c>
      <c r="G33" s="35"/>
      <c r="H33" s="35"/>
      <c r="I33" s="124">
        <v>0.15</v>
      </c>
      <c r="J33" s="123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3">
        <f>ROUND(SUM(BI76:BI147),2)</f>
        <v>0</v>
      </c>
      <c r="G34" s="35"/>
      <c r="H34" s="35"/>
      <c r="I34" s="124">
        <v>0</v>
      </c>
      <c r="J34" s="123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1"/>
      <c r="J35" s="35"/>
      <c r="K35" s="38"/>
    </row>
    <row r="36" spans="2:11" s="1" customFormat="1" ht="25.35" customHeight="1">
      <c r="B36" s="34"/>
      <c r="C36" s="125"/>
      <c r="D36" s="126" t="s">
        <v>47</v>
      </c>
      <c r="E36" s="72"/>
      <c r="F36" s="72"/>
      <c r="G36" s="127" t="s">
        <v>48</v>
      </c>
      <c r="H36" s="128" t="s">
        <v>49</v>
      </c>
      <c r="I36" s="129"/>
      <c r="J36" s="130">
        <f>SUM(J27:J34)</f>
        <v>0</v>
      </c>
      <c r="K36" s="131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2"/>
      <c r="J37" s="50"/>
      <c r="K37" s="51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4"/>
      <c r="C42" s="23" t="s">
        <v>94</v>
      </c>
      <c r="D42" s="35"/>
      <c r="E42" s="35"/>
      <c r="F42" s="35"/>
      <c r="G42" s="35"/>
      <c r="H42" s="35"/>
      <c r="I42" s="111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1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111"/>
      <c r="J44" s="35"/>
      <c r="K44" s="38"/>
    </row>
    <row r="45" spans="2:11" s="1" customFormat="1" ht="22.5" customHeight="1">
      <c r="B45" s="34"/>
      <c r="C45" s="35"/>
      <c r="D45" s="35"/>
      <c r="E45" s="301" t="str">
        <f>E7</f>
        <v>MŠ Osvobození 67, rekonstrukce elektroinstalace a slaboproudu pavilonu 60/II</v>
      </c>
      <c r="F45" s="302"/>
      <c r="G45" s="302"/>
      <c r="H45" s="302"/>
      <c r="I45" s="111"/>
      <c r="J45" s="35"/>
      <c r="K45" s="38"/>
    </row>
    <row r="46" spans="2:11" s="1" customFormat="1" ht="14.45" customHeight="1">
      <c r="B46" s="34"/>
      <c r="C46" s="30" t="s">
        <v>91</v>
      </c>
      <c r="D46" s="35"/>
      <c r="E46" s="35"/>
      <c r="F46" s="35"/>
      <c r="G46" s="35"/>
      <c r="H46" s="35"/>
      <c r="I46" s="111"/>
      <c r="J46" s="35"/>
      <c r="K46" s="38"/>
    </row>
    <row r="47" spans="2:11" s="1" customFormat="1" ht="23.25" customHeight="1">
      <c r="B47" s="34"/>
      <c r="C47" s="35"/>
      <c r="D47" s="35"/>
      <c r="E47" s="303" t="str">
        <f>E9</f>
        <v>Práce - Práce</v>
      </c>
      <c r="F47" s="304"/>
      <c r="G47" s="304"/>
      <c r="H47" s="304"/>
      <c r="I47" s="111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1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12" t="s">
        <v>25</v>
      </c>
      <c r="J49" s="113" t="str">
        <f>IF(J12="","",J12)</f>
        <v>18. 4. 2017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1"/>
      <c r="J50" s="35"/>
      <c r="K50" s="38"/>
    </row>
    <row r="51" spans="2:11" s="1" customFormat="1" ht="13.5">
      <c r="B51" s="34"/>
      <c r="C51" s="30" t="s">
        <v>27</v>
      </c>
      <c r="D51" s="35"/>
      <c r="E51" s="35"/>
      <c r="F51" s="28" t="str">
        <f>E15</f>
        <v>město Cheb</v>
      </c>
      <c r="G51" s="35"/>
      <c r="H51" s="35"/>
      <c r="I51" s="112" t="s">
        <v>33</v>
      </c>
      <c r="J51" s="28" t="str">
        <f>E21</f>
        <v>Pavel Stejskal</v>
      </c>
      <c r="K51" s="38"/>
    </row>
    <row r="52" spans="2:11" s="1" customFormat="1" ht="14.45" customHeight="1">
      <c r="B52" s="34"/>
      <c r="C52" s="30" t="s">
        <v>31</v>
      </c>
      <c r="D52" s="35"/>
      <c r="E52" s="35"/>
      <c r="F52" s="28" t="str">
        <f>IF(E18="","",E18)</f>
        <v/>
      </c>
      <c r="G52" s="35"/>
      <c r="H52" s="35"/>
      <c r="I52" s="111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1"/>
      <c r="J53" s="35"/>
      <c r="K53" s="38"/>
    </row>
    <row r="54" spans="2:11" s="1" customFormat="1" ht="29.25" customHeight="1">
      <c r="B54" s="34"/>
      <c r="C54" s="137" t="s">
        <v>95</v>
      </c>
      <c r="D54" s="125"/>
      <c r="E54" s="125"/>
      <c r="F54" s="125"/>
      <c r="G54" s="125"/>
      <c r="H54" s="125"/>
      <c r="I54" s="138"/>
      <c r="J54" s="139" t="s">
        <v>96</v>
      </c>
      <c r="K54" s="140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1"/>
      <c r="J55" s="35"/>
      <c r="K55" s="38"/>
    </row>
    <row r="56" spans="2:47" s="1" customFormat="1" ht="29.25" customHeight="1">
      <c r="B56" s="34"/>
      <c r="C56" s="141" t="s">
        <v>97</v>
      </c>
      <c r="D56" s="35"/>
      <c r="E56" s="35"/>
      <c r="F56" s="35"/>
      <c r="G56" s="35"/>
      <c r="H56" s="35"/>
      <c r="I56" s="111"/>
      <c r="J56" s="121">
        <f>J76</f>
        <v>0</v>
      </c>
      <c r="K56" s="38"/>
      <c r="AU56" s="17" t="s">
        <v>98</v>
      </c>
    </row>
    <row r="57" spans="2:11" s="1" customFormat="1" ht="21.75" customHeight="1">
      <c r="B57" s="34"/>
      <c r="C57" s="35"/>
      <c r="D57" s="35"/>
      <c r="E57" s="35"/>
      <c r="F57" s="35"/>
      <c r="G57" s="35"/>
      <c r="H57" s="35"/>
      <c r="I57" s="111"/>
      <c r="J57" s="35"/>
      <c r="K57" s="38"/>
    </row>
    <row r="58" spans="2:11" s="1" customFormat="1" ht="6.95" customHeight="1">
      <c r="B58" s="49"/>
      <c r="C58" s="50"/>
      <c r="D58" s="50"/>
      <c r="E58" s="50"/>
      <c r="F58" s="50"/>
      <c r="G58" s="50"/>
      <c r="H58" s="50"/>
      <c r="I58" s="132"/>
      <c r="J58" s="50"/>
      <c r="K58" s="51"/>
    </row>
    <row r="62" spans="2:12" s="1" customFormat="1" ht="6.95" customHeight="1">
      <c r="B62" s="52"/>
      <c r="C62" s="53"/>
      <c r="D62" s="53"/>
      <c r="E62" s="53"/>
      <c r="F62" s="53"/>
      <c r="G62" s="53"/>
      <c r="H62" s="53"/>
      <c r="I62" s="135"/>
      <c r="J62" s="53"/>
      <c r="K62" s="53"/>
      <c r="L62" s="54"/>
    </row>
    <row r="63" spans="2:12" s="1" customFormat="1" ht="36.95" customHeight="1">
      <c r="B63" s="34"/>
      <c r="C63" s="55" t="s">
        <v>99</v>
      </c>
      <c r="D63" s="56"/>
      <c r="E63" s="56"/>
      <c r="F63" s="56"/>
      <c r="G63" s="56"/>
      <c r="H63" s="56"/>
      <c r="I63" s="142"/>
      <c r="J63" s="56"/>
      <c r="K63" s="56"/>
      <c r="L63" s="54"/>
    </row>
    <row r="64" spans="2:12" s="1" customFormat="1" ht="6.95" customHeight="1">
      <c r="B64" s="34"/>
      <c r="C64" s="56"/>
      <c r="D64" s="56"/>
      <c r="E64" s="56"/>
      <c r="F64" s="56"/>
      <c r="G64" s="56"/>
      <c r="H64" s="56"/>
      <c r="I64" s="142"/>
      <c r="J64" s="56"/>
      <c r="K64" s="56"/>
      <c r="L64" s="54"/>
    </row>
    <row r="65" spans="2:12" s="1" customFormat="1" ht="14.45" customHeight="1">
      <c r="B65" s="34"/>
      <c r="C65" s="58" t="s">
        <v>18</v>
      </c>
      <c r="D65" s="56"/>
      <c r="E65" s="56"/>
      <c r="F65" s="56"/>
      <c r="G65" s="56"/>
      <c r="H65" s="56"/>
      <c r="I65" s="142"/>
      <c r="J65" s="56"/>
      <c r="K65" s="56"/>
      <c r="L65" s="54"/>
    </row>
    <row r="66" spans="2:12" s="1" customFormat="1" ht="22.5" customHeight="1">
      <c r="B66" s="34"/>
      <c r="C66" s="56"/>
      <c r="D66" s="56"/>
      <c r="E66" s="305" t="str">
        <f>E7</f>
        <v>MŠ Osvobození 67, rekonstrukce elektroinstalace a slaboproudu pavilonu 60/II</v>
      </c>
      <c r="F66" s="306"/>
      <c r="G66" s="306"/>
      <c r="H66" s="306"/>
      <c r="I66" s="142"/>
      <c r="J66" s="56"/>
      <c r="K66" s="56"/>
      <c r="L66" s="54"/>
    </row>
    <row r="67" spans="2:12" s="1" customFormat="1" ht="14.45" customHeight="1">
      <c r="B67" s="34"/>
      <c r="C67" s="58" t="s">
        <v>91</v>
      </c>
      <c r="D67" s="56"/>
      <c r="E67" s="56"/>
      <c r="F67" s="56"/>
      <c r="G67" s="56"/>
      <c r="H67" s="56"/>
      <c r="I67" s="142"/>
      <c r="J67" s="56"/>
      <c r="K67" s="56"/>
      <c r="L67" s="54"/>
    </row>
    <row r="68" spans="2:12" s="1" customFormat="1" ht="23.25" customHeight="1">
      <c r="B68" s="34"/>
      <c r="C68" s="56"/>
      <c r="D68" s="56"/>
      <c r="E68" s="281" t="str">
        <f>E9</f>
        <v>Práce - Práce</v>
      </c>
      <c r="F68" s="307"/>
      <c r="G68" s="307"/>
      <c r="H68" s="307"/>
      <c r="I68" s="142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42"/>
      <c r="J69" s="56"/>
      <c r="K69" s="56"/>
      <c r="L69" s="54"/>
    </row>
    <row r="70" spans="2:12" s="1" customFormat="1" ht="18" customHeight="1">
      <c r="B70" s="34"/>
      <c r="C70" s="58" t="s">
        <v>23</v>
      </c>
      <c r="D70" s="56"/>
      <c r="E70" s="56"/>
      <c r="F70" s="143" t="str">
        <f>F12</f>
        <v xml:space="preserve"> </v>
      </c>
      <c r="G70" s="56"/>
      <c r="H70" s="56"/>
      <c r="I70" s="144" t="s">
        <v>25</v>
      </c>
      <c r="J70" s="66" t="str">
        <f>IF(J12="","",J12)</f>
        <v>18. 4. 2017</v>
      </c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42"/>
      <c r="J71" s="56"/>
      <c r="K71" s="56"/>
      <c r="L71" s="54"/>
    </row>
    <row r="72" spans="2:12" s="1" customFormat="1" ht="13.5">
      <c r="B72" s="34"/>
      <c r="C72" s="58" t="s">
        <v>27</v>
      </c>
      <c r="D72" s="56"/>
      <c r="E72" s="56"/>
      <c r="F72" s="143" t="str">
        <f>E15</f>
        <v>město Cheb</v>
      </c>
      <c r="G72" s="56"/>
      <c r="H72" s="56"/>
      <c r="I72" s="144" t="s">
        <v>33</v>
      </c>
      <c r="J72" s="143" t="str">
        <f>E21</f>
        <v>Pavel Stejskal</v>
      </c>
      <c r="K72" s="56"/>
      <c r="L72" s="54"/>
    </row>
    <row r="73" spans="2:12" s="1" customFormat="1" ht="14.45" customHeight="1">
      <c r="B73" s="34"/>
      <c r="C73" s="58" t="s">
        <v>31</v>
      </c>
      <c r="D73" s="56"/>
      <c r="E73" s="56"/>
      <c r="F73" s="143" t="str">
        <f>IF(E18="","",E18)</f>
        <v/>
      </c>
      <c r="G73" s="56"/>
      <c r="H73" s="56"/>
      <c r="I73" s="142"/>
      <c r="J73" s="56"/>
      <c r="K73" s="56"/>
      <c r="L73" s="54"/>
    </row>
    <row r="74" spans="2:12" s="1" customFormat="1" ht="10.35" customHeight="1">
      <c r="B74" s="34"/>
      <c r="C74" s="56"/>
      <c r="D74" s="56"/>
      <c r="E74" s="56"/>
      <c r="F74" s="56"/>
      <c r="G74" s="56"/>
      <c r="H74" s="56"/>
      <c r="I74" s="142"/>
      <c r="J74" s="56"/>
      <c r="K74" s="56"/>
      <c r="L74" s="54"/>
    </row>
    <row r="75" spans="2:20" s="7" customFormat="1" ht="29.25" customHeight="1">
      <c r="B75" s="145"/>
      <c r="C75" s="146" t="s">
        <v>100</v>
      </c>
      <c r="D75" s="147" t="s">
        <v>56</v>
      </c>
      <c r="E75" s="147" t="s">
        <v>52</v>
      </c>
      <c r="F75" s="147" t="s">
        <v>101</v>
      </c>
      <c r="G75" s="147" t="s">
        <v>102</v>
      </c>
      <c r="H75" s="147" t="s">
        <v>103</v>
      </c>
      <c r="I75" s="148" t="s">
        <v>104</v>
      </c>
      <c r="J75" s="147" t="s">
        <v>96</v>
      </c>
      <c r="K75" s="149" t="s">
        <v>105</v>
      </c>
      <c r="L75" s="150"/>
      <c r="M75" s="74" t="s">
        <v>106</v>
      </c>
      <c r="N75" s="75" t="s">
        <v>41</v>
      </c>
      <c r="O75" s="75" t="s">
        <v>107</v>
      </c>
      <c r="P75" s="75" t="s">
        <v>108</v>
      </c>
      <c r="Q75" s="75" t="s">
        <v>109</v>
      </c>
      <c r="R75" s="75" t="s">
        <v>110</v>
      </c>
      <c r="S75" s="75" t="s">
        <v>111</v>
      </c>
      <c r="T75" s="76" t="s">
        <v>112</v>
      </c>
    </row>
    <row r="76" spans="2:63" s="1" customFormat="1" ht="29.25" customHeight="1">
      <c r="B76" s="34"/>
      <c r="C76" s="151" t="s">
        <v>97</v>
      </c>
      <c r="D76" s="56"/>
      <c r="E76" s="56"/>
      <c r="F76" s="56"/>
      <c r="G76" s="56"/>
      <c r="H76" s="56"/>
      <c r="I76" s="142"/>
      <c r="J76" s="152">
        <f>BK76</f>
        <v>0</v>
      </c>
      <c r="K76" s="56"/>
      <c r="L76" s="54"/>
      <c r="M76" s="77"/>
      <c r="N76" s="78"/>
      <c r="O76" s="78"/>
      <c r="P76" s="153">
        <f>SUM(P77:P147)</f>
        <v>0</v>
      </c>
      <c r="Q76" s="78"/>
      <c r="R76" s="153">
        <f>SUM(R77:R147)</f>
        <v>0</v>
      </c>
      <c r="S76" s="78"/>
      <c r="T76" s="154">
        <f>SUM(T77:T147)</f>
        <v>0</v>
      </c>
      <c r="AT76" s="17" t="s">
        <v>70</v>
      </c>
      <c r="AU76" s="17" t="s">
        <v>98</v>
      </c>
      <c r="BK76" s="155">
        <f>SUM(BK77:BK147)</f>
        <v>0</v>
      </c>
    </row>
    <row r="77" spans="2:65" s="1" customFormat="1" ht="22.5" customHeight="1">
      <c r="B77" s="34"/>
      <c r="C77" s="173" t="s">
        <v>71</v>
      </c>
      <c r="D77" s="173" t="s">
        <v>322</v>
      </c>
      <c r="E77" s="174" t="s">
        <v>114</v>
      </c>
      <c r="F77" s="175" t="s">
        <v>338</v>
      </c>
      <c r="G77" s="176" t="s">
        <v>116</v>
      </c>
      <c r="H77" s="183">
        <v>58</v>
      </c>
      <c r="I77" s="178"/>
      <c r="J77" s="179">
        <f aca="true" t="shared" si="0" ref="J77:J108">ROUND(I77*H77,2)</f>
        <v>0</v>
      </c>
      <c r="K77" s="175" t="s">
        <v>21</v>
      </c>
      <c r="L77" s="54"/>
      <c r="M77" s="180" t="s">
        <v>21</v>
      </c>
      <c r="N77" s="181" t="s">
        <v>42</v>
      </c>
      <c r="O77" s="35"/>
      <c r="P77" s="166">
        <f aca="true" t="shared" si="1" ref="P77:P108">O77*H77</f>
        <v>0</v>
      </c>
      <c r="Q77" s="166">
        <v>0</v>
      </c>
      <c r="R77" s="166">
        <f aca="true" t="shared" si="2" ref="R77:R108">Q77*H77</f>
        <v>0</v>
      </c>
      <c r="S77" s="166">
        <v>0</v>
      </c>
      <c r="T77" s="167">
        <f aca="true" t="shared" si="3" ref="T77:T108">S77*H77</f>
        <v>0</v>
      </c>
      <c r="AR77" s="17" t="s">
        <v>119</v>
      </c>
      <c r="AT77" s="17" t="s">
        <v>322</v>
      </c>
      <c r="AU77" s="17" t="s">
        <v>71</v>
      </c>
      <c r="AY77" s="17" t="s">
        <v>118</v>
      </c>
      <c r="BE77" s="168">
        <f aca="true" t="shared" si="4" ref="BE77:BE108">IF(N77="základní",J77,0)</f>
        <v>0</v>
      </c>
      <c r="BF77" s="168">
        <f aca="true" t="shared" si="5" ref="BF77:BF108">IF(N77="snížená",J77,0)</f>
        <v>0</v>
      </c>
      <c r="BG77" s="168">
        <f aca="true" t="shared" si="6" ref="BG77:BG108">IF(N77="zákl. přenesená",J77,0)</f>
        <v>0</v>
      </c>
      <c r="BH77" s="168">
        <f aca="true" t="shared" si="7" ref="BH77:BH108">IF(N77="sníž. přenesená",J77,0)</f>
        <v>0</v>
      </c>
      <c r="BI77" s="168">
        <f aca="true" t="shared" si="8" ref="BI77:BI108">IF(N77="nulová",J77,0)</f>
        <v>0</v>
      </c>
      <c r="BJ77" s="17" t="s">
        <v>78</v>
      </c>
      <c r="BK77" s="168">
        <f aca="true" t="shared" si="9" ref="BK77:BK108">ROUND(I77*H77,2)</f>
        <v>0</v>
      </c>
      <c r="BL77" s="17" t="s">
        <v>119</v>
      </c>
      <c r="BM77" s="17" t="s">
        <v>80</v>
      </c>
    </row>
    <row r="78" spans="2:65" s="1" customFormat="1" ht="22.5" customHeight="1">
      <c r="B78" s="34"/>
      <c r="C78" s="173" t="s">
        <v>71</v>
      </c>
      <c r="D78" s="173" t="s">
        <v>322</v>
      </c>
      <c r="E78" s="174" t="s">
        <v>120</v>
      </c>
      <c r="F78" s="175" t="s">
        <v>339</v>
      </c>
      <c r="G78" s="176" t="s">
        <v>116</v>
      </c>
      <c r="H78" s="183">
        <v>5</v>
      </c>
      <c r="I78" s="178"/>
      <c r="J78" s="179">
        <f t="shared" si="0"/>
        <v>0</v>
      </c>
      <c r="K78" s="175" t="s">
        <v>21</v>
      </c>
      <c r="L78" s="54"/>
      <c r="M78" s="180" t="s">
        <v>21</v>
      </c>
      <c r="N78" s="181" t="s">
        <v>42</v>
      </c>
      <c r="O78" s="35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119</v>
      </c>
      <c r="AT78" s="17" t="s">
        <v>322</v>
      </c>
      <c r="AU78" s="17" t="s">
        <v>71</v>
      </c>
      <c r="AY78" s="17" t="s">
        <v>118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78</v>
      </c>
      <c r="BK78" s="168">
        <f t="shared" si="9"/>
        <v>0</v>
      </c>
      <c r="BL78" s="17" t="s">
        <v>119</v>
      </c>
      <c r="BM78" s="17" t="s">
        <v>122</v>
      </c>
    </row>
    <row r="79" spans="2:65" s="1" customFormat="1" ht="31.5" customHeight="1">
      <c r="B79" s="34"/>
      <c r="C79" s="173" t="s">
        <v>71</v>
      </c>
      <c r="D79" s="173" t="s">
        <v>322</v>
      </c>
      <c r="E79" s="174" t="s">
        <v>123</v>
      </c>
      <c r="F79" s="175" t="s">
        <v>340</v>
      </c>
      <c r="G79" s="176" t="s">
        <v>116</v>
      </c>
      <c r="H79" s="183">
        <v>14</v>
      </c>
      <c r="I79" s="178"/>
      <c r="J79" s="179">
        <f t="shared" si="0"/>
        <v>0</v>
      </c>
      <c r="K79" s="175" t="s">
        <v>21</v>
      </c>
      <c r="L79" s="54"/>
      <c r="M79" s="180" t="s">
        <v>21</v>
      </c>
      <c r="N79" s="181" t="s">
        <v>42</v>
      </c>
      <c r="O79" s="35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119</v>
      </c>
      <c r="AT79" s="17" t="s">
        <v>322</v>
      </c>
      <c r="AU79" s="17" t="s">
        <v>71</v>
      </c>
      <c r="AY79" s="17" t="s">
        <v>118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78</v>
      </c>
      <c r="BK79" s="168">
        <f t="shared" si="9"/>
        <v>0</v>
      </c>
      <c r="BL79" s="17" t="s">
        <v>119</v>
      </c>
      <c r="BM79" s="17" t="s">
        <v>125</v>
      </c>
    </row>
    <row r="80" spans="2:65" s="1" customFormat="1" ht="31.5" customHeight="1">
      <c r="B80" s="34"/>
      <c r="C80" s="173" t="s">
        <v>71</v>
      </c>
      <c r="D80" s="173" t="s">
        <v>322</v>
      </c>
      <c r="E80" s="174" t="s">
        <v>126</v>
      </c>
      <c r="F80" s="175" t="s">
        <v>341</v>
      </c>
      <c r="G80" s="176" t="s">
        <v>116</v>
      </c>
      <c r="H80" s="183">
        <v>4</v>
      </c>
      <c r="I80" s="178"/>
      <c r="J80" s="179">
        <f t="shared" si="0"/>
        <v>0</v>
      </c>
      <c r="K80" s="175" t="s">
        <v>21</v>
      </c>
      <c r="L80" s="54"/>
      <c r="M80" s="180" t="s">
        <v>21</v>
      </c>
      <c r="N80" s="181" t="s">
        <v>42</v>
      </c>
      <c r="O80" s="35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119</v>
      </c>
      <c r="AT80" s="17" t="s">
        <v>322</v>
      </c>
      <c r="AU80" s="17" t="s">
        <v>71</v>
      </c>
      <c r="AY80" s="17" t="s">
        <v>118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78</v>
      </c>
      <c r="BK80" s="168">
        <f t="shared" si="9"/>
        <v>0</v>
      </c>
      <c r="BL80" s="17" t="s">
        <v>119</v>
      </c>
      <c r="BM80" s="17" t="s">
        <v>128</v>
      </c>
    </row>
    <row r="81" spans="2:65" s="1" customFormat="1" ht="31.5" customHeight="1">
      <c r="B81" s="34"/>
      <c r="C81" s="173" t="s">
        <v>71</v>
      </c>
      <c r="D81" s="173" t="s">
        <v>322</v>
      </c>
      <c r="E81" s="174" t="s">
        <v>129</v>
      </c>
      <c r="F81" s="175" t="s">
        <v>342</v>
      </c>
      <c r="G81" s="176" t="s">
        <v>116</v>
      </c>
      <c r="H81" s="183">
        <v>10</v>
      </c>
      <c r="I81" s="178"/>
      <c r="J81" s="179">
        <f t="shared" si="0"/>
        <v>0</v>
      </c>
      <c r="K81" s="175" t="s">
        <v>21</v>
      </c>
      <c r="L81" s="54"/>
      <c r="M81" s="180" t="s">
        <v>21</v>
      </c>
      <c r="N81" s="181" t="s">
        <v>42</v>
      </c>
      <c r="O81" s="35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119</v>
      </c>
      <c r="AT81" s="17" t="s">
        <v>322</v>
      </c>
      <c r="AU81" s="17" t="s">
        <v>71</v>
      </c>
      <c r="AY81" s="17" t="s">
        <v>118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78</v>
      </c>
      <c r="BK81" s="168">
        <f t="shared" si="9"/>
        <v>0</v>
      </c>
      <c r="BL81" s="17" t="s">
        <v>119</v>
      </c>
      <c r="BM81" s="17" t="s">
        <v>131</v>
      </c>
    </row>
    <row r="82" spans="2:65" s="1" customFormat="1" ht="22.5" customHeight="1">
      <c r="B82" s="34"/>
      <c r="C82" s="173" t="s">
        <v>71</v>
      </c>
      <c r="D82" s="173" t="s">
        <v>322</v>
      </c>
      <c r="E82" s="174" t="s">
        <v>132</v>
      </c>
      <c r="F82" s="175" t="s">
        <v>343</v>
      </c>
      <c r="G82" s="176" t="s">
        <v>116</v>
      </c>
      <c r="H82" s="183">
        <v>1</v>
      </c>
      <c r="I82" s="178"/>
      <c r="J82" s="179">
        <f t="shared" si="0"/>
        <v>0</v>
      </c>
      <c r="K82" s="175" t="s">
        <v>21</v>
      </c>
      <c r="L82" s="54"/>
      <c r="M82" s="180" t="s">
        <v>21</v>
      </c>
      <c r="N82" s="181" t="s">
        <v>42</v>
      </c>
      <c r="O82" s="35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17" t="s">
        <v>119</v>
      </c>
      <c r="AT82" s="17" t="s">
        <v>322</v>
      </c>
      <c r="AU82" s="17" t="s">
        <v>71</v>
      </c>
      <c r="AY82" s="17" t="s">
        <v>118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78</v>
      </c>
      <c r="BK82" s="168">
        <f t="shared" si="9"/>
        <v>0</v>
      </c>
      <c r="BL82" s="17" t="s">
        <v>119</v>
      </c>
      <c r="BM82" s="17" t="s">
        <v>134</v>
      </c>
    </row>
    <row r="83" spans="2:65" s="1" customFormat="1" ht="22.5" customHeight="1">
      <c r="B83" s="34"/>
      <c r="C83" s="173" t="s">
        <v>71</v>
      </c>
      <c r="D83" s="173" t="s">
        <v>322</v>
      </c>
      <c r="E83" s="174" t="s">
        <v>135</v>
      </c>
      <c r="F83" s="175" t="s">
        <v>344</v>
      </c>
      <c r="G83" s="176" t="s">
        <v>116</v>
      </c>
      <c r="H83" s="183">
        <v>1</v>
      </c>
      <c r="I83" s="178"/>
      <c r="J83" s="179">
        <f t="shared" si="0"/>
        <v>0</v>
      </c>
      <c r="K83" s="175" t="s">
        <v>21</v>
      </c>
      <c r="L83" s="54"/>
      <c r="M83" s="180" t="s">
        <v>21</v>
      </c>
      <c r="N83" s="181" t="s">
        <v>42</v>
      </c>
      <c r="O83" s="35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17" t="s">
        <v>119</v>
      </c>
      <c r="AT83" s="17" t="s">
        <v>322</v>
      </c>
      <c r="AU83" s="17" t="s">
        <v>71</v>
      </c>
      <c r="AY83" s="17" t="s">
        <v>118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17" t="s">
        <v>78</v>
      </c>
      <c r="BK83" s="168">
        <f t="shared" si="9"/>
        <v>0</v>
      </c>
      <c r="BL83" s="17" t="s">
        <v>119</v>
      </c>
      <c r="BM83" s="17" t="s">
        <v>137</v>
      </c>
    </row>
    <row r="84" spans="2:65" s="1" customFormat="1" ht="31.5" customHeight="1">
      <c r="B84" s="34"/>
      <c r="C84" s="173" t="s">
        <v>71</v>
      </c>
      <c r="D84" s="173" t="s">
        <v>322</v>
      </c>
      <c r="E84" s="174" t="s">
        <v>138</v>
      </c>
      <c r="F84" s="175" t="s">
        <v>345</v>
      </c>
      <c r="G84" s="176" t="s">
        <v>116</v>
      </c>
      <c r="H84" s="183">
        <v>1</v>
      </c>
      <c r="I84" s="178"/>
      <c r="J84" s="179">
        <f t="shared" si="0"/>
        <v>0</v>
      </c>
      <c r="K84" s="175" t="s">
        <v>21</v>
      </c>
      <c r="L84" s="54"/>
      <c r="M84" s="180" t="s">
        <v>21</v>
      </c>
      <c r="N84" s="181" t="s">
        <v>42</v>
      </c>
      <c r="O84" s="35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17" t="s">
        <v>119</v>
      </c>
      <c r="AT84" s="17" t="s">
        <v>322</v>
      </c>
      <c r="AU84" s="17" t="s">
        <v>71</v>
      </c>
      <c r="AY84" s="17" t="s">
        <v>118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17" t="s">
        <v>78</v>
      </c>
      <c r="BK84" s="168">
        <f t="shared" si="9"/>
        <v>0</v>
      </c>
      <c r="BL84" s="17" t="s">
        <v>119</v>
      </c>
      <c r="BM84" s="17" t="s">
        <v>119</v>
      </c>
    </row>
    <row r="85" spans="2:65" s="1" customFormat="1" ht="44.25" customHeight="1">
      <c r="B85" s="34"/>
      <c r="C85" s="173" t="s">
        <v>71</v>
      </c>
      <c r="D85" s="173" t="s">
        <v>322</v>
      </c>
      <c r="E85" s="174" t="s">
        <v>143</v>
      </c>
      <c r="F85" s="175" t="s">
        <v>346</v>
      </c>
      <c r="G85" s="176" t="s">
        <v>116</v>
      </c>
      <c r="H85" s="183">
        <v>1</v>
      </c>
      <c r="I85" s="178"/>
      <c r="J85" s="179">
        <f t="shared" si="0"/>
        <v>0</v>
      </c>
      <c r="K85" s="175" t="s">
        <v>21</v>
      </c>
      <c r="L85" s="54"/>
      <c r="M85" s="180" t="s">
        <v>21</v>
      </c>
      <c r="N85" s="181" t="s">
        <v>42</v>
      </c>
      <c r="O85" s="35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17" t="s">
        <v>119</v>
      </c>
      <c r="AT85" s="17" t="s">
        <v>322</v>
      </c>
      <c r="AU85" s="17" t="s">
        <v>71</v>
      </c>
      <c r="AY85" s="17" t="s">
        <v>118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17" t="s">
        <v>78</v>
      </c>
      <c r="BK85" s="168">
        <f t="shared" si="9"/>
        <v>0</v>
      </c>
      <c r="BL85" s="17" t="s">
        <v>119</v>
      </c>
      <c r="BM85" s="17" t="s">
        <v>142</v>
      </c>
    </row>
    <row r="86" spans="2:65" s="1" customFormat="1" ht="31.5" customHeight="1">
      <c r="B86" s="34"/>
      <c r="C86" s="173" t="s">
        <v>71</v>
      </c>
      <c r="D86" s="173" t="s">
        <v>322</v>
      </c>
      <c r="E86" s="174" t="s">
        <v>146</v>
      </c>
      <c r="F86" s="175" t="s">
        <v>347</v>
      </c>
      <c r="G86" s="176" t="s">
        <v>116</v>
      </c>
      <c r="H86" s="183">
        <v>3</v>
      </c>
      <c r="I86" s="178"/>
      <c r="J86" s="179">
        <f t="shared" si="0"/>
        <v>0</v>
      </c>
      <c r="K86" s="175" t="s">
        <v>21</v>
      </c>
      <c r="L86" s="54"/>
      <c r="M86" s="180" t="s">
        <v>21</v>
      </c>
      <c r="N86" s="181" t="s">
        <v>42</v>
      </c>
      <c r="O86" s="35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17" t="s">
        <v>119</v>
      </c>
      <c r="AT86" s="17" t="s">
        <v>322</v>
      </c>
      <c r="AU86" s="17" t="s">
        <v>71</v>
      </c>
      <c r="AY86" s="17" t="s">
        <v>118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17" t="s">
        <v>78</v>
      </c>
      <c r="BK86" s="168">
        <f t="shared" si="9"/>
        <v>0</v>
      </c>
      <c r="BL86" s="17" t="s">
        <v>119</v>
      </c>
      <c r="BM86" s="17" t="s">
        <v>145</v>
      </c>
    </row>
    <row r="87" spans="2:65" s="1" customFormat="1" ht="31.5" customHeight="1">
      <c r="B87" s="34"/>
      <c r="C87" s="173" t="s">
        <v>71</v>
      </c>
      <c r="D87" s="173" t="s">
        <v>322</v>
      </c>
      <c r="E87" s="174" t="s">
        <v>149</v>
      </c>
      <c r="F87" s="175" t="s">
        <v>348</v>
      </c>
      <c r="G87" s="176" t="s">
        <v>116</v>
      </c>
      <c r="H87" s="183">
        <v>11</v>
      </c>
      <c r="I87" s="178"/>
      <c r="J87" s="179">
        <f t="shared" si="0"/>
        <v>0</v>
      </c>
      <c r="K87" s="175" t="s">
        <v>21</v>
      </c>
      <c r="L87" s="54"/>
      <c r="M87" s="180" t="s">
        <v>21</v>
      </c>
      <c r="N87" s="181" t="s">
        <v>42</v>
      </c>
      <c r="O87" s="35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17" t="s">
        <v>119</v>
      </c>
      <c r="AT87" s="17" t="s">
        <v>322</v>
      </c>
      <c r="AU87" s="17" t="s">
        <v>71</v>
      </c>
      <c r="AY87" s="17" t="s">
        <v>118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17" t="s">
        <v>78</v>
      </c>
      <c r="BK87" s="168">
        <f t="shared" si="9"/>
        <v>0</v>
      </c>
      <c r="BL87" s="17" t="s">
        <v>119</v>
      </c>
      <c r="BM87" s="17" t="s">
        <v>148</v>
      </c>
    </row>
    <row r="88" spans="2:65" s="1" customFormat="1" ht="31.5" customHeight="1">
      <c r="B88" s="34"/>
      <c r="C88" s="173" t="s">
        <v>71</v>
      </c>
      <c r="D88" s="173" t="s">
        <v>322</v>
      </c>
      <c r="E88" s="174" t="s">
        <v>152</v>
      </c>
      <c r="F88" s="175" t="s">
        <v>349</v>
      </c>
      <c r="G88" s="176" t="s">
        <v>116</v>
      </c>
      <c r="H88" s="183">
        <v>4</v>
      </c>
      <c r="I88" s="178"/>
      <c r="J88" s="179">
        <f t="shared" si="0"/>
        <v>0</v>
      </c>
      <c r="K88" s="175" t="s">
        <v>21</v>
      </c>
      <c r="L88" s="54"/>
      <c r="M88" s="180" t="s">
        <v>21</v>
      </c>
      <c r="N88" s="181" t="s">
        <v>42</v>
      </c>
      <c r="O88" s="35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17" t="s">
        <v>119</v>
      </c>
      <c r="AT88" s="17" t="s">
        <v>322</v>
      </c>
      <c r="AU88" s="17" t="s">
        <v>71</v>
      </c>
      <c r="AY88" s="17" t="s">
        <v>118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17" t="s">
        <v>78</v>
      </c>
      <c r="BK88" s="168">
        <f t="shared" si="9"/>
        <v>0</v>
      </c>
      <c r="BL88" s="17" t="s">
        <v>119</v>
      </c>
      <c r="BM88" s="17" t="s">
        <v>151</v>
      </c>
    </row>
    <row r="89" spans="2:65" s="1" customFormat="1" ht="22.5" customHeight="1">
      <c r="B89" s="34"/>
      <c r="C89" s="173" t="s">
        <v>71</v>
      </c>
      <c r="D89" s="173" t="s">
        <v>322</v>
      </c>
      <c r="E89" s="174" t="s">
        <v>140</v>
      </c>
      <c r="F89" s="175" t="s">
        <v>350</v>
      </c>
      <c r="G89" s="176" t="s">
        <v>116</v>
      </c>
      <c r="H89" s="183">
        <v>1</v>
      </c>
      <c r="I89" s="178"/>
      <c r="J89" s="179">
        <f t="shared" si="0"/>
        <v>0</v>
      </c>
      <c r="K89" s="175" t="s">
        <v>21</v>
      </c>
      <c r="L89" s="54"/>
      <c r="M89" s="180" t="s">
        <v>21</v>
      </c>
      <c r="N89" s="181" t="s">
        <v>42</v>
      </c>
      <c r="O89" s="35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17" t="s">
        <v>119</v>
      </c>
      <c r="AT89" s="17" t="s">
        <v>322</v>
      </c>
      <c r="AU89" s="17" t="s">
        <v>71</v>
      </c>
      <c r="AY89" s="17" t="s">
        <v>118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17" t="s">
        <v>78</v>
      </c>
      <c r="BK89" s="168">
        <f t="shared" si="9"/>
        <v>0</v>
      </c>
      <c r="BL89" s="17" t="s">
        <v>119</v>
      </c>
      <c r="BM89" s="17" t="s">
        <v>154</v>
      </c>
    </row>
    <row r="90" spans="2:65" s="1" customFormat="1" ht="31.5" customHeight="1">
      <c r="B90" s="34"/>
      <c r="C90" s="173" t="s">
        <v>71</v>
      </c>
      <c r="D90" s="173" t="s">
        <v>322</v>
      </c>
      <c r="E90" s="174" t="s">
        <v>155</v>
      </c>
      <c r="F90" s="175" t="s">
        <v>351</v>
      </c>
      <c r="G90" s="176" t="s">
        <v>116</v>
      </c>
      <c r="H90" s="183">
        <v>1</v>
      </c>
      <c r="I90" s="178"/>
      <c r="J90" s="179">
        <f t="shared" si="0"/>
        <v>0</v>
      </c>
      <c r="K90" s="175" t="s">
        <v>21</v>
      </c>
      <c r="L90" s="54"/>
      <c r="M90" s="180" t="s">
        <v>21</v>
      </c>
      <c r="N90" s="181" t="s">
        <v>42</v>
      </c>
      <c r="O90" s="35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17" t="s">
        <v>119</v>
      </c>
      <c r="AT90" s="17" t="s">
        <v>322</v>
      </c>
      <c r="AU90" s="17" t="s">
        <v>71</v>
      </c>
      <c r="AY90" s="17" t="s">
        <v>118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17" t="s">
        <v>78</v>
      </c>
      <c r="BK90" s="168">
        <f t="shared" si="9"/>
        <v>0</v>
      </c>
      <c r="BL90" s="17" t="s">
        <v>119</v>
      </c>
      <c r="BM90" s="17" t="s">
        <v>157</v>
      </c>
    </row>
    <row r="91" spans="2:65" s="1" customFormat="1" ht="31.5" customHeight="1">
      <c r="B91" s="34"/>
      <c r="C91" s="173" t="s">
        <v>71</v>
      </c>
      <c r="D91" s="173" t="s">
        <v>322</v>
      </c>
      <c r="E91" s="174" t="s">
        <v>158</v>
      </c>
      <c r="F91" s="175" t="s">
        <v>352</v>
      </c>
      <c r="G91" s="176" t="s">
        <v>116</v>
      </c>
      <c r="H91" s="183">
        <v>1</v>
      </c>
      <c r="I91" s="178"/>
      <c r="J91" s="179">
        <f t="shared" si="0"/>
        <v>0</v>
      </c>
      <c r="K91" s="175" t="s">
        <v>21</v>
      </c>
      <c r="L91" s="54"/>
      <c r="M91" s="180" t="s">
        <v>21</v>
      </c>
      <c r="N91" s="181" t="s">
        <v>42</v>
      </c>
      <c r="O91" s="35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17" t="s">
        <v>119</v>
      </c>
      <c r="AT91" s="17" t="s">
        <v>322</v>
      </c>
      <c r="AU91" s="17" t="s">
        <v>71</v>
      </c>
      <c r="AY91" s="17" t="s">
        <v>118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17" t="s">
        <v>78</v>
      </c>
      <c r="BK91" s="168">
        <f t="shared" si="9"/>
        <v>0</v>
      </c>
      <c r="BL91" s="17" t="s">
        <v>119</v>
      </c>
      <c r="BM91" s="17" t="s">
        <v>160</v>
      </c>
    </row>
    <row r="92" spans="2:65" s="1" customFormat="1" ht="22.5" customHeight="1">
      <c r="B92" s="34"/>
      <c r="C92" s="173" t="s">
        <v>71</v>
      </c>
      <c r="D92" s="173" t="s">
        <v>322</v>
      </c>
      <c r="E92" s="174" t="s">
        <v>161</v>
      </c>
      <c r="F92" s="175" t="s">
        <v>353</v>
      </c>
      <c r="G92" s="176" t="s">
        <v>116</v>
      </c>
      <c r="H92" s="183">
        <v>1</v>
      </c>
      <c r="I92" s="178"/>
      <c r="J92" s="179">
        <f t="shared" si="0"/>
        <v>0</v>
      </c>
      <c r="K92" s="175" t="s">
        <v>21</v>
      </c>
      <c r="L92" s="54"/>
      <c r="M92" s="180" t="s">
        <v>21</v>
      </c>
      <c r="N92" s="181" t="s">
        <v>42</v>
      </c>
      <c r="O92" s="35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17" t="s">
        <v>119</v>
      </c>
      <c r="AT92" s="17" t="s">
        <v>322</v>
      </c>
      <c r="AU92" s="17" t="s">
        <v>71</v>
      </c>
      <c r="AY92" s="17" t="s">
        <v>118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17" t="s">
        <v>78</v>
      </c>
      <c r="BK92" s="168">
        <f t="shared" si="9"/>
        <v>0</v>
      </c>
      <c r="BL92" s="17" t="s">
        <v>119</v>
      </c>
      <c r="BM92" s="17" t="s">
        <v>117</v>
      </c>
    </row>
    <row r="93" spans="2:65" s="1" customFormat="1" ht="22.5" customHeight="1">
      <c r="B93" s="34"/>
      <c r="C93" s="173" t="s">
        <v>71</v>
      </c>
      <c r="D93" s="173" t="s">
        <v>322</v>
      </c>
      <c r="E93" s="174" t="s">
        <v>163</v>
      </c>
      <c r="F93" s="175" t="s">
        <v>354</v>
      </c>
      <c r="G93" s="176" t="s">
        <v>116</v>
      </c>
      <c r="H93" s="183">
        <v>1</v>
      </c>
      <c r="I93" s="178"/>
      <c r="J93" s="179">
        <f t="shared" si="0"/>
        <v>0</v>
      </c>
      <c r="K93" s="175" t="s">
        <v>21</v>
      </c>
      <c r="L93" s="54"/>
      <c r="M93" s="180" t="s">
        <v>21</v>
      </c>
      <c r="N93" s="181" t="s">
        <v>42</v>
      </c>
      <c r="O93" s="35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17" t="s">
        <v>119</v>
      </c>
      <c r="AT93" s="17" t="s">
        <v>322</v>
      </c>
      <c r="AU93" s="17" t="s">
        <v>71</v>
      </c>
      <c r="AY93" s="17" t="s">
        <v>118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17" t="s">
        <v>78</v>
      </c>
      <c r="BK93" s="168">
        <f t="shared" si="9"/>
        <v>0</v>
      </c>
      <c r="BL93" s="17" t="s">
        <v>119</v>
      </c>
      <c r="BM93" s="17" t="s">
        <v>165</v>
      </c>
    </row>
    <row r="94" spans="2:65" s="1" customFormat="1" ht="31.5" customHeight="1">
      <c r="B94" s="34"/>
      <c r="C94" s="173" t="s">
        <v>71</v>
      </c>
      <c r="D94" s="173" t="s">
        <v>322</v>
      </c>
      <c r="E94" s="174" t="s">
        <v>166</v>
      </c>
      <c r="F94" s="175" t="s">
        <v>355</v>
      </c>
      <c r="G94" s="176" t="s">
        <v>116</v>
      </c>
      <c r="H94" s="183">
        <v>1</v>
      </c>
      <c r="I94" s="178"/>
      <c r="J94" s="179">
        <f t="shared" si="0"/>
        <v>0</v>
      </c>
      <c r="K94" s="175" t="s">
        <v>21</v>
      </c>
      <c r="L94" s="54"/>
      <c r="M94" s="180" t="s">
        <v>21</v>
      </c>
      <c r="N94" s="181" t="s">
        <v>42</v>
      </c>
      <c r="O94" s="35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17" t="s">
        <v>119</v>
      </c>
      <c r="AT94" s="17" t="s">
        <v>322</v>
      </c>
      <c r="AU94" s="17" t="s">
        <v>71</v>
      </c>
      <c r="AY94" s="17" t="s">
        <v>118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17" t="s">
        <v>78</v>
      </c>
      <c r="BK94" s="168">
        <f t="shared" si="9"/>
        <v>0</v>
      </c>
      <c r="BL94" s="17" t="s">
        <v>119</v>
      </c>
      <c r="BM94" s="17" t="s">
        <v>167</v>
      </c>
    </row>
    <row r="95" spans="2:65" s="1" customFormat="1" ht="44.25" customHeight="1">
      <c r="B95" s="34"/>
      <c r="C95" s="173" t="s">
        <v>71</v>
      </c>
      <c r="D95" s="173" t="s">
        <v>322</v>
      </c>
      <c r="E95" s="174" t="s">
        <v>168</v>
      </c>
      <c r="F95" s="175" t="s">
        <v>356</v>
      </c>
      <c r="G95" s="176" t="s">
        <v>116</v>
      </c>
      <c r="H95" s="183">
        <v>1</v>
      </c>
      <c r="I95" s="178"/>
      <c r="J95" s="179">
        <f t="shared" si="0"/>
        <v>0</v>
      </c>
      <c r="K95" s="175" t="s">
        <v>21</v>
      </c>
      <c r="L95" s="54"/>
      <c r="M95" s="180" t="s">
        <v>21</v>
      </c>
      <c r="N95" s="181" t="s">
        <v>42</v>
      </c>
      <c r="O95" s="35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17" t="s">
        <v>119</v>
      </c>
      <c r="AT95" s="17" t="s">
        <v>322</v>
      </c>
      <c r="AU95" s="17" t="s">
        <v>71</v>
      </c>
      <c r="AY95" s="17" t="s">
        <v>118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17" t="s">
        <v>78</v>
      </c>
      <c r="BK95" s="168">
        <f t="shared" si="9"/>
        <v>0</v>
      </c>
      <c r="BL95" s="17" t="s">
        <v>119</v>
      </c>
      <c r="BM95" s="17" t="s">
        <v>169</v>
      </c>
    </row>
    <row r="96" spans="2:65" s="1" customFormat="1" ht="31.5" customHeight="1">
      <c r="B96" s="34"/>
      <c r="C96" s="173" t="s">
        <v>71</v>
      </c>
      <c r="D96" s="173" t="s">
        <v>322</v>
      </c>
      <c r="E96" s="174" t="s">
        <v>170</v>
      </c>
      <c r="F96" s="175" t="s">
        <v>357</v>
      </c>
      <c r="G96" s="176" t="s">
        <v>116</v>
      </c>
      <c r="H96" s="183">
        <v>2</v>
      </c>
      <c r="I96" s="178"/>
      <c r="J96" s="179">
        <f t="shared" si="0"/>
        <v>0</v>
      </c>
      <c r="K96" s="175" t="s">
        <v>21</v>
      </c>
      <c r="L96" s="54"/>
      <c r="M96" s="180" t="s">
        <v>21</v>
      </c>
      <c r="N96" s="181" t="s">
        <v>42</v>
      </c>
      <c r="O96" s="35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17" t="s">
        <v>119</v>
      </c>
      <c r="AT96" s="17" t="s">
        <v>322</v>
      </c>
      <c r="AU96" s="17" t="s">
        <v>71</v>
      </c>
      <c r="AY96" s="17" t="s">
        <v>118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17" t="s">
        <v>78</v>
      </c>
      <c r="BK96" s="168">
        <f t="shared" si="9"/>
        <v>0</v>
      </c>
      <c r="BL96" s="17" t="s">
        <v>119</v>
      </c>
      <c r="BM96" s="17" t="s">
        <v>171</v>
      </c>
    </row>
    <row r="97" spans="2:65" s="1" customFormat="1" ht="31.5" customHeight="1">
      <c r="B97" s="34"/>
      <c r="C97" s="173" t="s">
        <v>71</v>
      </c>
      <c r="D97" s="173" t="s">
        <v>322</v>
      </c>
      <c r="E97" s="174" t="s">
        <v>172</v>
      </c>
      <c r="F97" s="175" t="s">
        <v>358</v>
      </c>
      <c r="G97" s="176" t="s">
        <v>116</v>
      </c>
      <c r="H97" s="183">
        <v>10</v>
      </c>
      <c r="I97" s="178"/>
      <c r="J97" s="179">
        <f t="shared" si="0"/>
        <v>0</v>
      </c>
      <c r="K97" s="175" t="s">
        <v>21</v>
      </c>
      <c r="L97" s="54"/>
      <c r="M97" s="180" t="s">
        <v>21</v>
      </c>
      <c r="N97" s="181" t="s">
        <v>42</v>
      </c>
      <c r="O97" s="35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17" t="s">
        <v>119</v>
      </c>
      <c r="AT97" s="17" t="s">
        <v>322</v>
      </c>
      <c r="AU97" s="17" t="s">
        <v>71</v>
      </c>
      <c r="AY97" s="17" t="s">
        <v>118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17" t="s">
        <v>78</v>
      </c>
      <c r="BK97" s="168">
        <f t="shared" si="9"/>
        <v>0</v>
      </c>
      <c r="BL97" s="17" t="s">
        <v>119</v>
      </c>
      <c r="BM97" s="17" t="s">
        <v>173</v>
      </c>
    </row>
    <row r="98" spans="2:65" s="1" customFormat="1" ht="31.5" customHeight="1">
      <c r="B98" s="34"/>
      <c r="C98" s="173" t="s">
        <v>71</v>
      </c>
      <c r="D98" s="173" t="s">
        <v>322</v>
      </c>
      <c r="E98" s="174" t="s">
        <v>174</v>
      </c>
      <c r="F98" s="175" t="s">
        <v>359</v>
      </c>
      <c r="G98" s="176" t="s">
        <v>116</v>
      </c>
      <c r="H98" s="183">
        <v>3</v>
      </c>
      <c r="I98" s="178"/>
      <c r="J98" s="179">
        <f t="shared" si="0"/>
        <v>0</v>
      </c>
      <c r="K98" s="175" t="s">
        <v>21</v>
      </c>
      <c r="L98" s="54"/>
      <c r="M98" s="180" t="s">
        <v>21</v>
      </c>
      <c r="N98" s="181" t="s">
        <v>42</v>
      </c>
      <c r="O98" s="35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17" t="s">
        <v>119</v>
      </c>
      <c r="AT98" s="17" t="s">
        <v>322</v>
      </c>
      <c r="AU98" s="17" t="s">
        <v>71</v>
      </c>
      <c r="AY98" s="17" t="s">
        <v>118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17" t="s">
        <v>78</v>
      </c>
      <c r="BK98" s="168">
        <f t="shared" si="9"/>
        <v>0</v>
      </c>
      <c r="BL98" s="17" t="s">
        <v>119</v>
      </c>
      <c r="BM98" s="17" t="s">
        <v>175</v>
      </c>
    </row>
    <row r="99" spans="2:65" s="1" customFormat="1" ht="31.5" customHeight="1">
      <c r="B99" s="34"/>
      <c r="C99" s="173" t="s">
        <v>71</v>
      </c>
      <c r="D99" s="173" t="s">
        <v>322</v>
      </c>
      <c r="E99" s="174" t="s">
        <v>176</v>
      </c>
      <c r="F99" s="175" t="s">
        <v>360</v>
      </c>
      <c r="G99" s="176" t="s">
        <v>116</v>
      </c>
      <c r="H99" s="183">
        <v>1</v>
      </c>
      <c r="I99" s="178"/>
      <c r="J99" s="179">
        <f t="shared" si="0"/>
        <v>0</v>
      </c>
      <c r="K99" s="175" t="s">
        <v>21</v>
      </c>
      <c r="L99" s="54"/>
      <c r="M99" s="180" t="s">
        <v>21</v>
      </c>
      <c r="N99" s="181" t="s">
        <v>42</v>
      </c>
      <c r="O99" s="35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17" t="s">
        <v>119</v>
      </c>
      <c r="AT99" s="17" t="s">
        <v>322</v>
      </c>
      <c r="AU99" s="17" t="s">
        <v>71</v>
      </c>
      <c r="AY99" s="17" t="s">
        <v>118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17" t="s">
        <v>78</v>
      </c>
      <c r="BK99" s="168">
        <f t="shared" si="9"/>
        <v>0</v>
      </c>
      <c r="BL99" s="17" t="s">
        <v>119</v>
      </c>
      <c r="BM99" s="17" t="s">
        <v>177</v>
      </c>
    </row>
    <row r="100" spans="2:65" s="1" customFormat="1" ht="22.5" customHeight="1">
      <c r="B100" s="34"/>
      <c r="C100" s="173" t="s">
        <v>71</v>
      </c>
      <c r="D100" s="173" t="s">
        <v>322</v>
      </c>
      <c r="E100" s="174" t="s">
        <v>235</v>
      </c>
      <c r="F100" s="175" t="s">
        <v>361</v>
      </c>
      <c r="G100" s="176" t="s">
        <v>116</v>
      </c>
      <c r="H100" s="183">
        <v>136</v>
      </c>
      <c r="I100" s="178"/>
      <c r="J100" s="179">
        <f t="shared" si="0"/>
        <v>0</v>
      </c>
      <c r="K100" s="175" t="s">
        <v>21</v>
      </c>
      <c r="L100" s="54"/>
      <c r="M100" s="180" t="s">
        <v>21</v>
      </c>
      <c r="N100" s="181" t="s">
        <v>42</v>
      </c>
      <c r="O100" s="35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17" t="s">
        <v>119</v>
      </c>
      <c r="AT100" s="17" t="s">
        <v>322</v>
      </c>
      <c r="AU100" s="17" t="s">
        <v>71</v>
      </c>
      <c r="AY100" s="17" t="s">
        <v>118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17" t="s">
        <v>78</v>
      </c>
      <c r="BK100" s="168">
        <f t="shared" si="9"/>
        <v>0</v>
      </c>
      <c r="BL100" s="17" t="s">
        <v>119</v>
      </c>
      <c r="BM100" s="17" t="s">
        <v>180</v>
      </c>
    </row>
    <row r="101" spans="2:65" s="1" customFormat="1" ht="22.5" customHeight="1">
      <c r="B101" s="34"/>
      <c r="C101" s="173" t="s">
        <v>71</v>
      </c>
      <c r="D101" s="173" t="s">
        <v>322</v>
      </c>
      <c r="E101" s="174" t="s">
        <v>238</v>
      </c>
      <c r="F101" s="175" t="s">
        <v>362</v>
      </c>
      <c r="G101" s="176" t="s">
        <v>116</v>
      </c>
      <c r="H101" s="183">
        <v>60</v>
      </c>
      <c r="I101" s="178"/>
      <c r="J101" s="179">
        <f t="shared" si="0"/>
        <v>0</v>
      </c>
      <c r="K101" s="175" t="s">
        <v>21</v>
      </c>
      <c r="L101" s="54"/>
      <c r="M101" s="180" t="s">
        <v>21</v>
      </c>
      <c r="N101" s="181" t="s">
        <v>42</v>
      </c>
      <c r="O101" s="35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17" t="s">
        <v>119</v>
      </c>
      <c r="AT101" s="17" t="s">
        <v>322</v>
      </c>
      <c r="AU101" s="17" t="s">
        <v>71</v>
      </c>
      <c r="AY101" s="17" t="s">
        <v>118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17" t="s">
        <v>78</v>
      </c>
      <c r="BK101" s="168">
        <f t="shared" si="9"/>
        <v>0</v>
      </c>
      <c r="BL101" s="17" t="s">
        <v>119</v>
      </c>
      <c r="BM101" s="17" t="s">
        <v>183</v>
      </c>
    </row>
    <row r="102" spans="2:65" s="1" customFormat="1" ht="22.5" customHeight="1">
      <c r="B102" s="34"/>
      <c r="C102" s="173" t="s">
        <v>71</v>
      </c>
      <c r="D102" s="173" t="s">
        <v>322</v>
      </c>
      <c r="E102" s="174" t="s">
        <v>241</v>
      </c>
      <c r="F102" s="175" t="s">
        <v>363</v>
      </c>
      <c r="G102" s="176" t="s">
        <v>116</v>
      </c>
      <c r="H102" s="183">
        <v>2</v>
      </c>
      <c r="I102" s="178"/>
      <c r="J102" s="179">
        <f t="shared" si="0"/>
        <v>0</v>
      </c>
      <c r="K102" s="175" t="s">
        <v>21</v>
      </c>
      <c r="L102" s="54"/>
      <c r="M102" s="180" t="s">
        <v>21</v>
      </c>
      <c r="N102" s="181" t="s">
        <v>42</v>
      </c>
      <c r="O102" s="35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17" t="s">
        <v>119</v>
      </c>
      <c r="AT102" s="17" t="s">
        <v>322</v>
      </c>
      <c r="AU102" s="17" t="s">
        <v>71</v>
      </c>
      <c r="AY102" s="17" t="s">
        <v>118</v>
      </c>
      <c r="BE102" s="168">
        <f t="shared" si="4"/>
        <v>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17" t="s">
        <v>78</v>
      </c>
      <c r="BK102" s="168">
        <f t="shared" si="9"/>
        <v>0</v>
      </c>
      <c r="BL102" s="17" t="s">
        <v>119</v>
      </c>
      <c r="BM102" s="17" t="s">
        <v>186</v>
      </c>
    </row>
    <row r="103" spans="2:65" s="1" customFormat="1" ht="22.5" customHeight="1">
      <c r="B103" s="34"/>
      <c r="C103" s="173" t="s">
        <v>71</v>
      </c>
      <c r="D103" s="173" t="s">
        <v>322</v>
      </c>
      <c r="E103" s="174" t="s">
        <v>178</v>
      </c>
      <c r="F103" s="175" t="s">
        <v>364</v>
      </c>
      <c r="G103" s="176" t="s">
        <v>116</v>
      </c>
      <c r="H103" s="183">
        <v>16</v>
      </c>
      <c r="I103" s="178"/>
      <c r="J103" s="179">
        <f t="shared" si="0"/>
        <v>0</v>
      </c>
      <c r="K103" s="175" t="s">
        <v>21</v>
      </c>
      <c r="L103" s="54"/>
      <c r="M103" s="180" t="s">
        <v>21</v>
      </c>
      <c r="N103" s="181" t="s">
        <v>42</v>
      </c>
      <c r="O103" s="35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17" t="s">
        <v>119</v>
      </c>
      <c r="AT103" s="17" t="s">
        <v>322</v>
      </c>
      <c r="AU103" s="17" t="s">
        <v>71</v>
      </c>
      <c r="AY103" s="17" t="s">
        <v>118</v>
      </c>
      <c r="BE103" s="168">
        <f t="shared" si="4"/>
        <v>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17" t="s">
        <v>78</v>
      </c>
      <c r="BK103" s="168">
        <f t="shared" si="9"/>
        <v>0</v>
      </c>
      <c r="BL103" s="17" t="s">
        <v>119</v>
      </c>
      <c r="BM103" s="17" t="s">
        <v>189</v>
      </c>
    </row>
    <row r="104" spans="2:65" s="1" customFormat="1" ht="22.5" customHeight="1">
      <c r="B104" s="34"/>
      <c r="C104" s="173" t="s">
        <v>71</v>
      </c>
      <c r="D104" s="173" t="s">
        <v>322</v>
      </c>
      <c r="E104" s="174" t="s">
        <v>181</v>
      </c>
      <c r="F104" s="175" t="s">
        <v>365</v>
      </c>
      <c r="G104" s="176" t="s">
        <v>116</v>
      </c>
      <c r="H104" s="183">
        <v>81</v>
      </c>
      <c r="I104" s="178"/>
      <c r="J104" s="179">
        <f t="shared" si="0"/>
        <v>0</v>
      </c>
      <c r="K104" s="175" t="s">
        <v>21</v>
      </c>
      <c r="L104" s="54"/>
      <c r="M104" s="180" t="s">
        <v>21</v>
      </c>
      <c r="N104" s="181" t="s">
        <v>42</v>
      </c>
      <c r="O104" s="35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17" t="s">
        <v>119</v>
      </c>
      <c r="AT104" s="17" t="s">
        <v>322</v>
      </c>
      <c r="AU104" s="17" t="s">
        <v>71</v>
      </c>
      <c r="AY104" s="17" t="s">
        <v>118</v>
      </c>
      <c r="BE104" s="168">
        <f t="shared" si="4"/>
        <v>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17" t="s">
        <v>78</v>
      </c>
      <c r="BK104" s="168">
        <f t="shared" si="9"/>
        <v>0</v>
      </c>
      <c r="BL104" s="17" t="s">
        <v>119</v>
      </c>
      <c r="BM104" s="17" t="s">
        <v>192</v>
      </c>
    </row>
    <row r="105" spans="2:65" s="1" customFormat="1" ht="22.5" customHeight="1">
      <c r="B105" s="34"/>
      <c r="C105" s="173" t="s">
        <v>71</v>
      </c>
      <c r="D105" s="173" t="s">
        <v>322</v>
      </c>
      <c r="E105" s="174" t="s">
        <v>184</v>
      </c>
      <c r="F105" s="175" t="s">
        <v>366</v>
      </c>
      <c r="G105" s="176" t="s">
        <v>116</v>
      </c>
      <c r="H105" s="183">
        <v>4</v>
      </c>
      <c r="I105" s="178"/>
      <c r="J105" s="179">
        <f t="shared" si="0"/>
        <v>0</v>
      </c>
      <c r="K105" s="175" t="s">
        <v>21</v>
      </c>
      <c r="L105" s="54"/>
      <c r="M105" s="180" t="s">
        <v>21</v>
      </c>
      <c r="N105" s="181" t="s">
        <v>42</v>
      </c>
      <c r="O105" s="35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17" t="s">
        <v>119</v>
      </c>
      <c r="AT105" s="17" t="s">
        <v>322</v>
      </c>
      <c r="AU105" s="17" t="s">
        <v>71</v>
      </c>
      <c r="AY105" s="17" t="s">
        <v>118</v>
      </c>
      <c r="BE105" s="168">
        <f t="shared" si="4"/>
        <v>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17" t="s">
        <v>78</v>
      </c>
      <c r="BK105" s="168">
        <f t="shared" si="9"/>
        <v>0</v>
      </c>
      <c r="BL105" s="17" t="s">
        <v>119</v>
      </c>
      <c r="BM105" s="17" t="s">
        <v>195</v>
      </c>
    </row>
    <row r="106" spans="2:65" s="1" customFormat="1" ht="22.5" customHeight="1">
      <c r="B106" s="34"/>
      <c r="C106" s="173" t="s">
        <v>71</v>
      </c>
      <c r="D106" s="173" t="s">
        <v>322</v>
      </c>
      <c r="E106" s="174" t="s">
        <v>187</v>
      </c>
      <c r="F106" s="175" t="s">
        <v>367</v>
      </c>
      <c r="G106" s="176" t="s">
        <v>116</v>
      </c>
      <c r="H106" s="183">
        <v>2</v>
      </c>
      <c r="I106" s="178"/>
      <c r="J106" s="179">
        <f t="shared" si="0"/>
        <v>0</v>
      </c>
      <c r="K106" s="175" t="s">
        <v>21</v>
      </c>
      <c r="L106" s="54"/>
      <c r="M106" s="180" t="s">
        <v>21</v>
      </c>
      <c r="N106" s="181" t="s">
        <v>42</v>
      </c>
      <c r="O106" s="35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AR106" s="17" t="s">
        <v>119</v>
      </c>
      <c r="AT106" s="17" t="s">
        <v>322</v>
      </c>
      <c r="AU106" s="17" t="s">
        <v>71</v>
      </c>
      <c r="AY106" s="17" t="s">
        <v>118</v>
      </c>
      <c r="BE106" s="168">
        <f t="shared" si="4"/>
        <v>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17" t="s">
        <v>78</v>
      </c>
      <c r="BK106" s="168">
        <f t="shared" si="9"/>
        <v>0</v>
      </c>
      <c r="BL106" s="17" t="s">
        <v>119</v>
      </c>
      <c r="BM106" s="17" t="s">
        <v>198</v>
      </c>
    </row>
    <row r="107" spans="2:65" s="1" customFormat="1" ht="22.5" customHeight="1">
      <c r="B107" s="34"/>
      <c r="C107" s="173" t="s">
        <v>71</v>
      </c>
      <c r="D107" s="173" t="s">
        <v>322</v>
      </c>
      <c r="E107" s="174" t="s">
        <v>190</v>
      </c>
      <c r="F107" s="175" t="s">
        <v>368</v>
      </c>
      <c r="G107" s="176" t="s">
        <v>116</v>
      </c>
      <c r="H107" s="183">
        <v>13</v>
      </c>
      <c r="I107" s="178"/>
      <c r="J107" s="179">
        <f t="shared" si="0"/>
        <v>0</v>
      </c>
      <c r="K107" s="175" t="s">
        <v>21</v>
      </c>
      <c r="L107" s="54"/>
      <c r="M107" s="180" t="s">
        <v>21</v>
      </c>
      <c r="N107" s="181" t="s">
        <v>42</v>
      </c>
      <c r="O107" s="35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17" t="s">
        <v>119</v>
      </c>
      <c r="AT107" s="17" t="s">
        <v>322</v>
      </c>
      <c r="AU107" s="17" t="s">
        <v>71</v>
      </c>
      <c r="AY107" s="17" t="s">
        <v>118</v>
      </c>
      <c r="BE107" s="168">
        <f t="shared" si="4"/>
        <v>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17" t="s">
        <v>78</v>
      </c>
      <c r="BK107" s="168">
        <f t="shared" si="9"/>
        <v>0</v>
      </c>
      <c r="BL107" s="17" t="s">
        <v>119</v>
      </c>
      <c r="BM107" s="17" t="s">
        <v>201</v>
      </c>
    </row>
    <row r="108" spans="2:65" s="1" customFormat="1" ht="22.5" customHeight="1">
      <c r="B108" s="34"/>
      <c r="C108" s="173" t="s">
        <v>71</v>
      </c>
      <c r="D108" s="173" t="s">
        <v>322</v>
      </c>
      <c r="E108" s="174" t="s">
        <v>193</v>
      </c>
      <c r="F108" s="175" t="s">
        <v>369</v>
      </c>
      <c r="G108" s="176" t="s">
        <v>116</v>
      </c>
      <c r="H108" s="183">
        <v>15</v>
      </c>
      <c r="I108" s="178"/>
      <c r="J108" s="179">
        <f t="shared" si="0"/>
        <v>0</v>
      </c>
      <c r="K108" s="175" t="s">
        <v>21</v>
      </c>
      <c r="L108" s="54"/>
      <c r="M108" s="180" t="s">
        <v>21</v>
      </c>
      <c r="N108" s="181" t="s">
        <v>42</v>
      </c>
      <c r="O108" s="35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AR108" s="17" t="s">
        <v>119</v>
      </c>
      <c r="AT108" s="17" t="s">
        <v>322</v>
      </c>
      <c r="AU108" s="17" t="s">
        <v>71</v>
      </c>
      <c r="AY108" s="17" t="s">
        <v>118</v>
      </c>
      <c r="BE108" s="168">
        <f t="shared" si="4"/>
        <v>0</v>
      </c>
      <c r="BF108" s="168">
        <f t="shared" si="5"/>
        <v>0</v>
      </c>
      <c r="BG108" s="168">
        <f t="shared" si="6"/>
        <v>0</v>
      </c>
      <c r="BH108" s="168">
        <f t="shared" si="7"/>
        <v>0</v>
      </c>
      <c r="BI108" s="168">
        <f t="shared" si="8"/>
        <v>0</v>
      </c>
      <c r="BJ108" s="17" t="s">
        <v>78</v>
      </c>
      <c r="BK108" s="168">
        <f t="shared" si="9"/>
        <v>0</v>
      </c>
      <c r="BL108" s="17" t="s">
        <v>119</v>
      </c>
      <c r="BM108" s="17" t="s">
        <v>204</v>
      </c>
    </row>
    <row r="109" spans="2:65" s="1" customFormat="1" ht="22.5" customHeight="1">
      <c r="B109" s="34"/>
      <c r="C109" s="173" t="s">
        <v>71</v>
      </c>
      <c r="D109" s="173" t="s">
        <v>322</v>
      </c>
      <c r="E109" s="174" t="s">
        <v>196</v>
      </c>
      <c r="F109" s="175" t="s">
        <v>370</v>
      </c>
      <c r="G109" s="176" t="s">
        <v>116</v>
      </c>
      <c r="H109" s="183">
        <v>10</v>
      </c>
      <c r="I109" s="178"/>
      <c r="J109" s="179">
        <f aca="true" t="shared" si="10" ref="J109:J140">ROUND(I109*H109,2)</f>
        <v>0</v>
      </c>
      <c r="K109" s="175" t="s">
        <v>21</v>
      </c>
      <c r="L109" s="54"/>
      <c r="M109" s="180" t="s">
        <v>21</v>
      </c>
      <c r="N109" s="181" t="s">
        <v>42</v>
      </c>
      <c r="O109" s="35"/>
      <c r="P109" s="166">
        <f aca="true" t="shared" si="11" ref="P109:P140">O109*H109</f>
        <v>0</v>
      </c>
      <c r="Q109" s="166">
        <v>0</v>
      </c>
      <c r="R109" s="166">
        <f aca="true" t="shared" si="12" ref="R109:R140">Q109*H109</f>
        <v>0</v>
      </c>
      <c r="S109" s="166">
        <v>0</v>
      </c>
      <c r="T109" s="167">
        <f aca="true" t="shared" si="13" ref="T109:T140">S109*H109</f>
        <v>0</v>
      </c>
      <c r="AR109" s="17" t="s">
        <v>119</v>
      </c>
      <c r="AT109" s="17" t="s">
        <v>322</v>
      </c>
      <c r="AU109" s="17" t="s">
        <v>71</v>
      </c>
      <c r="AY109" s="17" t="s">
        <v>118</v>
      </c>
      <c r="BE109" s="168">
        <f aca="true" t="shared" si="14" ref="BE109:BE140">IF(N109="základní",J109,0)</f>
        <v>0</v>
      </c>
      <c r="BF109" s="168">
        <f aca="true" t="shared" si="15" ref="BF109:BF140">IF(N109="snížená",J109,0)</f>
        <v>0</v>
      </c>
      <c r="BG109" s="168">
        <f aca="true" t="shared" si="16" ref="BG109:BG140">IF(N109="zákl. přenesená",J109,0)</f>
        <v>0</v>
      </c>
      <c r="BH109" s="168">
        <f aca="true" t="shared" si="17" ref="BH109:BH140">IF(N109="sníž. přenesená",J109,0)</f>
        <v>0</v>
      </c>
      <c r="BI109" s="168">
        <f aca="true" t="shared" si="18" ref="BI109:BI140">IF(N109="nulová",J109,0)</f>
        <v>0</v>
      </c>
      <c r="BJ109" s="17" t="s">
        <v>78</v>
      </c>
      <c r="BK109" s="168">
        <f aca="true" t="shared" si="19" ref="BK109:BK140">ROUND(I109*H109,2)</f>
        <v>0</v>
      </c>
      <c r="BL109" s="17" t="s">
        <v>119</v>
      </c>
      <c r="BM109" s="17" t="s">
        <v>207</v>
      </c>
    </row>
    <row r="110" spans="2:65" s="1" customFormat="1" ht="22.5" customHeight="1">
      <c r="B110" s="34"/>
      <c r="C110" s="173" t="s">
        <v>71</v>
      </c>
      <c r="D110" s="173" t="s">
        <v>322</v>
      </c>
      <c r="E110" s="174" t="s">
        <v>199</v>
      </c>
      <c r="F110" s="175" t="s">
        <v>371</v>
      </c>
      <c r="G110" s="176" t="s">
        <v>116</v>
      </c>
      <c r="H110" s="183">
        <v>4</v>
      </c>
      <c r="I110" s="178"/>
      <c r="J110" s="179">
        <f t="shared" si="10"/>
        <v>0</v>
      </c>
      <c r="K110" s="175" t="s">
        <v>21</v>
      </c>
      <c r="L110" s="54"/>
      <c r="M110" s="180" t="s">
        <v>21</v>
      </c>
      <c r="N110" s="181" t="s">
        <v>42</v>
      </c>
      <c r="O110" s="35"/>
      <c r="P110" s="166">
        <f t="shared" si="11"/>
        <v>0</v>
      </c>
      <c r="Q110" s="166">
        <v>0</v>
      </c>
      <c r="R110" s="166">
        <f t="shared" si="12"/>
        <v>0</v>
      </c>
      <c r="S110" s="166">
        <v>0</v>
      </c>
      <c r="T110" s="167">
        <f t="shared" si="13"/>
        <v>0</v>
      </c>
      <c r="AR110" s="17" t="s">
        <v>119</v>
      </c>
      <c r="AT110" s="17" t="s">
        <v>322</v>
      </c>
      <c r="AU110" s="17" t="s">
        <v>71</v>
      </c>
      <c r="AY110" s="17" t="s">
        <v>118</v>
      </c>
      <c r="BE110" s="168">
        <f t="shared" si="14"/>
        <v>0</v>
      </c>
      <c r="BF110" s="168">
        <f t="shared" si="15"/>
        <v>0</v>
      </c>
      <c r="BG110" s="168">
        <f t="shared" si="16"/>
        <v>0</v>
      </c>
      <c r="BH110" s="168">
        <f t="shared" si="17"/>
        <v>0</v>
      </c>
      <c r="BI110" s="168">
        <f t="shared" si="18"/>
        <v>0</v>
      </c>
      <c r="BJ110" s="17" t="s">
        <v>78</v>
      </c>
      <c r="BK110" s="168">
        <f t="shared" si="19"/>
        <v>0</v>
      </c>
      <c r="BL110" s="17" t="s">
        <v>119</v>
      </c>
      <c r="BM110" s="17" t="s">
        <v>210</v>
      </c>
    </row>
    <row r="111" spans="2:65" s="1" customFormat="1" ht="22.5" customHeight="1">
      <c r="B111" s="34"/>
      <c r="C111" s="173" t="s">
        <v>71</v>
      </c>
      <c r="D111" s="173" t="s">
        <v>322</v>
      </c>
      <c r="E111" s="174" t="s">
        <v>202</v>
      </c>
      <c r="F111" s="175" t="s">
        <v>372</v>
      </c>
      <c r="G111" s="176" t="s">
        <v>116</v>
      </c>
      <c r="H111" s="183">
        <v>32</v>
      </c>
      <c r="I111" s="178"/>
      <c r="J111" s="179">
        <f t="shared" si="10"/>
        <v>0</v>
      </c>
      <c r="K111" s="175" t="s">
        <v>21</v>
      </c>
      <c r="L111" s="54"/>
      <c r="M111" s="180" t="s">
        <v>21</v>
      </c>
      <c r="N111" s="181" t="s">
        <v>42</v>
      </c>
      <c r="O111" s="35"/>
      <c r="P111" s="166">
        <f t="shared" si="11"/>
        <v>0</v>
      </c>
      <c r="Q111" s="166">
        <v>0</v>
      </c>
      <c r="R111" s="166">
        <f t="shared" si="12"/>
        <v>0</v>
      </c>
      <c r="S111" s="166">
        <v>0</v>
      </c>
      <c r="T111" s="167">
        <f t="shared" si="13"/>
        <v>0</v>
      </c>
      <c r="AR111" s="17" t="s">
        <v>119</v>
      </c>
      <c r="AT111" s="17" t="s">
        <v>322</v>
      </c>
      <c r="AU111" s="17" t="s">
        <v>71</v>
      </c>
      <c r="AY111" s="17" t="s">
        <v>118</v>
      </c>
      <c r="BE111" s="168">
        <f t="shared" si="14"/>
        <v>0</v>
      </c>
      <c r="BF111" s="168">
        <f t="shared" si="15"/>
        <v>0</v>
      </c>
      <c r="BG111" s="168">
        <f t="shared" si="16"/>
        <v>0</v>
      </c>
      <c r="BH111" s="168">
        <f t="shared" si="17"/>
        <v>0</v>
      </c>
      <c r="BI111" s="168">
        <f t="shared" si="18"/>
        <v>0</v>
      </c>
      <c r="BJ111" s="17" t="s">
        <v>78</v>
      </c>
      <c r="BK111" s="168">
        <f t="shared" si="19"/>
        <v>0</v>
      </c>
      <c r="BL111" s="17" t="s">
        <v>119</v>
      </c>
      <c r="BM111" s="17" t="s">
        <v>213</v>
      </c>
    </row>
    <row r="112" spans="2:65" s="1" customFormat="1" ht="31.5" customHeight="1">
      <c r="B112" s="34"/>
      <c r="C112" s="173" t="s">
        <v>71</v>
      </c>
      <c r="D112" s="173" t="s">
        <v>322</v>
      </c>
      <c r="E112" s="174" t="s">
        <v>205</v>
      </c>
      <c r="F112" s="175" t="s">
        <v>373</v>
      </c>
      <c r="G112" s="176" t="s">
        <v>116</v>
      </c>
      <c r="H112" s="183">
        <v>10</v>
      </c>
      <c r="I112" s="178"/>
      <c r="J112" s="179">
        <f t="shared" si="10"/>
        <v>0</v>
      </c>
      <c r="K112" s="175" t="s">
        <v>21</v>
      </c>
      <c r="L112" s="54"/>
      <c r="M112" s="180" t="s">
        <v>21</v>
      </c>
      <c r="N112" s="181" t="s">
        <v>42</v>
      </c>
      <c r="O112" s="35"/>
      <c r="P112" s="166">
        <f t="shared" si="11"/>
        <v>0</v>
      </c>
      <c r="Q112" s="166">
        <v>0</v>
      </c>
      <c r="R112" s="166">
        <f t="shared" si="12"/>
        <v>0</v>
      </c>
      <c r="S112" s="166">
        <v>0</v>
      </c>
      <c r="T112" s="167">
        <f t="shared" si="13"/>
        <v>0</v>
      </c>
      <c r="AR112" s="17" t="s">
        <v>119</v>
      </c>
      <c r="AT112" s="17" t="s">
        <v>322</v>
      </c>
      <c r="AU112" s="17" t="s">
        <v>71</v>
      </c>
      <c r="AY112" s="17" t="s">
        <v>118</v>
      </c>
      <c r="BE112" s="168">
        <f t="shared" si="14"/>
        <v>0</v>
      </c>
      <c r="BF112" s="168">
        <f t="shared" si="15"/>
        <v>0</v>
      </c>
      <c r="BG112" s="168">
        <f t="shared" si="16"/>
        <v>0</v>
      </c>
      <c r="BH112" s="168">
        <f t="shared" si="17"/>
        <v>0</v>
      </c>
      <c r="BI112" s="168">
        <f t="shared" si="18"/>
        <v>0</v>
      </c>
      <c r="BJ112" s="17" t="s">
        <v>78</v>
      </c>
      <c r="BK112" s="168">
        <f t="shared" si="19"/>
        <v>0</v>
      </c>
      <c r="BL112" s="17" t="s">
        <v>119</v>
      </c>
      <c r="BM112" s="17" t="s">
        <v>216</v>
      </c>
    </row>
    <row r="113" spans="2:65" s="1" customFormat="1" ht="31.5" customHeight="1">
      <c r="B113" s="34"/>
      <c r="C113" s="173" t="s">
        <v>71</v>
      </c>
      <c r="D113" s="173" t="s">
        <v>322</v>
      </c>
      <c r="E113" s="174" t="s">
        <v>208</v>
      </c>
      <c r="F113" s="175" t="s">
        <v>374</v>
      </c>
      <c r="G113" s="176" t="s">
        <v>116</v>
      </c>
      <c r="H113" s="183">
        <v>88</v>
      </c>
      <c r="I113" s="178"/>
      <c r="J113" s="179">
        <f t="shared" si="10"/>
        <v>0</v>
      </c>
      <c r="K113" s="175" t="s">
        <v>21</v>
      </c>
      <c r="L113" s="54"/>
      <c r="M113" s="180" t="s">
        <v>21</v>
      </c>
      <c r="N113" s="181" t="s">
        <v>42</v>
      </c>
      <c r="O113" s="35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17" t="s">
        <v>119</v>
      </c>
      <c r="AT113" s="17" t="s">
        <v>322</v>
      </c>
      <c r="AU113" s="17" t="s">
        <v>71</v>
      </c>
      <c r="AY113" s="17" t="s">
        <v>118</v>
      </c>
      <c r="BE113" s="168">
        <f t="shared" si="14"/>
        <v>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17" t="s">
        <v>78</v>
      </c>
      <c r="BK113" s="168">
        <f t="shared" si="19"/>
        <v>0</v>
      </c>
      <c r="BL113" s="17" t="s">
        <v>119</v>
      </c>
      <c r="BM113" s="17" t="s">
        <v>219</v>
      </c>
    </row>
    <row r="114" spans="2:65" s="1" customFormat="1" ht="31.5" customHeight="1">
      <c r="B114" s="34"/>
      <c r="C114" s="173" t="s">
        <v>71</v>
      </c>
      <c r="D114" s="173" t="s">
        <v>322</v>
      </c>
      <c r="E114" s="174" t="s">
        <v>211</v>
      </c>
      <c r="F114" s="175" t="s">
        <v>375</v>
      </c>
      <c r="G114" s="176" t="s">
        <v>116</v>
      </c>
      <c r="H114" s="183">
        <v>18</v>
      </c>
      <c r="I114" s="178"/>
      <c r="J114" s="179">
        <f t="shared" si="10"/>
        <v>0</v>
      </c>
      <c r="K114" s="175" t="s">
        <v>21</v>
      </c>
      <c r="L114" s="54"/>
      <c r="M114" s="180" t="s">
        <v>21</v>
      </c>
      <c r="N114" s="181" t="s">
        <v>42</v>
      </c>
      <c r="O114" s="35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17" t="s">
        <v>119</v>
      </c>
      <c r="AT114" s="17" t="s">
        <v>322</v>
      </c>
      <c r="AU114" s="17" t="s">
        <v>71</v>
      </c>
      <c r="AY114" s="17" t="s">
        <v>118</v>
      </c>
      <c r="BE114" s="168">
        <f t="shared" si="14"/>
        <v>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17" t="s">
        <v>78</v>
      </c>
      <c r="BK114" s="168">
        <f t="shared" si="19"/>
        <v>0</v>
      </c>
      <c r="BL114" s="17" t="s">
        <v>119</v>
      </c>
      <c r="BM114" s="17" t="s">
        <v>222</v>
      </c>
    </row>
    <row r="115" spans="2:65" s="1" customFormat="1" ht="31.5" customHeight="1">
      <c r="B115" s="34"/>
      <c r="C115" s="173" t="s">
        <v>71</v>
      </c>
      <c r="D115" s="173" t="s">
        <v>322</v>
      </c>
      <c r="E115" s="174" t="s">
        <v>214</v>
      </c>
      <c r="F115" s="175" t="s">
        <v>376</v>
      </c>
      <c r="G115" s="176" t="s">
        <v>116</v>
      </c>
      <c r="H115" s="183">
        <v>26</v>
      </c>
      <c r="I115" s="178"/>
      <c r="J115" s="179">
        <f t="shared" si="10"/>
        <v>0</v>
      </c>
      <c r="K115" s="175" t="s">
        <v>21</v>
      </c>
      <c r="L115" s="54"/>
      <c r="M115" s="180" t="s">
        <v>21</v>
      </c>
      <c r="N115" s="181" t="s">
        <v>42</v>
      </c>
      <c r="O115" s="35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17" t="s">
        <v>119</v>
      </c>
      <c r="AT115" s="17" t="s">
        <v>322</v>
      </c>
      <c r="AU115" s="17" t="s">
        <v>71</v>
      </c>
      <c r="AY115" s="17" t="s">
        <v>118</v>
      </c>
      <c r="BE115" s="168">
        <f t="shared" si="14"/>
        <v>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17" t="s">
        <v>78</v>
      </c>
      <c r="BK115" s="168">
        <f t="shared" si="19"/>
        <v>0</v>
      </c>
      <c r="BL115" s="17" t="s">
        <v>119</v>
      </c>
      <c r="BM115" s="17" t="s">
        <v>225</v>
      </c>
    </row>
    <row r="116" spans="2:65" s="1" customFormat="1" ht="31.5" customHeight="1">
      <c r="B116" s="34"/>
      <c r="C116" s="173" t="s">
        <v>71</v>
      </c>
      <c r="D116" s="173" t="s">
        <v>322</v>
      </c>
      <c r="E116" s="174" t="s">
        <v>217</v>
      </c>
      <c r="F116" s="175" t="s">
        <v>377</v>
      </c>
      <c r="G116" s="176" t="s">
        <v>116</v>
      </c>
      <c r="H116" s="183">
        <v>2</v>
      </c>
      <c r="I116" s="178"/>
      <c r="J116" s="179">
        <f t="shared" si="10"/>
        <v>0</v>
      </c>
      <c r="K116" s="175" t="s">
        <v>21</v>
      </c>
      <c r="L116" s="54"/>
      <c r="M116" s="180" t="s">
        <v>21</v>
      </c>
      <c r="N116" s="181" t="s">
        <v>42</v>
      </c>
      <c r="O116" s="35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17" t="s">
        <v>119</v>
      </c>
      <c r="AT116" s="17" t="s">
        <v>322</v>
      </c>
      <c r="AU116" s="17" t="s">
        <v>71</v>
      </c>
      <c r="AY116" s="17" t="s">
        <v>118</v>
      </c>
      <c r="BE116" s="168">
        <f t="shared" si="14"/>
        <v>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17" t="s">
        <v>78</v>
      </c>
      <c r="BK116" s="168">
        <f t="shared" si="19"/>
        <v>0</v>
      </c>
      <c r="BL116" s="17" t="s">
        <v>119</v>
      </c>
      <c r="BM116" s="17" t="s">
        <v>228</v>
      </c>
    </row>
    <row r="117" spans="2:65" s="1" customFormat="1" ht="31.5" customHeight="1">
      <c r="B117" s="34"/>
      <c r="C117" s="173" t="s">
        <v>71</v>
      </c>
      <c r="D117" s="173" t="s">
        <v>322</v>
      </c>
      <c r="E117" s="174" t="s">
        <v>220</v>
      </c>
      <c r="F117" s="175" t="s">
        <v>378</v>
      </c>
      <c r="G117" s="176" t="s">
        <v>116</v>
      </c>
      <c r="H117" s="183">
        <v>3</v>
      </c>
      <c r="I117" s="178"/>
      <c r="J117" s="179">
        <f t="shared" si="10"/>
        <v>0</v>
      </c>
      <c r="K117" s="175" t="s">
        <v>21</v>
      </c>
      <c r="L117" s="54"/>
      <c r="M117" s="180" t="s">
        <v>21</v>
      </c>
      <c r="N117" s="181" t="s">
        <v>42</v>
      </c>
      <c r="O117" s="35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17" t="s">
        <v>119</v>
      </c>
      <c r="AT117" s="17" t="s">
        <v>322</v>
      </c>
      <c r="AU117" s="17" t="s">
        <v>71</v>
      </c>
      <c r="AY117" s="17" t="s">
        <v>118</v>
      </c>
      <c r="BE117" s="168">
        <f t="shared" si="14"/>
        <v>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17" t="s">
        <v>78</v>
      </c>
      <c r="BK117" s="168">
        <f t="shared" si="19"/>
        <v>0</v>
      </c>
      <c r="BL117" s="17" t="s">
        <v>119</v>
      </c>
      <c r="BM117" s="17" t="s">
        <v>231</v>
      </c>
    </row>
    <row r="118" spans="2:65" s="1" customFormat="1" ht="22.5" customHeight="1">
      <c r="B118" s="34"/>
      <c r="C118" s="173" t="s">
        <v>71</v>
      </c>
      <c r="D118" s="173" t="s">
        <v>322</v>
      </c>
      <c r="E118" s="174" t="s">
        <v>223</v>
      </c>
      <c r="F118" s="175" t="s">
        <v>379</v>
      </c>
      <c r="G118" s="176" t="s">
        <v>116</v>
      </c>
      <c r="H118" s="183">
        <v>2</v>
      </c>
      <c r="I118" s="178"/>
      <c r="J118" s="179">
        <f t="shared" si="10"/>
        <v>0</v>
      </c>
      <c r="K118" s="175" t="s">
        <v>21</v>
      </c>
      <c r="L118" s="54"/>
      <c r="M118" s="180" t="s">
        <v>21</v>
      </c>
      <c r="N118" s="181" t="s">
        <v>42</v>
      </c>
      <c r="O118" s="35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17" t="s">
        <v>119</v>
      </c>
      <c r="AT118" s="17" t="s">
        <v>322</v>
      </c>
      <c r="AU118" s="17" t="s">
        <v>71</v>
      </c>
      <c r="AY118" s="17" t="s">
        <v>118</v>
      </c>
      <c r="BE118" s="168">
        <f t="shared" si="14"/>
        <v>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17" t="s">
        <v>78</v>
      </c>
      <c r="BK118" s="168">
        <f t="shared" si="19"/>
        <v>0</v>
      </c>
      <c r="BL118" s="17" t="s">
        <v>119</v>
      </c>
      <c r="BM118" s="17" t="s">
        <v>234</v>
      </c>
    </row>
    <row r="119" spans="2:65" s="1" customFormat="1" ht="31.5" customHeight="1">
      <c r="B119" s="34"/>
      <c r="C119" s="173" t="s">
        <v>71</v>
      </c>
      <c r="D119" s="173" t="s">
        <v>322</v>
      </c>
      <c r="E119" s="174" t="s">
        <v>226</v>
      </c>
      <c r="F119" s="175" t="s">
        <v>380</v>
      </c>
      <c r="G119" s="176" t="s">
        <v>116</v>
      </c>
      <c r="H119" s="183">
        <v>6</v>
      </c>
      <c r="I119" s="178"/>
      <c r="J119" s="179">
        <f t="shared" si="10"/>
        <v>0</v>
      </c>
      <c r="K119" s="175" t="s">
        <v>21</v>
      </c>
      <c r="L119" s="54"/>
      <c r="M119" s="180" t="s">
        <v>21</v>
      </c>
      <c r="N119" s="181" t="s">
        <v>42</v>
      </c>
      <c r="O119" s="35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17" t="s">
        <v>119</v>
      </c>
      <c r="AT119" s="17" t="s">
        <v>322</v>
      </c>
      <c r="AU119" s="17" t="s">
        <v>71</v>
      </c>
      <c r="AY119" s="17" t="s">
        <v>118</v>
      </c>
      <c r="BE119" s="168">
        <f t="shared" si="14"/>
        <v>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17" t="s">
        <v>78</v>
      </c>
      <c r="BK119" s="168">
        <f t="shared" si="19"/>
        <v>0</v>
      </c>
      <c r="BL119" s="17" t="s">
        <v>119</v>
      </c>
      <c r="BM119" s="17" t="s">
        <v>237</v>
      </c>
    </row>
    <row r="120" spans="2:65" s="1" customFormat="1" ht="31.5" customHeight="1">
      <c r="B120" s="34"/>
      <c r="C120" s="173" t="s">
        <v>71</v>
      </c>
      <c r="D120" s="173" t="s">
        <v>322</v>
      </c>
      <c r="E120" s="174" t="s">
        <v>229</v>
      </c>
      <c r="F120" s="175" t="s">
        <v>381</v>
      </c>
      <c r="G120" s="176" t="s">
        <v>116</v>
      </c>
      <c r="H120" s="183">
        <v>4</v>
      </c>
      <c r="I120" s="178"/>
      <c r="J120" s="179">
        <f t="shared" si="10"/>
        <v>0</v>
      </c>
      <c r="K120" s="175" t="s">
        <v>21</v>
      </c>
      <c r="L120" s="54"/>
      <c r="M120" s="180" t="s">
        <v>21</v>
      </c>
      <c r="N120" s="181" t="s">
        <v>42</v>
      </c>
      <c r="O120" s="35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AR120" s="17" t="s">
        <v>119</v>
      </c>
      <c r="AT120" s="17" t="s">
        <v>322</v>
      </c>
      <c r="AU120" s="17" t="s">
        <v>71</v>
      </c>
      <c r="AY120" s="17" t="s">
        <v>118</v>
      </c>
      <c r="BE120" s="168">
        <f t="shared" si="14"/>
        <v>0</v>
      </c>
      <c r="BF120" s="168">
        <f t="shared" si="15"/>
        <v>0</v>
      </c>
      <c r="BG120" s="168">
        <f t="shared" si="16"/>
        <v>0</v>
      </c>
      <c r="BH120" s="168">
        <f t="shared" si="17"/>
        <v>0</v>
      </c>
      <c r="BI120" s="168">
        <f t="shared" si="18"/>
        <v>0</v>
      </c>
      <c r="BJ120" s="17" t="s">
        <v>78</v>
      </c>
      <c r="BK120" s="168">
        <f t="shared" si="19"/>
        <v>0</v>
      </c>
      <c r="BL120" s="17" t="s">
        <v>119</v>
      </c>
      <c r="BM120" s="17" t="s">
        <v>240</v>
      </c>
    </row>
    <row r="121" spans="2:65" s="1" customFormat="1" ht="22.5" customHeight="1">
      <c r="B121" s="34"/>
      <c r="C121" s="173" t="s">
        <v>71</v>
      </c>
      <c r="D121" s="173" t="s">
        <v>322</v>
      </c>
      <c r="E121" s="174" t="s">
        <v>232</v>
      </c>
      <c r="F121" s="175" t="s">
        <v>382</v>
      </c>
      <c r="G121" s="176" t="s">
        <v>116</v>
      </c>
      <c r="H121" s="183">
        <v>14</v>
      </c>
      <c r="I121" s="178"/>
      <c r="J121" s="179">
        <f t="shared" si="10"/>
        <v>0</v>
      </c>
      <c r="K121" s="175" t="s">
        <v>21</v>
      </c>
      <c r="L121" s="54"/>
      <c r="M121" s="180" t="s">
        <v>21</v>
      </c>
      <c r="N121" s="181" t="s">
        <v>42</v>
      </c>
      <c r="O121" s="35"/>
      <c r="P121" s="166">
        <f t="shared" si="11"/>
        <v>0</v>
      </c>
      <c r="Q121" s="166">
        <v>0</v>
      </c>
      <c r="R121" s="166">
        <f t="shared" si="12"/>
        <v>0</v>
      </c>
      <c r="S121" s="166">
        <v>0</v>
      </c>
      <c r="T121" s="167">
        <f t="shared" si="13"/>
        <v>0</v>
      </c>
      <c r="AR121" s="17" t="s">
        <v>119</v>
      </c>
      <c r="AT121" s="17" t="s">
        <v>322</v>
      </c>
      <c r="AU121" s="17" t="s">
        <v>71</v>
      </c>
      <c r="AY121" s="17" t="s">
        <v>118</v>
      </c>
      <c r="BE121" s="168">
        <f t="shared" si="14"/>
        <v>0</v>
      </c>
      <c r="BF121" s="168">
        <f t="shared" si="15"/>
        <v>0</v>
      </c>
      <c r="BG121" s="168">
        <f t="shared" si="16"/>
        <v>0</v>
      </c>
      <c r="BH121" s="168">
        <f t="shared" si="17"/>
        <v>0</v>
      </c>
      <c r="BI121" s="168">
        <f t="shared" si="18"/>
        <v>0</v>
      </c>
      <c r="BJ121" s="17" t="s">
        <v>78</v>
      </c>
      <c r="BK121" s="168">
        <f t="shared" si="19"/>
        <v>0</v>
      </c>
      <c r="BL121" s="17" t="s">
        <v>119</v>
      </c>
      <c r="BM121" s="17" t="s">
        <v>243</v>
      </c>
    </row>
    <row r="122" spans="2:65" s="1" customFormat="1" ht="22.5" customHeight="1">
      <c r="B122" s="34"/>
      <c r="C122" s="173" t="s">
        <v>71</v>
      </c>
      <c r="D122" s="173" t="s">
        <v>322</v>
      </c>
      <c r="E122" s="174" t="s">
        <v>282</v>
      </c>
      <c r="F122" s="175" t="s">
        <v>383</v>
      </c>
      <c r="G122" s="176" t="s">
        <v>116</v>
      </c>
      <c r="H122" s="183">
        <v>10</v>
      </c>
      <c r="I122" s="178"/>
      <c r="J122" s="179">
        <f t="shared" si="10"/>
        <v>0</v>
      </c>
      <c r="K122" s="175" t="s">
        <v>21</v>
      </c>
      <c r="L122" s="54"/>
      <c r="M122" s="180" t="s">
        <v>21</v>
      </c>
      <c r="N122" s="181" t="s">
        <v>42</v>
      </c>
      <c r="O122" s="35"/>
      <c r="P122" s="166">
        <f t="shared" si="11"/>
        <v>0</v>
      </c>
      <c r="Q122" s="166">
        <v>0</v>
      </c>
      <c r="R122" s="166">
        <f t="shared" si="12"/>
        <v>0</v>
      </c>
      <c r="S122" s="166">
        <v>0</v>
      </c>
      <c r="T122" s="167">
        <f t="shared" si="13"/>
        <v>0</v>
      </c>
      <c r="AR122" s="17" t="s">
        <v>119</v>
      </c>
      <c r="AT122" s="17" t="s">
        <v>322</v>
      </c>
      <c r="AU122" s="17" t="s">
        <v>71</v>
      </c>
      <c r="AY122" s="17" t="s">
        <v>118</v>
      </c>
      <c r="BE122" s="168">
        <f t="shared" si="14"/>
        <v>0</v>
      </c>
      <c r="BF122" s="168">
        <f t="shared" si="15"/>
        <v>0</v>
      </c>
      <c r="BG122" s="168">
        <f t="shared" si="16"/>
        <v>0</v>
      </c>
      <c r="BH122" s="168">
        <f t="shared" si="17"/>
        <v>0</v>
      </c>
      <c r="BI122" s="168">
        <f t="shared" si="18"/>
        <v>0</v>
      </c>
      <c r="BJ122" s="17" t="s">
        <v>78</v>
      </c>
      <c r="BK122" s="168">
        <f t="shared" si="19"/>
        <v>0</v>
      </c>
      <c r="BL122" s="17" t="s">
        <v>119</v>
      </c>
      <c r="BM122" s="17" t="s">
        <v>246</v>
      </c>
    </row>
    <row r="123" spans="2:65" s="1" customFormat="1" ht="22.5" customHeight="1">
      <c r="B123" s="34"/>
      <c r="C123" s="173" t="s">
        <v>71</v>
      </c>
      <c r="D123" s="173" t="s">
        <v>322</v>
      </c>
      <c r="E123" s="174" t="s">
        <v>284</v>
      </c>
      <c r="F123" s="175" t="s">
        <v>384</v>
      </c>
      <c r="G123" s="176" t="s">
        <v>116</v>
      </c>
      <c r="H123" s="183">
        <v>24</v>
      </c>
      <c r="I123" s="178"/>
      <c r="J123" s="179">
        <f t="shared" si="10"/>
        <v>0</v>
      </c>
      <c r="K123" s="175" t="s">
        <v>21</v>
      </c>
      <c r="L123" s="54"/>
      <c r="M123" s="180" t="s">
        <v>21</v>
      </c>
      <c r="N123" s="181" t="s">
        <v>42</v>
      </c>
      <c r="O123" s="35"/>
      <c r="P123" s="166">
        <f t="shared" si="11"/>
        <v>0</v>
      </c>
      <c r="Q123" s="166">
        <v>0</v>
      </c>
      <c r="R123" s="166">
        <f t="shared" si="12"/>
        <v>0</v>
      </c>
      <c r="S123" s="166">
        <v>0</v>
      </c>
      <c r="T123" s="167">
        <f t="shared" si="13"/>
        <v>0</v>
      </c>
      <c r="AR123" s="17" t="s">
        <v>119</v>
      </c>
      <c r="AT123" s="17" t="s">
        <v>322</v>
      </c>
      <c r="AU123" s="17" t="s">
        <v>71</v>
      </c>
      <c r="AY123" s="17" t="s">
        <v>118</v>
      </c>
      <c r="BE123" s="168">
        <f t="shared" si="14"/>
        <v>0</v>
      </c>
      <c r="BF123" s="168">
        <f t="shared" si="15"/>
        <v>0</v>
      </c>
      <c r="BG123" s="168">
        <f t="shared" si="16"/>
        <v>0</v>
      </c>
      <c r="BH123" s="168">
        <f t="shared" si="17"/>
        <v>0</v>
      </c>
      <c r="BI123" s="168">
        <f t="shared" si="18"/>
        <v>0</v>
      </c>
      <c r="BJ123" s="17" t="s">
        <v>78</v>
      </c>
      <c r="BK123" s="168">
        <f t="shared" si="19"/>
        <v>0</v>
      </c>
      <c r="BL123" s="17" t="s">
        <v>119</v>
      </c>
      <c r="BM123" s="17" t="s">
        <v>249</v>
      </c>
    </row>
    <row r="124" spans="2:65" s="1" customFormat="1" ht="22.5" customHeight="1">
      <c r="B124" s="34"/>
      <c r="C124" s="173" t="s">
        <v>71</v>
      </c>
      <c r="D124" s="173" t="s">
        <v>322</v>
      </c>
      <c r="E124" s="174" t="s">
        <v>250</v>
      </c>
      <c r="F124" s="175" t="s">
        <v>385</v>
      </c>
      <c r="G124" s="176" t="s">
        <v>116</v>
      </c>
      <c r="H124" s="183">
        <v>6</v>
      </c>
      <c r="I124" s="178"/>
      <c r="J124" s="179">
        <f t="shared" si="10"/>
        <v>0</v>
      </c>
      <c r="K124" s="175" t="s">
        <v>21</v>
      </c>
      <c r="L124" s="54"/>
      <c r="M124" s="180" t="s">
        <v>21</v>
      </c>
      <c r="N124" s="181" t="s">
        <v>42</v>
      </c>
      <c r="O124" s="35"/>
      <c r="P124" s="166">
        <f t="shared" si="11"/>
        <v>0</v>
      </c>
      <c r="Q124" s="166">
        <v>0</v>
      </c>
      <c r="R124" s="166">
        <f t="shared" si="12"/>
        <v>0</v>
      </c>
      <c r="S124" s="166">
        <v>0</v>
      </c>
      <c r="T124" s="167">
        <f t="shared" si="13"/>
        <v>0</v>
      </c>
      <c r="AR124" s="17" t="s">
        <v>119</v>
      </c>
      <c r="AT124" s="17" t="s">
        <v>322</v>
      </c>
      <c r="AU124" s="17" t="s">
        <v>71</v>
      </c>
      <c r="AY124" s="17" t="s">
        <v>118</v>
      </c>
      <c r="BE124" s="168">
        <f t="shared" si="14"/>
        <v>0</v>
      </c>
      <c r="BF124" s="168">
        <f t="shared" si="15"/>
        <v>0</v>
      </c>
      <c r="BG124" s="168">
        <f t="shared" si="16"/>
        <v>0</v>
      </c>
      <c r="BH124" s="168">
        <f t="shared" si="17"/>
        <v>0</v>
      </c>
      <c r="BI124" s="168">
        <f t="shared" si="18"/>
        <v>0</v>
      </c>
      <c r="BJ124" s="17" t="s">
        <v>78</v>
      </c>
      <c r="BK124" s="168">
        <f t="shared" si="19"/>
        <v>0</v>
      </c>
      <c r="BL124" s="17" t="s">
        <v>119</v>
      </c>
      <c r="BM124" s="17" t="s">
        <v>252</v>
      </c>
    </row>
    <row r="125" spans="2:65" s="1" customFormat="1" ht="31.5" customHeight="1">
      <c r="B125" s="34"/>
      <c r="C125" s="173" t="s">
        <v>71</v>
      </c>
      <c r="D125" s="173" t="s">
        <v>322</v>
      </c>
      <c r="E125" s="174" t="s">
        <v>253</v>
      </c>
      <c r="F125" s="175" t="s">
        <v>386</v>
      </c>
      <c r="G125" s="176" t="s">
        <v>116</v>
      </c>
      <c r="H125" s="183">
        <v>4</v>
      </c>
      <c r="I125" s="178"/>
      <c r="J125" s="179">
        <f t="shared" si="10"/>
        <v>0</v>
      </c>
      <c r="K125" s="175" t="s">
        <v>21</v>
      </c>
      <c r="L125" s="54"/>
      <c r="M125" s="180" t="s">
        <v>21</v>
      </c>
      <c r="N125" s="181" t="s">
        <v>42</v>
      </c>
      <c r="O125" s="35"/>
      <c r="P125" s="166">
        <f t="shared" si="11"/>
        <v>0</v>
      </c>
      <c r="Q125" s="166">
        <v>0</v>
      </c>
      <c r="R125" s="166">
        <f t="shared" si="12"/>
        <v>0</v>
      </c>
      <c r="S125" s="166">
        <v>0</v>
      </c>
      <c r="T125" s="167">
        <f t="shared" si="13"/>
        <v>0</v>
      </c>
      <c r="AR125" s="17" t="s">
        <v>119</v>
      </c>
      <c r="AT125" s="17" t="s">
        <v>322</v>
      </c>
      <c r="AU125" s="17" t="s">
        <v>71</v>
      </c>
      <c r="AY125" s="17" t="s">
        <v>118</v>
      </c>
      <c r="BE125" s="168">
        <f t="shared" si="14"/>
        <v>0</v>
      </c>
      <c r="BF125" s="168">
        <f t="shared" si="15"/>
        <v>0</v>
      </c>
      <c r="BG125" s="168">
        <f t="shared" si="16"/>
        <v>0</v>
      </c>
      <c r="BH125" s="168">
        <f t="shared" si="17"/>
        <v>0</v>
      </c>
      <c r="BI125" s="168">
        <f t="shared" si="18"/>
        <v>0</v>
      </c>
      <c r="BJ125" s="17" t="s">
        <v>78</v>
      </c>
      <c r="BK125" s="168">
        <f t="shared" si="19"/>
        <v>0</v>
      </c>
      <c r="BL125" s="17" t="s">
        <v>119</v>
      </c>
      <c r="BM125" s="17" t="s">
        <v>255</v>
      </c>
    </row>
    <row r="126" spans="2:65" s="1" customFormat="1" ht="22.5" customHeight="1">
      <c r="B126" s="34"/>
      <c r="C126" s="173" t="s">
        <v>71</v>
      </c>
      <c r="D126" s="173" t="s">
        <v>322</v>
      </c>
      <c r="E126" s="174" t="s">
        <v>256</v>
      </c>
      <c r="F126" s="175" t="s">
        <v>387</v>
      </c>
      <c r="G126" s="176" t="s">
        <v>116</v>
      </c>
      <c r="H126" s="183">
        <v>4</v>
      </c>
      <c r="I126" s="178"/>
      <c r="J126" s="179">
        <f t="shared" si="10"/>
        <v>0</v>
      </c>
      <c r="K126" s="175" t="s">
        <v>21</v>
      </c>
      <c r="L126" s="54"/>
      <c r="M126" s="180" t="s">
        <v>21</v>
      </c>
      <c r="N126" s="181" t="s">
        <v>42</v>
      </c>
      <c r="O126" s="35"/>
      <c r="P126" s="166">
        <f t="shared" si="11"/>
        <v>0</v>
      </c>
      <c r="Q126" s="166">
        <v>0</v>
      </c>
      <c r="R126" s="166">
        <f t="shared" si="12"/>
        <v>0</v>
      </c>
      <c r="S126" s="166">
        <v>0</v>
      </c>
      <c r="T126" s="167">
        <f t="shared" si="13"/>
        <v>0</v>
      </c>
      <c r="AR126" s="17" t="s">
        <v>119</v>
      </c>
      <c r="AT126" s="17" t="s">
        <v>322</v>
      </c>
      <c r="AU126" s="17" t="s">
        <v>71</v>
      </c>
      <c r="AY126" s="17" t="s">
        <v>118</v>
      </c>
      <c r="BE126" s="168">
        <f t="shared" si="14"/>
        <v>0</v>
      </c>
      <c r="BF126" s="168">
        <f t="shared" si="15"/>
        <v>0</v>
      </c>
      <c r="BG126" s="168">
        <f t="shared" si="16"/>
        <v>0</v>
      </c>
      <c r="BH126" s="168">
        <f t="shared" si="17"/>
        <v>0</v>
      </c>
      <c r="BI126" s="168">
        <f t="shared" si="18"/>
        <v>0</v>
      </c>
      <c r="BJ126" s="17" t="s">
        <v>78</v>
      </c>
      <c r="BK126" s="168">
        <f t="shared" si="19"/>
        <v>0</v>
      </c>
      <c r="BL126" s="17" t="s">
        <v>119</v>
      </c>
      <c r="BM126" s="17" t="s">
        <v>258</v>
      </c>
    </row>
    <row r="127" spans="2:65" s="1" customFormat="1" ht="22.5" customHeight="1">
      <c r="B127" s="34"/>
      <c r="C127" s="173" t="s">
        <v>71</v>
      </c>
      <c r="D127" s="173" t="s">
        <v>322</v>
      </c>
      <c r="E127" s="174" t="s">
        <v>259</v>
      </c>
      <c r="F127" s="175" t="s">
        <v>388</v>
      </c>
      <c r="G127" s="176" t="s">
        <v>116</v>
      </c>
      <c r="H127" s="183">
        <v>4</v>
      </c>
      <c r="I127" s="178"/>
      <c r="J127" s="179">
        <f t="shared" si="10"/>
        <v>0</v>
      </c>
      <c r="K127" s="175" t="s">
        <v>21</v>
      </c>
      <c r="L127" s="54"/>
      <c r="M127" s="180" t="s">
        <v>21</v>
      </c>
      <c r="N127" s="181" t="s">
        <v>42</v>
      </c>
      <c r="O127" s="35"/>
      <c r="P127" s="166">
        <f t="shared" si="11"/>
        <v>0</v>
      </c>
      <c r="Q127" s="166">
        <v>0</v>
      </c>
      <c r="R127" s="166">
        <f t="shared" si="12"/>
        <v>0</v>
      </c>
      <c r="S127" s="166">
        <v>0</v>
      </c>
      <c r="T127" s="167">
        <f t="shared" si="13"/>
        <v>0</v>
      </c>
      <c r="AR127" s="17" t="s">
        <v>119</v>
      </c>
      <c r="AT127" s="17" t="s">
        <v>322</v>
      </c>
      <c r="AU127" s="17" t="s">
        <v>71</v>
      </c>
      <c r="AY127" s="17" t="s">
        <v>118</v>
      </c>
      <c r="BE127" s="168">
        <f t="shared" si="14"/>
        <v>0</v>
      </c>
      <c r="BF127" s="168">
        <f t="shared" si="15"/>
        <v>0</v>
      </c>
      <c r="BG127" s="168">
        <f t="shared" si="16"/>
        <v>0</v>
      </c>
      <c r="BH127" s="168">
        <f t="shared" si="17"/>
        <v>0</v>
      </c>
      <c r="BI127" s="168">
        <f t="shared" si="18"/>
        <v>0</v>
      </c>
      <c r="BJ127" s="17" t="s">
        <v>78</v>
      </c>
      <c r="BK127" s="168">
        <f t="shared" si="19"/>
        <v>0</v>
      </c>
      <c r="BL127" s="17" t="s">
        <v>119</v>
      </c>
      <c r="BM127" s="17" t="s">
        <v>261</v>
      </c>
    </row>
    <row r="128" spans="2:65" s="1" customFormat="1" ht="22.5" customHeight="1">
      <c r="B128" s="34"/>
      <c r="C128" s="173" t="s">
        <v>71</v>
      </c>
      <c r="D128" s="173" t="s">
        <v>322</v>
      </c>
      <c r="E128" s="174" t="s">
        <v>262</v>
      </c>
      <c r="F128" s="175" t="s">
        <v>389</v>
      </c>
      <c r="G128" s="176" t="s">
        <v>116</v>
      </c>
      <c r="H128" s="183">
        <v>12</v>
      </c>
      <c r="I128" s="178"/>
      <c r="J128" s="179">
        <f t="shared" si="10"/>
        <v>0</v>
      </c>
      <c r="K128" s="175" t="s">
        <v>21</v>
      </c>
      <c r="L128" s="54"/>
      <c r="M128" s="180" t="s">
        <v>21</v>
      </c>
      <c r="N128" s="181" t="s">
        <v>42</v>
      </c>
      <c r="O128" s="35"/>
      <c r="P128" s="166">
        <f t="shared" si="11"/>
        <v>0</v>
      </c>
      <c r="Q128" s="166">
        <v>0</v>
      </c>
      <c r="R128" s="166">
        <f t="shared" si="12"/>
        <v>0</v>
      </c>
      <c r="S128" s="166">
        <v>0</v>
      </c>
      <c r="T128" s="167">
        <f t="shared" si="13"/>
        <v>0</v>
      </c>
      <c r="AR128" s="17" t="s">
        <v>119</v>
      </c>
      <c r="AT128" s="17" t="s">
        <v>322</v>
      </c>
      <c r="AU128" s="17" t="s">
        <v>71</v>
      </c>
      <c r="AY128" s="17" t="s">
        <v>118</v>
      </c>
      <c r="BE128" s="168">
        <f t="shared" si="14"/>
        <v>0</v>
      </c>
      <c r="BF128" s="168">
        <f t="shared" si="15"/>
        <v>0</v>
      </c>
      <c r="BG128" s="168">
        <f t="shared" si="16"/>
        <v>0</v>
      </c>
      <c r="BH128" s="168">
        <f t="shared" si="17"/>
        <v>0</v>
      </c>
      <c r="BI128" s="168">
        <f t="shared" si="18"/>
        <v>0</v>
      </c>
      <c r="BJ128" s="17" t="s">
        <v>78</v>
      </c>
      <c r="BK128" s="168">
        <f t="shared" si="19"/>
        <v>0</v>
      </c>
      <c r="BL128" s="17" t="s">
        <v>119</v>
      </c>
      <c r="BM128" s="17" t="s">
        <v>264</v>
      </c>
    </row>
    <row r="129" spans="2:65" s="1" customFormat="1" ht="22.5" customHeight="1">
      <c r="B129" s="34"/>
      <c r="C129" s="173" t="s">
        <v>71</v>
      </c>
      <c r="D129" s="173" t="s">
        <v>322</v>
      </c>
      <c r="E129" s="174" t="s">
        <v>265</v>
      </c>
      <c r="F129" s="175" t="s">
        <v>390</v>
      </c>
      <c r="G129" s="176" t="s">
        <v>116</v>
      </c>
      <c r="H129" s="183">
        <v>6</v>
      </c>
      <c r="I129" s="178"/>
      <c r="J129" s="179">
        <f t="shared" si="10"/>
        <v>0</v>
      </c>
      <c r="K129" s="175" t="s">
        <v>21</v>
      </c>
      <c r="L129" s="54"/>
      <c r="M129" s="180" t="s">
        <v>21</v>
      </c>
      <c r="N129" s="181" t="s">
        <v>42</v>
      </c>
      <c r="O129" s="35"/>
      <c r="P129" s="166">
        <f t="shared" si="11"/>
        <v>0</v>
      </c>
      <c r="Q129" s="166">
        <v>0</v>
      </c>
      <c r="R129" s="166">
        <f t="shared" si="12"/>
        <v>0</v>
      </c>
      <c r="S129" s="166">
        <v>0</v>
      </c>
      <c r="T129" s="167">
        <f t="shared" si="13"/>
        <v>0</v>
      </c>
      <c r="AR129" s="17" t="s">
        <v>119</v>
      </c>
      <c r="AT129" s="17" t="s">
        <v>322</v>
      </c>
      <c r="AU129" s="17" t="s">
        <v>71</v>
      </c>
      <c r="AY129" s="17" t="s">
        <v>118</v>
      </c>
      <c r="BE129" s="168">
        <f t="shared" si="14"/>
        <v>0</v>
      </c>
      <c r="BF129" s="168">
        <f t="shared" si="15"/>
        <v>0</v>
      </c>
      <c r="BG129" s="168">
        <f t="shared" si="16"/>
        <v>0</v>
      </c>
      <c r="BH129" s="168">
        <f t="shared" si="17"/>
        <v>0</v>
      </c>
      <c r="BI129" s="168">
        <f t="shared" si="18"/>
        <v>0</v>
      </c>
      <c r="BJ129" s="17" t="s">
        <v>78</v>
      </c>
      <c r="BK129" s="168">
        <f t="shared" si="19"/>
        <v>0</v>
      </c>
      <c r="BL129" s="17" t="s">
        <v>119</v>
      </c>
      <c r="BM129" s="17" t="s">
        <v>267</v>
      </c>
    </row>
    <row r="130" spans="2:65" s="1" customFormat="1" ht="22.5" customHeight="1">
      <c r="B130" s="34"/>
      <c r="C130" s="173" t="s">
        <v>71</v>
      </c>
      <c r="D130" s="173" t="s">
        <v>322</v>
      </c>
      <c r="E130" s="174" t="s">
        <v>268</v>
      </c>
      <c r="F130" s="175" t="s">
        <v>391</v>
      </c>
      <c r="G130" s="176" t="s">
        <v>116</v>
      </c>
      <c r="H130" s="183">
        <v>6</v>
      </c>
      <c r="I130" s="178"/>
      <c r="J130" s="179">
        <f t="shared" si="10"/>
        <v>0</v>
      </c>
      <c r="K130" s="175" t="s">
        <v>21</v>
      </c>
      <c r="L130" s="54"/>
      <c r="M130" s="180" t="s">
        <v>21</v>
      </c>
      <c r="N130" s="181" t="s">
        <v>42</v>
      </c>
      <c r="O130" s="35"/>
      <c r="P130" s="166">
        <f t="shared" si="11"/>
        <v>0</v>
      </c>
      <c r="Q130" s="166">
        <v>0</v>
      </c>
      <c r="R130" s="166">
        <f t="shared" si="12"/>
        <v>0</v>
      </c>
      <c r="S130" s="166">
        <v>0</v>
      </c>
      <c r="T130" s="167">
        <f t="shared" si="13"/>
        <v>0</v>
      </c>
      <c r="AR130" s="17" t="s">
        <v>119</v>
      </c>
      <c r="AT130" s="17" t="s">
        <v>322</v>
      </c>
      <c r="AU130" s="17" t="s">
        <v>71</v>
      </c>
      <c r="AY130" s="17" t="s">
        <v>118</v>
      </c>
      <c r="BE130" s="168">
        <f t="shared" si="14"/>
        <v>0</v>
      </c>
      <c r="BF130" s="168">
        <f t="shared" si="15"/>
        <v>0</v>
      </c>
      <c r="BG130" s="168">
        <f t="shared" si="16"/>
        <v>0</v>
      </c>
      <c r="BH130" s="168">
        <f t="shared" si="17"/>
        <v>0</v>
      </c>
      <c r="BI130" s="168">
        <f t="shared" si="18"/>
        <v>0</v>
      </c>
      <c r="BJ130" s="17" t="s">
        <v>78</v>
      </c>
      <c r="BK130" s="168">
        <f t="shared" si="19"/>
        <v>0</v>
      </c>
      <c r="BL130" s="17" t="s">
        <v>119</v>
      </c>
      <c r="BM130" s="17" t="s">
        <v>270</v>
      </c>
    </row>
    <row r="131" spans="2:65" s="1" customFormat="1" ht="22.5" customHeight="1">
      <c r="B131" s="34"/>
      <c r="C131" s="173" t="s">
        <v>71</v>
      </c>
      <c r="D131" s="173" t="s">
        <v>322</v>
      </c>
      <c r="E131" s="174" t="s">
        <v>271</v>
      </c>
      <c r="F131" s="175" t="s">
        <v>392</v>
      </c>
      <c r="G131" s="176" t="s">
        <v>116</v>
      </c>
      <c r="H131" s="183">
        <v>10</v>
      </c>
      <c r="I131" s="178"/>
      <c r="J131" s="179">
        <f t="shared" si="10"/>
        <v>0</v>
      </c>
      <c r="K131" s="175" t="s">
        <v>21</v>
      </c>
      <c r="L131" s="54"/>
      <c r="M131" s="180" t="s">
        <v>21</v>
      </c>
      <c r="N131" s="181" t="s">
        <v>42</v>
      </c>
      <c r="O131" s="35"/>
      <c r="P131" s="166">
        <f t="shared" si="11"/>
        <v>0</v>
      </c>
      <c r="Q131" s="166">
        <v>0</v>
      </c>
      <c r="R131" s="166">
        <f t="shared" si="12"/>
        <v>0</v>
      </c>
      <c r="S131" s="166">
        <v>0</v>
      </c>
      <c r="T131" s="167">
        <f t="shared" si="13"/>
        <v>0</v>
      </c>
      <c r="AR131" s="17" t="s">
        <v>119</v>
      </c>
      <c r="AT131" s="17" t="s">
        <v>322</v>
      </c>
      <c r="AU131" s="17" t="s">
        <v>71</v>
      </c>
      <c r="AY131" s="17" t="s">
        <v>118</v>
      </c>
      <c r="BE131" s="168">
        <f t="shared" si="14"/>
        <v>0</v>
      </c>
      <c r="BF131" s="168">
        <f t="shared" si="15"/>
        <v>0</v>
      </c>
      <c r="BG131" s="168">
        <f t="shared" si="16"/>
        <v>0</v>
      </c>
      <c r="BH131" s="168">
        <f t="shared" si="17"/>
        <v>0</v>
      </c>
      <c r="BI131" s="168">
        <f t="shared" si="18"/>
        <v>0</v>
      </c>
      <c r="BJ131" s="17" t="s">
        <v>78</v>
      </c>
      <c r="BK131" s="168">
        <f t="shared" si="19"/>
        <v>0</v>
      </c>
      <c r="BL131" s="17" t="s">
        <v>119</v>
      </c>
      <c r="BM131" s="17" t="s">
        <v>272</v>
      </c>
    </row>
    <row r="132" spans="2:65" s="1" customFormat="1" ht="22.5" customHeight="1">
      <c r="B132" s="34"/>
      <c r="C132" s="173" t="s">
        <v>71</v>
      </c>
      <c r="D132" s="173" t="s">
        <v>322</v>
      </c>
      <c r="E132" s="174" t="s">
        <v>273</v>
      </c>
      <c r="F132" s="175" t="s">
        <v>393</v>
      </c>
      <c r="G132" s="176" t="s">
        <v>116</v>
      </c>
      <c r="H132" s="183">
        <v>1</v>
      </c>
      <c r="I132" s="178"/>
      <c r="J132" s="179">
        <f t="shared" si="10"/>
        <v>0</v>
      </c>
      <c r="K132" s="175" t="s">
        <v>21</v>
      </c>
      <c r="L132" s="54"/>
      <c r="M132" s="180" t="s">
        <v>21</v>
      </c>
      <c r="N132" s="181" t="s">
        <v>42</v>
      </c>
      <c r="O132" s="35"/>
      <c r="P132" s="166">
        <f t="shared" si="11"/>
        <v>0</v>
      </c>
      <c r="Q132" s="166">
        <v>0</v>
      </c>
      <c r="R132" s="166">
        <f t="shared" si="12"/>
        <v>0</v>
      </c>
      <c r="S132" s="166">
        <v>0</v>
      </c>
      <c r="T132" s="167">
        <f t="shared" si="13"/>
        <v>0</v>
      </c>
      <c r="AR132" s="17" t="s">
        <v>119</v>
      </c>
      <c r="AT132" s="17" t="s">
        <v>322</v>
      </c>
      <c r="AU132" s="17" t="s">
        <v>71</v>
      </c>
      <c r="AY132" s="17" t="s">
        <v>118</v>
      </c>
      <c r="BE132" s="168">
        <f t="shared" si="14"/>
        <v>0</v>
      </c>
      <c r="BF132" s="168">
        <f t="shared" si="15"/>
        <v>0</v>
      </c>
      <c r="BG132" s="168">
        <f t="shared" si="16"/>
        <v>0</v>
      </c>
      <c r="BH132" s="168">
        <f t="shared" si="17"/>
        <v>0</v>
      </c>
      <c r="BI132" s="168">
        <f t="shared" si="18"/>
        <v>0</v>
      </c>
      <c r="BJ132" s="17" t="s">
        <v>78</v>
      </c>
      <c r="BK132" s="168">
        <f t="shared" si="19"/>
        <v>0</v>
      </c>
      <c r="BL132" s="17" t="s">
        <v>119</v>
      </c>
      <c r="BM132" s="17" t="s">
        <v>275</v>
      </c>
    </row>
    <row r="133" spans="2:65" s="1" customFormat="1" ht="22.5" customHeight="1">
      <c r="B133" s="34"/>
      <c r="C133" s="173" t="s">
        <v>71</v>
      </c>
      <c r="D133" s="173" t="s">
        <v>322</v>
      </c>
      <c r="E133" s="174" t="s">
        <v>276</v>
      </c>
      <c r="F133" s="175" t="s">
        <v>394</v>
      </c>
      <c r="G133" s="176" t="s">
        <v>116</v>
      </c>
      <c r="H133" s="183">
        <v>2</v>
      </c>
      <c r="I133" s="178"/>
      <c r="J133" s="179">
        <f t="shared" si="10"/>
        <v>0</v>
      </c>
      <c r="K133" s="175" t="s">
        <v>21</v>
      </c>
      <c r="L133" s="54"/>
      <c r="M133" s="180" t="s">
        <v>21</v>
      </c>
      <c r="N133" s="181" t="s">
        <v>42</v>
      </c>
      <c r="O133" s="35"/>
      <c r="P133" s="166">
        <f t="shared" si="11"/>
        <v>0</v>
      </c>
      <c r="Q133" s="166">
        <v>0</v>
      </c>
      <c r="R133" s="166">
        <f t="shared" si="12"/>
        <v>0</v>
      </c>
      <c r="S133" s="166">
        <v>0</v>
      </c>
      <c r="T133" s="167">
        <f t="shared" si="13"/>
        <v>0</v>
      </c>
      <c r="AR133" s="17" t="s">
        <v>119</v>
      </c>
      <c r="AT133" s="17" t="s">
        <v>322</v>
      </c>
      <c r="AU133" s="17" t="s">
        <v>71</v>
      </c>
      <c r="AY133" s="17" t="s">
        <v>118</v>
      </c>
      <c r="BE133" s="168">
        <f t="shared" si="14"/>
        <v>0</v>
      </c>
      <c r="BF133" s="168">
        <f t="shared" si="15"/>
        <v>0</v>
      </c>
      <c r="BG133" s="168">
        <f t="shared" si="16"/>
        <v>0</v>
      </c>
      <c r="BH133" s="168">
        <f t="shared" si="17"/>
        <v>0</v>
      </c>
      <c r="BI133" s="168">
        <f t="shared" si="18"/>
        <v>0</v>
      </c>
      <c r="BJ133" s="17" t="s">
        <v>78</v>
      </c>
      <c r="BK133" s="168">
        <f t="shared" si="19"/>
        <v>0</v>
      </c>
      <c r="BL133" s="17" t="s">
        <v>119</v>
      </c>
      <c r="BM133" s="17" t="s">
        <v>278</v>
      </c>
    </row>
    <row r="134" spans="2:65" s="1" customFormat="1" ht="22.5" customHeight="1">
      <c r="B134" s="34"/>
      <c r="C134" s="173" t="s">
        <v>71</v>
      </c>
      <c r="D134" s="173" t="s">
        <v>322</v>
      </c>
      <c r="E134" s="174" t="s">
        <v>279</v>
      </c>
      <c r="F134" s="175" t="s">
        <v>395</v>
      </c>
      <c r="G134" s="176" t="s">
        <v>116</v>
      </c>
      <c r="H134" s="183">
        <v>1</v>
      </c>
      <c r="I134" s="178"/>
      <c r="J134" s="179">
        <f t="shared" si="10"/>
        <v>0</v>
      </c>
      <c r="K134" s="175" t="s">
        <v>21</v>
      </c>
      <c r="L134" s="54"/>
      <c r="M134" s="180" t="s">
        <v>21</v>
      </c>
      <c r="N134" s="181" t="s">
        <v>42</v>
      </c>
      <c r="O134" s="35"/>
      <c r="P134" s="166">
        <f t="shared" si="11"/>
        <v>0</v>
      </c>
      <c r="Q134" s="166">
        <v>0</v>
      </c>
      <c r="R134" s="166">
        <f t="shared" si="12"/>
        <v>0</v>
      </c>
      <c r="S134" s="166">
        <v>0</v>
      </c>
      <c r="T134" s="167">
        <f t="shared" si="13"/>
        <v>0</v>
      </c>
      <c r="AR134" s="17" t="s">
        <v>119</v>
      </c>
      <c r="AT134" s="17" t="s">
        <v>322</v>
      </c>
      <c r="AU134" s="17" t="s">
        <v>71</v>
      </c>
      <c r="AY134" s="17" t="s">
        <v>118</v>
      </c>
      <c r="BE134" s="168">
        <f t="shared" si="14"/>
        <v>0</v>
      </c>
      <c r="BF134" s="168">
        <f t="shared" si="15"/>
        <v>0</v>
      </c>
      <c r="BG134" s="168">
        <f t="shared" si="16"/>
        <v>0</v>
      </c>
      <c r="BH134" s="168">
        <f t="shared" si="17"/>
        <v>0</v>
      </c>
      <c r="BI134" s="168">
        <f t="shared" si="18"/>
        <v>0</v>
      </c>
      <c r="BJ134" s="17" t="s">
        <v>78</v>
      </c>
      <c r="BK134" s="168">
        <f t="shared" si="19"/>
        <v>0</v>
      </c>
      <c r="BL134" s="17" t="s">
        <v>119</v>
      </c>
      <c r="BM134" s="17" t="s">
        <v>281</v>
      </c>
    </row>
    <row r="135" spans="2:65" s="1" customFormat="1" ht="22.5" customHeight="1">
      <c r="B135" s="34"/>
      <c r="C135" s="173" t="s">
        <v>71</v>
      </c>
      <c r="D135" s="173" t="s">
        <v>322</v>
      </c>
      <c r="E135" s="174" t="s">
        <v>244</v>
      </c>
      <c r="F135" s="175" t="s">
        <v>396</v>
      </c>
      <c r="G135" s="176" t="s">
        <v>116</v>
      </c>
      <c r="H135" s="183">
        <v>2</v>
      </c>
      <c r="I135" s="178"/>
      <c r="J135" s="179">
        <f t="shared" si="10"/>
        <v>0</v>
      </c>
      <c r="K135" s="175" t="s">
        <v>21</v>
      </c>
      <c r="L135" s="54"/>
      <c r="M135" s="180" t="s">
        <v>21</v>
      </c>
      <c r="N135" s="181" t="s">
        <v>42</v>
      </c>
      <c r="O135" s="35"/>
      <c r="P135" s="166">
        <f t="shared" si="11"/>
        <v>0</v>
      </c>
      <c r="Q135" s="166">
        <v>0</v>
      </c>
      <c r="R135" s="166">
        <f t="shared" si="12"/>
        <v>0</v>
      </c>
      <c r="S135" s="166">
        <v>0</v>
      </c>
      <c r="T135" s="167">
        <f t="shared" si="13"/>
        <v>0</v>
      </c>
      <c r="AR135" s="17" t="s">
        <v>119</v>
      </c>
      <c r="AT135" s="17" t="s">
        <v>322</v>
      </c>
      <c r="AU135" s="17" t="s">
        <v>71</v>
      </c>
      <c r="AY135" s="17" t="s">
        <v>118</v>
      </c>
      <c r="BE135" s="168">
        <f t="shared" si="14"/>
        <v>0</v>
      </c>
      <c r="BF135" s="168">
        <f t="shared" si="15"/>
        <v>0</v>
      </c>
      <c r="BG135" s="168">
        <f t="shared" si="16"/>
        <v>0</v>
      </c>
      <c r="BH135" s="168">
        <f t="shared" si="17"/>
        <v>0</v>
      </c>
      <c r="BI135" s="168">
        <f t="shared" si="18"/>
        <v>0</v>
      </c>
      <c r="BJ135" s="17" t="s">
        <v>78</v>
      </c>
      <c r="BK135" s="168">
        <f t="shared" si="19"/>
        <v>0</v>
      </c>
      <c r="BL135" s="17" t="s">
        <v>119</v>
      </c>
      <c r="BM135" s="17" t="s">
        <v>283</v>
      </c>
    </row>
    <row r="136" spans="2:65" s="1" customFormat="1" ht="22.5" customHeight="1">
      <c r="B136" s="34"/>
      <c r="C136" s="173" t="s">
        <v>71</v>
      </c>
      <c r="D136" s="173" t="s">
        <v>322</v>
      </c>
      <c r="E136" s="174" t="s">
        <v>247</v>
      </c>
      <c r="F136" s="175" t="s">
        <v>397</v>
      </c>
      <c r="G136" s="176" t="s">
        <v>116</v>
      </c>
      <c r="H136" s="183">
        <v>2</v>
      </c>
      <c r="I136" s="178"/>
      <c r="J136" s="179">
        <f t="shared" si="10"/>
        <v>0</v>
      </c>
      <c r="K136" s="175" t="s">
        <v>21</v>
      </c>
      <c r="L136" s="54"/>
      <c r="M136" s="180" t="s">
        <v>21</v>
      </c>
      <c r="N136" s="181" t="s">
        <v>42</v>
      </c>
      <c r="O136" s="35"/>
      <c r="P136" s="166">
        <f t="shared" si="11"/>
        <v>0</v>
      </c>
      <c r="Q136" s="166">
        <v>0</v>
      </c>
      <c r="R136" s="166">
        <f t="shared" si="12"/>
        <v>0</v>
      </c>
      <c r="S136" s="166">
        <v>0</v>
      </c>
      <c r="T136" s="167">
        <f t="shared" si="13"/>
        <v>0</v>
      </c>
      <c r="AR136" s="17" t="s">
        <v>119</v>
      </c>
      <c r="AT136" s="17" t="s">
        <v>322</v>
      </c>
      <c r="AU136" s="17" t="s">
        <v>71</v>
      </c>
      <c r="AY136" s="17" t="s">
        <v>118</v>
      </c>
      <c r="BE136" s="168">
        <f t="shared" si="14"/>
        <v>0</v>
      </c>
      <c r="BF136" s="168">
        <f t="shared" si="15"/>
        <v>0</v>
      </c>
      <c r="BG136" s="168">
        <f t="shared" si="16"/>
        <v>0</v>
      </c>
      <c r="BH136" s="168">
        <f t="shared" si="17"/>
        <v>0</v>
      </c>
      <c r="BI136" s="168">
        <f t="shared" si="18"/>
        <v>0</v>
      </c>
      <c r="BJ136" s="17" t="s">
        <v>78</v>
      </c>
      <c r="BK136" s="168">
        <f t="shared" si="19"/>
        <v>0</v>
      </c>
      <c r="BL136" s="17" t="s">
        <v>119</v>
      </c>
      <c r="BM136" s="17" t="s">
        <v>286</v>
      </c>
    </row>
    <row r="137" spans="2:65" s="1" customFormat="1" ht="22.5" customHeight="1">
      <c r="B137" s="34"/>
      <c r="C137" s="173" t="s">
        <v>71</v>
      </c>
      <c r="D137" s="173" t="s">
        <v>322</v>
      </c>
      <c r="E137" s="174" t="s">
        <v>287</v>
      </c>
      <c r="F137" s="175" t="s">
        <v>398</v>
      </c>
      <c r="G137" s="176" t="s">
        <v>289</v>
      </c>
      <c r="H137" s="183">
        <v>20</v>
      </c>
      <c r="I137" s="178"/>
      <c r="J137" s="179">
        <f t="shared" si="10"/>
        <v>0</v>
      </c>
      <c r="K137" s="175" t="s">
        <v>21</v>
      </c>
      <c r="L137" s="54"/>
      <c r="M137" s="180" t="s">
        <v>21</v>
      </c>
      <c r="N137" s="181" t="s">
        <v>42</v>
      </c>
      <c r="O137" s="35"/>
      <c r="P137" s="166">
        <f t="shared" si="11"/>
        <v>0</v>
      </c>
      <c r="Q137" s="166">
        <v>0</v>
      </c>
      <c r="R137" s="166">
        <f t="shared" si="12"/>
        <v>0</v>
      </c>
      <c r="S137" s="166">
        <v>0</v>
      </c>
      <c r="T137" s="167">
        <f t="shared" si="13"/>
        <v>0</v>
      </c>
      <c r="AR137" s="17" t="s">
        <v>119</v>
      </c>
      <c r="AT137" s="17" t="s">
        <v>322</v>
      </c>
      <c r="AU137" s="17" t="s">
        <v>71</v>
      </c>
      <c r="AY137" s="17" t="s">
        <v>118</v>
      </c>
      <c r="BE137" s="168">
        <f t="shared" si="14"/>
        <v>0</v>
      </c>
      <c r="BF137" s="168">
        <f t="shared" si="15"/>
        <v>0</v>
      </c>
      <c r="BG137" s="168">
        <f t="shared" si="16"/>
        <v>0</v>
      </c>
      <c r="BH137" s="168">
        <f t="shared" si="17"/>
        <v>0</v>
      </c>
      <c r="BI137" s="168">
        <f t="shared" si="18"/>
        <v>0</v>
      </c>
      <c r="BJ137" s="17" t="s">
        <v>78</v>
      </c>
      <c r="BK137" s="168">
        <f t="shared" si="19"/>
        <v>0</v>
      </c>
      <c r="BL137" s="17" t="s">
        <v>119</v>
      </c>
      <c r="BM137" s="17" t="s">
        <v>290</v>
      </c>
    </row>
    <row r="138" spans="2:65" s="1" customFormat="1" ht="22.5" customHeight="1">
      <c r="B138" s="34"/>
      <c r="C138" s="173" t="s">
        <v>71</v>
      </c>
      <c r="D138" s="173" t="s">
        <v>322</v>
      </c>
      <c r="E138" s="174" t="s">
        <v>291</v>
      </c>
      <c r="F138" s="175" t="s">
        <v>399</v>
      </c>
      <c r="G138" s="176" t="s">
        <v>289</v>
      </c>
      <c r="H138" s="183">
        <v>12</v>
      </c>
      <c r="I138" s="178"/>
      <c r="J138" s="179">
        <f t="shared" si="10"/>
        <v>0</v>
      </c>
      <c r="K138" s="175" t="s">
        <v>21</v>
      </c>
      <c r="L138" s="54"/>
      <c r="M138" s="180" t="s">
        <v>21</v>
      </c>
      <c r="N138" s="181" t="s">
        <v>42</v>
      </c>
      <c r="O138" s="35"/>
      <c r="P138" s="166">
        <f t="shared" si="11"/>
        <v>0</v>
      </c>
      <c r="Q138" s="166">
        <v>0</v>
      </c>
      <c r="R138" s="166">
        <f t="shared" si="12"/>
        <v>0</v>
      </c>
      <c r="S138" s="166">
        <v>0</v>
      </c>
      <c r="T138" s="167">
        <f t="shared" si="13"/>
        <v>0</v>
      </c>
      <c r="AR138" s="17" t="s">
        <v>119</v>
      </c>
      <c r="AT138" s="17" t="s">
        <v>322</v>
      </c>
      <c r="AU138" s="17" t="s">
        <v>71</v>
      </c>
      <c r="AY138" s="17" t="s">
        <v>118</v>
      </c>
      <c r="BE138" s="168">
        <f t="shared" si="14"/>
        <v>0</v>
      </c>
      <c r="BF138" s="168">
        <f t="shared" si="15"/>
        <v>0</v>
      </c>
      <c r="BG138" s="168">
        <f t="shared" si="16"/>
        <v>0</v>
      </c>
      <c r="BH138" s="168">
        <f t="shared" si="17"/>
        <v>0</v>
      </c>
      <c r="BI138" s="168">
        <f t="shared" si="18"/>
        <v>0</v>
      </c>
      <c r="BJ138" s="17" t="s">
        <v>78</v>
      </c>
      <c r="BK138" s="168">
        <f t="shared" si="19"/>
        <v>0</v>
      </c>
      <c r="BL138" s="17" t="s">
        <v>119</v>
      </c>
      <c r="BM138" s="17" t="s">
        <v>293</v>
      </c>
    </row>
    <row r="139" spans="2:65" s="1" customFormat="1" ht="22.5" customHeight="1">
      <c r="B139" s="34"/>
      <c r="C139" s="173" t="s">
        <v>71</v>
      </c>
      <c r="D139" s="173" t="s">
        <v>322</v>
      </c>
      <c r="E139" s="174" t="s">
        <v>294</v>
      </c>
      <c r="F139" s="175" t="s">
        <v>400</v>
      </c>
      <c r="G139" s="176" t="s">
        <v>289</v>
      </c>
      <c r="H139" s="183">
        <v>445</v>
      </c>
      <c r="I139" s="178"/>
      <c r="J139" s="179">
        <f t="shared" si="10"/>
        <v>0</v>
      </c>
      <c r="K139" s="175" t="s">
        <v>21</v>
      </c>
      <c r="L139" s="54"/>
      <c r="M139" s="180" t="s">
        <v>21</v>
      </c>
      <c r="N139" s="181" t="s">
        <v>42</v>
      </c>
      <c r="O139" s="35"/>
      <c r="P139" s="166">
        <f t="shared" si="11"/>
        <v>0</v>
      </c>
      <c r="Q139" s="166">
        <v>0</v>
      </c>
      <c r="R139" s="166">
        <f t="shared" si="12"/>
        <v>0</v>
      </c>
      <c r="S139" s="166">
        <v>0</v>
      </c>
      <c r="T139" s="167">
        <f t="shared" si="13"/>
        <v>0</v>
      </c>
      <c r="AR139" s="17" t="s">
        <v>119</v>
      </c>
      <c r="AT139" s="17" t="s">
        <v>322</v>
      </c>
      <c r="AU139" s="17" t="s">
        <v>71</v>
      </c>
      <c r="AY139" s="17" t="s">
        <v>118</v>
      </c>
      <c r="BE139" s="168">
        <f t="shared" si="14"/>
        <v>0</v>
      </c>
      <c r="BF139" s="168">
        <f t="shared" si="15"/>
        <v>0</v>
      </c>
      <c r="BG139" s="168">
        <f t="shared" si="16"/>
        <v>0</v>
      </c>
      <c r="BH139" s="168">
        <f t="shared" si="17"/>
        <v>0</v>
      </c>
      <c r="BI139" s="168">
        <f t="shared" si="18"/>
        <v>0</v>
      </c>
      <c r="BJ139" s="17" t="s">
        <v>78</v>
      </c>
      <c r="BK139" s="168">
        <f t="shared" si="19"/>
        <v>0</v>
      </c>
      <c r="BL139" s="17" t="s">
        <v>119</v>
      </c>
      <c r="BM139" s="17" t="s">
        <v>296</v>
      </c>
    </row>
    <row r="140" spans="2:65" s="1" customFormat="1" ht="22.5" customHeight="1">
      <c r="B140" s="34"/>
      <c r="C140" s="173" t="s">
        <v>71</v>
      </c>
      <c r="D140" s="173" t="s">
        <v>322</v>
      </c>
      <c r="E140" s="174" t="s">
        <v>297</v>
      </c>
      <c r="F140" s="175" t="s">
        <v>401</v>
      </c>
      <c r="G140" s="176" t="s">
        <v>289</v>
      </c>
      <c r="H140" s="183">
        <v>224</v>
      </c>
      <c r="I140" s="178"/>
      <c r="J140" s="179">
        <f t="shared" si="10"/>
        <v>0</v>
      </c>
      <c r="K140" s="175" t="s">
        <v>21</v>
      </c>
      <c r="L140" s="54"/>
      <c r="M140" s="180" t="s">
        <v>21</v>
      </c>
      <c r="N140" s="181" t="s">
        <v>42</v>
      </c>
      <c r="O140" s="35"/>
      <c r="P140" s="166">
        <f t="shared" si="11"/>
        <v>0</v>
      </c>
      <c r="Q140" s="166">
        <v>0</v>
      </c>
      <c r="R140" s="166">
        <f t="shared" si="12"/>
        <v>0</v>
      </c>
      <c r="S140" s="166">
        <v>0</v>
      </c>
      <c r="T140" s="167">
        <f t="shared" si="13"/>
        <v>0</v>
      </c>
      <c r="AR140" s="17" t="s">
        <v>119</v>
      </c>
      <c r="AT140" s="17" t="s">
        <v>322</v>
      </c>
      <c r="AU140" s="17" t="s">
        <v>71</v>
      </c>
      <c r="AY140" s="17" t="s">
        <v>118</v>
      </c>
      <c r="BE140" s="168">
        <f t="shared" si="14"/>
        <v>0</v>
      </c>
      <c r="BF140" s="168">
        <f t="shared" si="15"/>
        <v>0</v>
      </c>
      <c r="BG140" s="168">
        <f t="shared" si="16"/>
        <v>0</v>
      </c>
      <c r="BH140" s="168">
        <f t="shared" si="17"/>
        <v>0</v>
      </c>
      <c r="BI140" s="168">
        <f t="shared" si="18"/>
        <v>0</v>
      </c>
      <c r="BJ140" s="17" t="s">
        <v>78</v>
      </c>
      <c r="BK140" s="168">
        <f t="shared" si="19"/>
        <v>0</v>
      </c>
      <c r="BL140" s="17" t="s">
        <v>119</v>
      </c>
      <c r="BM140" s="17" t="s">
        <v>299</v>
      </c>
    </row>
    <row r="141" spans="2:65" s="1" customFormat="1" ht="22.5" customHeight="1">
      <c r="B141" s="34"/>
      <c r="C141" s="173" t="s">
        <v>71</v>
      </c>
      <c r="D141" s="173" t="s">
        <v>322</v>
      </c>
      <c r="E141" s="174" t="s">
        <v>300</v>
      </c>
      <c r="F141" s="175" t="s">
        <v>402</v>
      </c>
      <c r="G141" s="176" t="s">
        <v>289</v>
      </c>
      <c r="H141" s="183">
        <v>361</v>
      </c>
      <c r="I141" s="178"/>
      <c r="J141" s="179">
        <f aca="true" t="shared" si="20" ref="J141:J172">ROUND(I141*H141,2)</f>
        <v>0</v>
      </c>
      <c r="K141" s="175" t="s">
        <v>21</v>
      </c>
      <c r="L141" s="54"/>
      <c r="M141" s="180" t="s">
        <v>21</v>
      </c>
      <c r="N141" s="181" t="s">
        <v>42</v>
      </c>
      <c r="O141" s="35"/>
      <c r="P141" s="166">
        <f aca="true" t="shared" si="21" ref="P141:P172">O141*H141</f>
        <v>0</v>
      </c>
      <c r="Q141" s="166">
        <v>0</v>
      </c>
      <c r="R141" s="166">
        <f aca="true" t="shared" si="22" ref="R141:R172">Q141*H141</f>
        <v>0</v>
      </c>
      <c r="S141" s="166">
        <v>0</v>
      </c>
      <c r="T141" s="167">
        <f aca="true" t="shared" si="23" ref="T141:T172">S141*H141</f>
        <v>0</v>
      </c>
      <c r="AR141" s="17" t="s">
        <v>119</v>
      </c>
      <c r="AT141" s="17" t="s">
        <v>322</v>
      </c>
      <c r="AU141" s="17" t="s">
        <v>71</v>
      </c>
      <c r="AY141" s="17" t="s">
        <v>118</v>
      </c>
      <c r="BE141" s="168">
        <f aca="true" t="shared" si="24" ref="BE141:BE147">IF(N141="základní",J141,0)</f>
        <v>0</v>
      </c>
      <c r="BF141" s="168">
        <f aca="true" t="shared" si="25" ref="BF141:BF147">IF(N141="snížená",J141,0)</f>
        <v>0</v>
      </c>
      <c r="BG141" s="168">
        <f aca="true" t="shared" si="26" ref="BG141:BG147">IF(N141="zákl. přenesená",J141,0)</f>
        <v>0</v>
      </c>
      <c r="BH141" s="168">
        <f aca="true" t="shared" si="27" ref="BH141:BH147">IF(N141="sníž. přenesená",J141,0)</f>
        <v>0</v>
      </c>
      <c r="BI141" s="168">
        <f aca="true" t="shared" si="28" ref="BI141:BI147">IF(N141="nulová",J141,0)</f>
        <v>0</v>
      </c>
      <c r="BJ141" s="17" t="s">
        <v>78</v>
      </c>
      <c r="BK141" s="168">
        <f aca="true" t="shared" si="29" ref="BK141:BK147">ROUND(I141*H141,2)</f>
        <v>0</v>
      </c>
      <c r="BL141" s="17" t="s">
        <v>119</v>
      </c>
      <c r="BM141" s="17" t="s">
        <v>302</v>
      </c>
    </row>
    <row r="142" spans="2:65" s="1" customFormat="1" ht="22.5" customHeight="1">
      <c r="B142" s="34"/>
      <c r="C142" s="173" t="s">
        <v>71</v>
      </c>
      <c r="D142" s="173" t="s">
        <v>322</v>
      </c>
      <c r="E142" s="174" t="s">
        <v>303</v>
      </c>
      <c r="F142" s="175" t="s">
        <v>403</v>
      </c>
      <c r="G142" s="176" t="s">
        <v>289</v>
      </c>
      <c r="H142" s="183">
        <v>113</v>
      </c>
      <c r="I142" s="178"/>
      <c r="J142" s="179">
        <f t="shared" si="20"/>
        <v>0</v>
      </c>
      <c r="K142" s="175" t="s">
        <v>21</v>
      </c>
      <c r="L142" s="54"/>
      <c r="M142" s="180" t="s">
        <v>21</v>
      </c>
      <c r="N142" s="181" t="s">
        <v>42</v>
      </c>
      <c r="O142" s="35"/>
      <c r="P142" s="166">
        <f t="shared" si="21"/>
        <v>0</v>
      </c>
      <c r="Q142" s="166">
        <v>0</v>
      </c>
      <c r="R142" s="166">
        <f t="shared" si="22"/>
        <v>0</v>
      </c>
      <c r="S142" s="166">
        <v>0</v>
      </c>
      <c r="T142" s="167">
        <f t="shared" si="23"/>
        <v>0</v>
      </c>
      <c r="AR142" s="17" t="s">
        <v>119</v>
      </c>
      <c r="AT142" s="17" t="s">
        <v>322</v>
      </c>
      <c r="AU142" s="17" t="s">
        <v>71</v>
      </c>
      <c r="AY142" s="17" t="s">
        <v>118</v>
      </c>
      <c r="BE142" s="168">
        <f t="shared" si="24"/>
        <v>0</v>
      </c>
      <c r="BF142" s="168">
        <f t="shared" si="25"/>
        <v>0</v>
      </c>
      <c r="BG142" s="168">
        <f t="shared" si="26"/>
        <v>0</v>
      </c>
      <c r="BH142" s="168">
        <f t="shared" si="27"/>
        <v>0</v>
      </c>
      <c r="BI142" s="168">
        <f t="shared" si="28"/>
        <v>0</v>
      </c>
      <c r="BJ142" s="17" t="s">
        <v>78</v>
      </c>
      <c r="BK142" s="168">
        <f t="shared" si="29"/>
        <v>0</v>
      </c>
      <c r="BL142" s="17" t="s">
        <v>119</v>
      </c>
      <c r="BM142" s="17" t="s">
        <v>305</v>
      </c>
    </row>
    <row r="143" spans="2:65" s="1" customFormat="1" ht="22.5" customHeight="1">
      <c r="B143" s="34"/>
      <c r="C143" s="173" t="s">
        <v>71</v>
      </c>
      <c r="D143" s="173" t="s">
        <v>322</v>
      </c>
      <c r="E143" s="174" t="s">
        <v>306</v>
      </c>
      <c r="F143" s="175" t="s">
        <v>404</v>
      </c>
      <c r="G143" s="176" t="s">
        <v>289</v>
      </c>
      <c r="H143" s="183">
        <v>18</v>
      </c>
      <c r="I143" s="178"/>
      <c r="J143" s="179">
        <f t="shared" si="20"/>
        <v>0</v>
      </c>
      <c r="K143" s="175" t="s">
        <v>21</v>
      </c>
      <c r="L143" s="54"/>
      <c r="M143" s="180" t="s">
        <v>21</v>
      </c>
      <c r="N143" s="181" t="s">
        <v>42</v>
      </c>
      <c r="O143" s="35"/>
      <c r="P143" s="166">
        <f t="shared" si="21"/>
        <v>0</v>
      </c>
      <c r="Q143" s="166">
        <v>0</v>
      </c>
      <c r="R143" s="166">
        <f t="shared" si="22"/>
        <v>0</v>
      </c>
      <c r="S143" s="166">
        <v>0</v>
      </c>
      <c r="T143" s="167">
        <f t="shared" si="23"/>
        <v>0</v>
      </c>
      <c r="AR143" s="17" t="s">
        <v>119</v>
      </c>
      <c r="AT143" s="17" t="s">
        <v>322</v>
      </c>
      <c r="AU143" s="17" t="s">
        <v>71</v>
      </c>
      <c r="AY143" s="17" t="s">
        <v>118</v>
      </c>
      <c r="BE143" s="168">
        <f t="shared" si="24"/>
        <v>0</v>
      </c>
      <c r="BF143" s="168">
        <f t="shared" si="25"/>
        <v>0</v>
      </c>
      <c r="BG143" s="168">
        <f t="shared" si="26"/>
        <v>0</v>
      </c>
      <c r="BH143" s="168">
        <f t="shared" si="27"/>
        <v>0</v>
      </c>
      <c r="BI143" s="168">
        <f t="shared" si="28"/>
        <v>0</v>
      </c>
      <c r="BJ143" s="17" t="s">
        <v>78</v>
      </c>
      <c r="BK143" s="168">
        <f t="shared" si="29"/>
        <v>0</v>
      </c>
      <c r="BL143" s="17" t="s">
        <v>119</v>
      </c>
      <c r="BM143" s="17" t="s">
        <v>308</v>
      </c>
    </row>
    <row r="144" spans="2:65" s="1" customFormat="1" ht="22.5" customHeight="1">
      <c r="B144" s="34"/>
      <c r="C144" s="173" t="s">
        <v>71</v>
      </c>
      <c r="D144" s="173" t="s">
        <v>322</v>
      </c>
      <c r="E144" s="174" t="s">
        <v>309</v>
      </c>
      <c r="F144" s="175" t="s">
        <v>405</v>
      </c>
      <c r="G144" s="176" t="s">
        <v>289</v>
      </c>
      <c r="H144" s="183">
        <v>28</v>
      </c>
      <c r="I144" s="178"/>
      <c r="J144" s="179">
        <f t="shared" si="20"/>
        <v>0</v>
      </c>
      <c r="K144" s="175" t="s">
        <v>21</v>
      </c>
      <c r="L144" s="54"/>
      <c r="M144" s="180" t="s">
        <v>21</v>
      </c>
      <c r="N144" s="181" t="s">
        <v>42</v>
      </c>
      <c r="O144" s="35"/>
      <c r="P144" s="166">
        <f t="shared" si="21"/>
        <v>0</v>
      </c>
      <c r="Q144" s="166">
        <v>0</v>
      </c>
      <c r="R144" s="166">
        <f t="shared" si="22"/>
        <v>0</v>
      </c>
      <c r="S144" s="166">
        <v>0</v>
      </c>
      <c r="T144" s="167">
        <f t="shared" si="23"/>
        <v>0</v>
      </c>
      <c r="AR144" s="17" t="s">
        <v>119</v>
      </c>
      <c r="AT144" s="17" t="s">
        <v>322</v>
      </c>
      <c r="AU144" s="17" t="s">
        <v>71</v>
      </c>
      <c r="AY144" s="17" t="s">
        <v>118</v>
      </c>
      <c r="BE144" s="168">
        <f t="shared" si="24"/>
        <v>0</v>
      </c>
      <c r="BF144" s="168">
        <f t="shared" si="25"/>
        <v>0</v>
      </c>
      <c r="BG144" s="168">
        <f t="shared" si="26"/>
        <v>0</v>
      </c>
      <c r="BH144" s="168">
        <f t="shared" si="27"/>
        <v>0</v>
      </c>
      <c r="BI144" s="168">
        <f t="shared" si="28"/>
        <v>0</v>
      </c>
      <c r="BJ144" s="17" t="s">
        <v>78</v>
      </c>
      <c r="BK144" s="168">
        <f t="shared" si="29"/>
        <v>0</v>
      </c>
      <c r="BL144" s="17" t="s">
        <v>119</v>
      </c>
      <c r="BM144" s="17" t="s">
        <v>311</v>
      </c>
    </row>
    <row r="145" spans="2:65" s="1" customFormat="1" ht="22.5" customHeight="1">
      <c r="B145" s="34"/>
      <c r="C145" s="173" t="s">
        <v>71</v>
      </c>
      <c r="D145" s="173" t="s">
        <v>322</v>
      </c>
      <c r="E145" s="174" t="s">
        <v>312</v>
      </c>
      <c r="F145" s="175" t="s">
        <v>406</v>
      </c>
      <c r="G145" s="176" t="s">
        <v>289</v>
      </c>
      <c r="H145" s="183">
        <v>36</v>
      </c>
      <c r="I145" s="178"/>
      <c r="J145" s="179">
        <f t="shared" si="20"/>
        <v>0</v>
      </c>
      <c r="K145" s="175" t="s">
        <v>21</v>
      </c>
      <c r="L145" s="54"/>
      <c r="M145" s="180" t="s">
        <v>21</v>
      </c>
      <c r="N145" s="181" t="s">
        <v>42</v>
      </c>
      <c r="O145" s="35"/>
      <c r="P145" s="166">
        <f t="shared" si="21"/>
        <v>0</v>
      </c>
      <c r="Q145" s="166">
        <v>0</v>
      </c>
      <c r="R145" s="166">
        <f t="shared" si="22"/>
        <v>0</v>
      </c>
      <c r="S145" s="166">
        <v>0</v>
      </c>
      <c r="T145" s="167">
        <f t="shared" si="23"/>
        <v>0</v>
      </c>
      <c r="AR145" s="17" t="s">
        <v>119</v>
      </c>
      <c r="AT145" s="17" t="s">
        <v>322</v>
      </c>
      <c r="AU145" s="17" t="s">
        <v>71</v>
      </c>
      <c r="AY145" s="17" t="s">
        <v>118</v>
      </c>
      <c r="BE145" s="168">
        <f t="shared" si="24"/>
        <v>0</v>
      </c>
      <c r="BF145" s="168">
        <f t="shared" si="25"/>
        <v>0</v>
      </c>
      <c r="BG145" s="168">
        <f t="shared" si="26"/>
        <v>0</v>
      </c>
      <c r="BH145" s="168">
        <f t="shared" si="27"/>
        <v>0</v>
      </c>
      <c r="BI145" s="168">
        <f t="shared" si="28"/>
        <v>0</v>
      </c>
      <c r="BJ145" s="17" t="s">
        <v>78</v>
      </c>
      <c r="BK145" s="168">
        <f t="shared" si="29"/>
        <v>0</v>
      </c>
      <c r="BL145" s="17" t="s">
        <v>119</v>
      </c>
      <c r="BM145" s="17" t="s">
        <v>314</v>
      </c>
    </row>
    <row r="146" spans="2:65" s="1" customFormat="1" ht="22.5" customHeight="1">
      <c r="B146" s="34"/>
      <c r="C146" s="173" t="s">
        <v>71</v>
      </c>
      <c r="D146" s="173" t="s">
        <v>322</v>
      </c>
      <c r="E146" s="174" t="s">
        <v>315</v>
      </c>
      <c r="F146" s="175" t="s">
        <v>407</v>
      </c>
      <c r="G146" s="176" t="s">
        <v>289</v>
      </c>
      <c r="H146" s="183">
        <v>915</v>
      </c>
      <c r="I146" s="178"/>
      <c r="J146" s="179">
        <f t="shared" si="20"/>
        <v>0</v>
      </c>
      <c r="K146" s="175" t="s">
        <v>21</v>
      </c>
      <c r="L146" s="54"/>
      <c r="M146" s="180" t="s">
        <v>21</v>
      </c>
      <c r="N146" s="181" t="s">
        <v>42</v>
      </c>
      <c r="O146" s="35"/>
      <c r="P146" s="166">
        <f t="shared" si="21"/>
        <v>0</v>
      </c>
      <c r="Q146" s="166">
        <v>0</v>
      </c>
      <c r="R146" s="166">
        <f t="shared" si="22"/>
        <v>0</v>
      </c>
      <c r="S146" s="166">
        <v>0</v>
      </c>
      <c r="T146" s="167">
        <f t="shared" si="23"/>
        <v>0</v>
      </c>
      <c r="AR146" s="17" t="s">
        <v>119</v>
      </c>
      <c r="AT146" s="17" t="s">
        <v>322</v>
      </c>
      <c r="AU146" s="17" t="s">
        <v>71</v>
      </c>
      <c r="AY146" s="17" t="s">
        <v>118</v>
      </c>
      <c r="BE146" s="168">
        <f t="shared" si="24"/>
        <v>0</v>
      </c>
      <c r="BF146" s="168">
        <f t="shared" si="25"/>
        <v>0</v>
      </c>
      <c r="BG146" s="168">
        <f t="shared" si="26"/>
        <v>0</v>
      </c>
      <c r="BH146" s="168">
        <f t="shared" si="27"/>
        <v>0</v>
      </c>
      <c r="BI146" s="168">
        <f t="shared" si="28"/>
        <v>0</v>
      </c>
      <c r="BJ146" s="17" t="s">
        <v>78</v>
      </c>
      <c r="BK146" s="168">
        <f t="shared" si="29"/>
        <v>0</v>
      </c>
      <c r="BL146" s="17" t="s">
        <v>119</v>
      </c>
      <c r="BM146" s="17" t="s">
        <v>317</v>
      </c>
    </row>
    <row r="147" spans="2:65" s="1" customFormat="1" ht="22.5" customHeight="1">
      <c r="B147" s="34"/>
      <c r="C147" s="173" t="s">
        <v>71</v>
      </c>
      <c r="D147" s="173" t="s">
        <v>322</v>
      </c>
      <c r="E147" s="174" t="s">
        <v>318</v>
      </c>
      <c r="F147" s="175" t="s">
        <v>408</v>
      </c>
      <c r="G147" s="176" t="s">
        <v>289</v>
      </c>
      <c r="H147" s="183">
        <v>915</v>
      </c>
      <c r="I147" s="178"/>
      <c r="J147" s="179">
        <f t="shared" si="20"/>
        <v>0</v>
      </c>
      <c r="K147" s="175" t="s">
        <v>21</v>
      </c>
      <c r="L147" s="54"/>
      <c r="M147" s="180" t="s">
        <v>21</v>
      </c>
      <c r="N147" s="184" t="s">
        <v>42</v>
      </c>
      <c r="O147" s="170"/>
      <c r="P147" s="171">
        <f t="shared" si="21"/>
        <v>0</v>
      </c>
      <c r="Q147" s="171">
        <v>0</v>
      </c>
      <c r="R147" s="171">
        <f t="shared" si="22"/>
        <v>0</v>
      </c>
      <c r="S147" s="171">
        <v>0</v>
      </c>
      <c r="T147" s="172">
        <f t="shared" si="23"/>
        <v>0</v>
      </c>
      <c r="AR147" s="17" t="s">
        <v>119</v>
      </c>
      <c r="AT147" s="17" t="s">
        <v>322</v>
      </c>
      <c r="AU147" s="17" t="s">
        <v>71</v>
      </c>
      <c r="AY147" s="17" t="s">
        <v>118</v>
      </c>
      <c r="BE147" s="168">
        <f t="shared" si="24"/>
        <v>0</v>
      </c>
      <c r="BF147" s="168">
        <f t="shared" si="25"/>
        <v>0</v>
      </c>
      <c r="BG147" s="168">
        <f t="shared" si="26"/>
        <v>0</v>
      </c>
      <c r="BH147" s="168">
        <f t="shared" si="27"/>
        <v>0</v>
      </c>
      <c r="BI147" s="168">
        <f t="shared" si="28"/>
        <v>0</v>
      </c>
      <c r="BJ147" s="17" t="s">
        <v>78</v>
      </c>
      <c r="BK147" s="168">
        <f t="shared" si="29"/>
        <v>0</v>
      </c>
      <c r="BL147" s="17" t="s">
        <v>119</v>
      </c>
      <c r="BM147" s="17" t="s">
        <v>320</v>
      </c>
    </row>
    <row r="148" spans="2:12" s="1" customFormat="1" ht="6.95" customHeight="1">
      <c r="B148" s="49"/>
      <c r="C148" s="50"/>
      <c r="D148" s="50"/>
      <c r="E148" s="50"/>
      <c r="F148" s="50"/>
      <c r="G148" s="50"/>
      <c r="H148" s="50"/>
      <c r="I148" s="132"/>
      <c r="J148" s="50"/>
      <c r="K148" s="50"/>
      <c r="L148" s="54"/>
    </row>
  </sheetData>
  <sheetProtection password="CC35" sheet="1" objects="1" scenarios="1" formatCells="0" formatColumns="0" formatRows="0" sort="0" autoFilter="0"/>
  <autoFilter ref="C75:K147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5" customWidth="1"/>
    <col min="2" max="2" width="1.66796875" style="185" customWidth="1"/>
    <col min="3" max="4" width="5" style="185" customWidth="1"/>
    <col min="5" max="5" width="11.66015625" style="185" customWidth="1"/>
    <col min="6" max="6" width="9.16015625" style="185" customWidth="1"/>
    <col min="7" max="7" width="5" style="185" customWidth="1"/>
    <col min="8" max="8" width="77.83203125" style="185" customWidth="1"/>
    <col min="9" max="10" width="20" style="185" customWidth="1"/>
    <col min="11" max="11" width="1.667968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8" customFormat="1" ht="45" customHeight="1">
      <c r="B3" s="189"/>
      <c r="C3" s="312" t="s">
        <v>409</v>
      </c>
      <c r="D3" s="312"/>
      <c r="E3" s="312"/>
      <c r="F3" s="312"/>
      <c r="G3" s="312"/>
      <c r="H3" s="312"/>
      <c r="I3" s="312"/>
      <c r="J3" s="312"/>
      <c r="K3" s="190"/>
    </row>
    <row r="4" spans="2:11" ht="25.5" customHeight="1">
      <c r="B4" s="191"/>
      <c r="C4" s="316" t="s">
        <v>410</v>
      </c>
      <c r="D4" s="316"/>
      <c r="E4" s="316"/>
      <c r="F4" s="316"/>
      <c r="G4" s="316"/>
      <c r="H4" s="316"/>
      <c r="I4" s="316"/>
      <c r="J4" s="316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15" t="s">
        <v>411</v>
      </c>
      <c r="D6" s="315"/>
      <c r="E6" s="315"/>
      <c r="F6" s="315"/>
      <c r="G6" s="315"/>
      <c r="H6" s="315"/>
      <c r="I6" s="315"/>
      <c r="J6" s="315"/>
      <c r="K6" s="192"/>
    </row>
    <row r="7" spans="2:11" ht="15" customHeight="1">
      <c r="B7" s="195"/>
      <c r="C7" s="315" t="s">
        <v>412</v>
      </c>
      <c r="D7" s="315"/>
      <c r="E7" s="315"/>
      <c r="F7" s="315"/>
      <c r="G7" s="315"/>
      <c r="H7" s="315"/>
      <c r="I7" s="315"/>
      <c r="J7" s="315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15" t="s">
        <v>413</v>
      </c>
      <c r="D9" s="315"/>
      <c r="E9" s="315"/>
      <c r="F9" s="315"/>
      <c r="G9" s="315"/>
      <c r="H9" s="315"/>
      <c r="I9" s="315"/>
      <c r="J9" s="315"/>
      <c r="K9" s="192"/>
    </row>
    <row r="10" spans="2:11" ht="15" customHeight="1">
      <c r="B10" s="195"/>
      <c r="C10" s="194"/>
      <c r="D10" s="315" t="s">
        <v>414</v>
      </c>
      <c r="E10" s="315"/>
      <c r="F10" s="315"/>
      <c r="G10" s="315"/>
      <c r="H10" s="315"/>
      <c r="I10" s="315"/>
      <c r="J10" s="315"/>
      <c r="K10" s="192"/>
    </row>
    <row r="11" spans="2:11" ht="15" customHeight="1">
      <c r="B11" s="195"/>
      <c r="C11" s="196"/>
      <c r="D11" s="315" t="s">
        <v>415</v>
      </c>
      <c r="E11" s="315"/>
      <c r="F11" s="315"/>
      <c r="G11" s="315"/>
      <c r="H11" s="315"/>
      <c r="I11" s="315"/>
      <c r="J11" s="315"/>
      <c r="K11" s="192"/>
    </row>
    <row r="12" spans="2:11" ht="12.75" customHeight="1">
      <c r="B12" s="195"/>
      <c r="C12" s="196"/>
      <c r="D12" s="196"/>
      <c r="E12" s="196"/>
      <c r="F12" s="196"/>
      <c r="G12" s="196"/>
      <c r="H12" s="196"/>
      <c r="I12" s="196"/>
      <c r="J12" s="196"/>
      <c r="K12" s="192"/>
    </row>
    <row r="13" spans="2:11" ht="15" customHeight="1">
      <c r="B13" s="195"/>
      <c r="C13" s="196"/>
      <c r="D13" s="315" t="s">
        <v>416</v>
      </c>
      <c r="E13" s="315"/>
      <c r="F13" s="315"/>
      <c r="G13" s="315"/>
      <c r="H13" s="315"/>
      <c r="I13" s="315"/>
      <c r="J13" s="315"/>
      <c r="K13" s="192"/>
    </row>
    <row r="14" spans="2:11" ht="15" customHeight="1">
      <c r="B14" s="195"/>
      <c r="C14" s="196"/>
      <c r="D14" s="315" t="s">
        <v>417</v>
      </c>
      <c r="E14" s="315"/>
      <c r="F14" s="315"/>
      <c r="G14" s="315"/>
      <c r="H14" s="315"/>
      <c r="I14" s="315"/>
      <c r="J14" s="315"/>
      <c r="K14" s="192"/>
    </row>
    <row r="15" spans="2:11" ht="15" customHeight="1">
      <c r="B15" s="195"/>
      <c r="C15" s="196"/>
      <c r="D15" s="315" t="s">
        <v>418</v>
      </c>
      <c r="E15" s="315"/>
      <c r="F15" s="315"/>
      <c r="G15" s="315"/>
      <c r="H15" s="315"/>
      <c r="I15" s="315"/>
      <c r="J15" s="315"/>
      <c r="K15" s="192"/>
    </row>
    <row r="16" spans="2:11" ht="15" customHeight="1">
      <c r="B16" s="195"/>
      <c r="C16" s="196"/>
      <c r="D16" s="196"/>
      <c r="E16" s="197" t="s">
        <v>77</v>
      </c>
      <c r="F16" s="315" t="s">
        <v>419</v>
      </c>
      <c r="G16" s="315"/>
      <c r="H16" s="315"/>
      <c r="I16" s="315"/>
      <c r="J16" s="315"/>
      <c r="K16" s="192"/>
    </row>
    <row r="17" spans="2:11" ht="15" customHeight="1">
      <c r="B17" s="195"/>
      <c r="C17" s="196"/>
      <c r="D17" s="196"/>
      <c r="E17" s="197" t="s">
        <v>420</v>
      </c>
      <c r="F17" s="315" t="s">
        <v>421</v>
      </c>
      <c r="G17" s="315"/>
      <c r="H17" s="315"/>
      <c r="I17" s="315"/>
      <c r="J17" s="315"/>
      <c r="K17" s="192"/>
    </row>
    <row r="18" spans="2:11" ht="15" customHeight="1">
      <c r="B18" s="195"/>
      <c r="C18" s="196"/>
      <c r="D18" s="196"/>
      <c r="E18" s="197" t="s">
        <v>422</v>
      </c>
      <c r="F18" s="315" t="s">
        <v>423</v>
      </c>
      <c r="G18" s="315"/>
      <c r="H18" s="315"/>
      <c r="I18" s="315"/>
      <c r="J18" s="315"/>
      <c r="K18" s="192"/>
    </row>
    <row r="19" spans="2:11" ht="15" customHeight="1">
      <c r="B19" s="195"/>
      <c r="C19" s="196"/>
      <c r="D19" s="196"/>
      <c r="E19" s="197" t="s">
        <v>424</v>
      </c>
      <c r="F19" s="315" t="s">
        <v>425</v>
      </c>
      <c r="G19" s="315"/>
      <c r="H19" s="315"/>
      <c r="I19" s="315"/>
      <c r="J19" s="315"/>
      <c r="K19" s="192"/>
    </row>
    <row r="20" spans="2:11" ht="15" customHeight="1">
      <c r="B20" s="195"/>
      <c r="C20" s="196"/>
      <c r="D20" s="196"/>
      <c r="E20" s="197" t="s">
        <v>426</v>
      </c>
      <c r="F20" s="315" t="s">
        <v>81</v>
      </c>
      <c r="G20" s="315"/>
      <c r="H20" s="315"/>
      <c r="I20" s="315"/>
      <c r="J20" s="315"/>
      <c r="K20" s="192"/>
    </row>
    <row r="21" spans="2:11" ht="15" customHeight="1">
      <c r="B21" s="195"/>
      <c r="C21" s="196"/>
      <c r="D21" s="196"/>
      <c r="E21" s="197" t="s">
        <v>427</v>
      </c>
      <c r="F21" s="315" t="s">
        <v>428</v>
      </c>
      <c r="G21" s="315"/>
      <c r="H21" s="315"/>
      <c r="I21" s="315"/>
      <c r="J21" s="315"/>
      <c r="K21" s="192"/>
    </row>
    <row r="22" spans="2:11" ht="12.75" customHeight="1">
      <c r="B22" s="195"/>
      <c r="C22" s="196"/>
      <c r="D22" s="196"/>
      <c r="E22" s="196"/>
      <c r="F22" s="196"/>
      <c r="G22" s="196"/>
      <c r="H22" s="196"/>
      <c r="I22" s="196"/>
      <c r="J22" s="196"/>
      <c r="K22" s="192"/>
    </row>
    <row r="23" spans="2:11" ht="15" customHeight="1">
      <c r="B23" s="195"/>
      <c r="C23" s="315" t="s">
        <v>429</v>
      </c>
      <c r="D23" s="315"/>
      <c r="E23" s="315"/>
      <c r="F23" s="315"/>
      <c r="G23" s="315"/>
      <c r="H23" s="315"/>
      <c r="I23" s="315"/>
      <c r="J23" s="315"/>
      <c r="K23" s="192"/>
    </row>
    <row r="24" spans="2:11" ht="15" customHeight="1">
      <c r="B24" s="195"/>
      <c r="C24" s="315" t="s">
        <v>430</v>
      </c>
      <c r="D24" s="315"/>
      <c r="E24" s="315"/>
      <c r="F24" s="315"/>
      <c r="G24" s="315"/>
      <c r="H24" s="315"/>
      <c r="I24" s="315"/>
      <c r="J24" s="315"/>
      <c r="K24" s="192"/>
    </row>
    <row r="25" spans="2:11" ht="15" customHeight="1">
      <c r="B25" s="195"/>
      <c r="C25" s="194"/>
      <c r="D25" s="315" t="s">
        <v>431</v>
      </c>
      <c r="E25" s="315"/>
      <c r="F25" s="315"/>
      <c r="G25" s="315"/>
      <c r="H25" s="315"/>
      <c r="I25" s="315"/>
      <c r="J25" s="315"/>
      <c r="K25" s="192"/>
    </row>
    <row r="26" spans="2:11" ht="15" customHeight="1">
      <c r="B26" s="195"/>
      <c r="C26" s="196"/>
      <c r="D26" s="315" t="s">
        <v>432</v>
      </c>
      <c r="E26" s="315"/>
      <c r="F26" s="315"/>
      <c r="G26" s="315"/>
      <c r="H26" s="315"/>
      <c r="I26" s="315"/>
      <c r="J26" s="315"/>
      <c r="K26" s="192"/>
    </row>
    <row r="27" spans="2:11" ht="12.75" customHeight="1">
      <c r="B27" s="195"/>
      <c r="C27" s="196"/>
      <c r="D27" s="196"/>
      <c r="E27" s="196"/>
      <c r="F27" s="196"/>
      <c r="G27" s="196"/>
      <c r="H27" s="196"/>
      <c r="I27" s="196"/>
      <c r="J27" s="196"/>
      <c r="K27" s="192"/>
    </row>
    <row r="28" spans="2:11" ht="15" customHeight="1">
      <c r="B28" s="195"/>
      <c r="C28" s="196"/>
      <c r="D28" s="315" t="s">
        <v>433</v>
      </c>
      <c r="E28" s="315"/>
      <c r="F28" s="315"/>
      <c r="G28" s="315"/>
      <c r="H28" s="315"/>
      <c r="I28" s="315"/>
      <c r="J28" s="315"/>
      <c r="K28" s="192"/>
    </row>
    <row r="29" spans="2:11" ht="15" customHeight="1">
      <c r="B29" s="195"/>
      <c r="C29" s="196"/>
      <c r="D29" s="315" t="s">
        <v>434</v>
      </c>
      <c r="E29" s="315"/>
      <c r="F29" s="315"/>
      <c r="G29" s="315"/>
      <c r="H29" s="315"/>
      <c r="I29" s="315"/>
      <c r="J29" s="315"/>
      <c r="K29" s="192"/>
    </row>
    <row r="30" spans="2:11" ht="12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2"/>
    </row>
    <row r="31" spans="2:11" ht="15" customHeight="1">
      <c r="B31" s="195"/>
      <c r="C31" s="196"/>
      <c r="D31" s="315" t="s">
        <v>435</v>
      </c>
      <c r="E31" s="315"/>
      <c r="F31" s="315"/>
      <c r="G31" s="315"/>
      <c r="H31" s="315"/>
      <c r="I31" s="315"/>
      <c r="J31" s="315"/>
      <c r="K31" s="192"/>
    </row>
    <row r="32" spans="2:11" ht="15" customHeight="1">
      <c r="B32" s="195"/>
      <c r="C32" s="196"/>
      <c r="D32" s="315" t="s">
        <v>436</v>
      </c>
      <c r="E32" s="315"/>
      <c r="F32" s="315"/>
      <c r="G32" s="315"/>
      <c r="H32" s="315"/>
      <c r="I32" s="315"/>
      <c r="J32" s="315"/>
      <c r="K32" s="192"/>
    </row>
    <row r="33" spans="2:11" ht="15" customHeight="1">
      <c r="B33" s="195"/>
      <c r="C33" s="196"/>
      <c r="D33" s="315" t="s">
        <v>437</v>
      </c>
      <c r="E33" s="315"/>
      <c r="F33" s="315"/>
      <c r="G33" s="315"/>
      <c r="H33" s="315"/>
      <c r="I33" s="315"/>
      <c r="J33" s="315"/>
      <c r="K33" s="192"/>
    </row>
    <row r="34" spans="2:11" ht="15" customHeight="1">
      <c r="B34" s="195"/>
      <c r="C34" s="196"/>
      <c r="D34" s="194"/>
      <c r="E34" s="198" t="s">
        <v>100</v>
      </c>
      <c r="F34" s="194"/>
      <c r="G34" s="315" t="s">
        <v>438</v>
      </c>
      <c r="H34" s="315"/>
      <c r="I34" s="315"/>
      <c r="J34" s="315"/>
      <c r="K34" s="192"/>
    </row>
    <row r="35" spans="2:11" ht="30.75" customHeight="1">
      <c r="B35" s="195"/>
      <c r="C35" s="196"/>
      <c r="D35" s="194"/>
      <c r="E35" s="198" t="s">
        <v>439</v>
      </c>
      <c r="F35" s="194"/>
      <c r="G35" s="315" t="s">
        <v>440</v>
      </c>
      <c r="H35" s="315"/>
      <c r="I35" s="315"/>
      <c r="J35" s="315"/>
      <c r="K35" s="192"/>
    </row>
    <row r="36" spans="2:11" ht="15" customHeight="1">
      <c r="B36" s="195"/>
      <c r="C36" s="196"/>
      <c r="D36" s="194"/>
      <c r="E36" s="198" t="s">
        <v>52</v>
      </c>
      <c r="F36" s="194"/>
      <c r="G36" s="315" t="s">
        <v>441</v>
      </c>
      <c r="H36" s="315"/>
      <c r="I36" s="315"/>
      <c r="J36" s="315"/>
      <c r="K36" s="192"/>
    </row>
    <row r="37" spans="2:11" ht="15" customHeight="1">
      <c r="B37" s="195"/>
      <c r="C37" s="196"/>
      <c r="D37" s="194"/>
      <c r="E37" s="198" t="s">
        <v>101</v>
      </c>
      <c r="F37" s="194"/>
      <c r="G37" s="315" t="s">
        <v>442</v>
      </c>
      <c r="H37" s="315"/>
      <c r="I37" s="315"/>
      <c r="J37" s="315"/>
      <c r="K37" s="192"/>
    </row>
    <row r="38" spans="2:11" ht="15" customHeight="1">
      <c r="B38" s="195"/>
      <c r="C38" s="196"/>
      <c r="D38" s="194"/>
      <c r="E38" s="198" t="s">
        <v>102</v>
      </c>
      <c r="F38" s="194"/>
      <c r="G38" s="315" t="s">
        <v>443</v>
      </c>
      <c r="H38" s="315"/>
      <c r="I38" s="315"/>
      <c r="J38" s="315"/>
      <c r="K38" s="192"/>
    </row>
    <row r="39" spans="2:11" ht="15" customHeight="1">
      <c r="B39" s="195"/>
      <c r="C39" s="196"/>
      <c r="D39" s="194"/>
      <c r="E39" s="198" t="s">
        <v>103</v>
      </c>
      <c r="F39" s="194"/>
      <c r="G39" s="315" t="s">
        <v>444</v>
      </c>
      <c r="H39" s="315"/>
      <c r="I39" s="315"/>
      <c r="J39" s="315"/>
      <c r="K39" s="192"/>
    </row>
    <row r="40" spans="2:11" ht="15" customHeight="1">
      <c r="B40" s="195"/>
      <c r="C40" s="196"/>
      <c r="D40" s="194"/>
      <c r="E40" s="198" t="s">
        <v>445</v>
      </c>
      <c r="F40" s="194"/>
      <c r="G40" s="315" t="s">
        <v>446</v>
      </c>
      <c r="H40" s="315"/>
      <c r="I40" s="315"/>
      <c r="J40" s="315"/>
      <c r="K40" s="192"/>
    </row>
    <row r="41" spans="2:11" ht="15" customHeight="1">
      <c r="B41" s="195"/>
      <c r="C41" s="196"/>
      <c r="D41" s="194"/>
      <c r="E41" s="198"/>
      <c r="F41" s="194"/>
      <c r="G41" s="315" t="s">
        <v>447</v>
      </c>
      <c r="H41" s="315"/>
      <c r="I41" s="315"/>
      <c r="J41" s="315"/>
      <c r="K41" s="192"/>
    </row>
    <row r="42" spans="2:11" ht="15" customHeight="1">
      <c r="B42" s="195"/>
      <c r="C42" s="196"/>
      <c r="D42" s="194"/>
      <c r="E42" s="198" t="s">
        <v>448</v>
      </c>
      <c r="F42" s="194"/>
      <c r="G42" s="315" t="s">
        <v>449</v>
      </c>
      <c r="H42" s="315"/>
      <c r="I42" s="315"/>
      <c r="J42" s="315"/>
      <c r="K42" s="192"/>
    </row>
    <row r="43" spans="2:11" ht="15" customHeight="1">
      <c r="B43" s="195"/>
      <c r="C43" s="196"/>
      <c r="D43" s="194"/>
      <c r="E43" s="198" t="s">
        <v>105</v>
      </c>
      <c r="F43" s="194"/>
      <c r="G43" s="315" t="s">
        <v>450</v>
      </c>
      <c r="H43" s="315"/>
      <c r="I43" s="315"/>
      <c r="J43" s="315"/>
      <c r="K43" s="192"/>
    </row>
    <row r="44" spans="2:11" ht="12.75" customHeight="1">
      <c r="B44" s="195"/>
      <c r="C44" s="196"/>
      <c r="D44" s="194"/>
      <c r="E44" s="194"/>
      <c r="F44" s="194"/>
      <c r="G44" s="194"/>
      <c r="H44" s="194"/>
      <c r="I44" s="194"/>
      <c r="J44" s="194"/>
      <c r="K44" s="192"/>
    </row>
    <row r="45" spans="2:11" ht="15" customHeight="1">
      <c r="B45" s="195"/>
      <c r="C45" s="196"/>
      <c r="D45" s="315" t="s">
        <v>451</v>
      </c>
      <c r="E45" s="315"/>
      <c r="F45" s="315"/>
      <c r="G45" s="315"/>
      <c r="H45" s="315"/>
      <c r="I45" s="315"/>
      <c r="J45" s="315"/>
      <c r="K45" s="192"/>
    </row>
    <row r="46" spans="2:11" ht="15" customHeight="1">
      <c r="B46" s="195"/>
      <c r="C46" s="196"/>
      <c r="D46" s="196"/>
      <c r="E46" s="315" t="s">
        <v>452</v>
      </c>
      <c r="F46" s="315"/>
      <c r="G46" s="315"/>
      <c r="H46" s="315"/>
      <c r="I46" s="315"/>
      <c r="J46" s="315"/>
      <c r="K46" s="192"/>
    </row>
    <row r="47" spans="2:11" ht="15" customHeight="1">
      <c r="B47" s="195"/>
      <c r="C47" s="196"/>
      <c r="D47" s="196"/>
      <c r="E47" s="315" t="s">
        <v>453</v>
      </c>
      <c r="F47" s="315"/>
      <c r="G47" s="315"/>
      <c r="H47" s="315"/>
      <c r="I47" s="315"/>
      <c r="J47" s="315"/>
      <c r="K47" s="192"/>
    </row>
    <row r="48" spans="2:11" ht="15" customHeight="1">
      <c r="B48" s="195"/>
      <c r="C48" s="196"/>
      <c r="D48" s="196"/>
      <c r="E48" s="315" t="s">
        <v>454</v>
      </c>
      <c r="F48" s="315"/>
      <c r="G48" s="315"/>
      <c r="H48" s="315"/>
      <c r="I48" s="315"/>
      <c r="J48" s="315"/>
      <c r="K48" s="192"/>
    </row>
    <row r="49" spans="2:11" ht="15" customHeight="1">
      <c r="B49" s="195"/>
      <c r="C49" s="196"/>
      <c r="D49" s="315" t="s">
        <v>455</v>
      </c>
      <c r="E49" s="315"/>
      <c r="F49" s="315"/>
      <c r="G49" s="315"/>
      <c r="H49" s="315"/>
      <c r="I49" s="315"/>
      <c r="J49" s="315"/>
      <c r="K49" s="192"/>
    </row>
    <row r="50" spans="2:11" ht="25.5" customHeight="1">
      <c r="B50" s="191"/>
      <c r="C50" s="316" t="s">
        <v>456</v>
      </c>
      <c r="D50" s="316"/>
      <c r="E50" s="316"/>
      <c r="F50" s="316"/>
      <c r="G50" s="316"/>
      <c r="H50" s="316"/>
      <c r="I50" s="316"/>
      <c r="J50" s="316"/>
      <c r="K50" s="192"/>
    </row>
    <row r="51" spans="2:11" ht="5.25" customHeight="1">
      <c r="B51" s="191"/>
      <c r="C51" s="193"/>
      <c r="D51" s="193"/>
      <c r="E51" s="193"/>
      <c r="F51" s="193"/>
      <c r="G51" s="193"/>
      <c r="H51" s="193"/>
      <c r="I51" s="193"/>
      <c r="J51" s="193"/>
      <c r="K51" s="192"/>
    </row>
    <row r="52" spans="2:11" ht="15" customHeight="1">
      <c r="B52" s="191"/>
      <c r="C52" s="315" t="s">
        <v>457</v>
      </c>
      <c r="D52" s="315"/>
      <c r="E52" s="315"/>
      <c r="F52" s="315"/>
      <c r="G52" s="315"/>
      <c r="H52" s="315"/>
      <c r="I52" s="315"/>
      <c r="J52" s="315"/>
      <c r="K52" s="192"/>
    </row>
    <row r="53" spans="2:11" ht="15" customHeight="1">
      <c r="B53" s="191"/>
      <c r="C53" s="315" t="s">
        <v>458</v>
      </c>
      <c r="D53" s="315"/>
      <c r="E53" s="315"/>
      <c r="F53" s="315"/>
      <c r="G53" s="315"/>
      <c r="H53" s="315"/>
      <c r="I53" s="315"/>
      <c r="J53" s="315"/>
      <c r="K53" s="192"/>
    </row>
    <row r="54" spans="2:11" ht="12.75" customHeight="1">
      <c r="B54" s="191"/>
      <c r="C54" s="194"/>
      <c r="D54" s="194"/>
      <c r="E54" s="194"/>
      <c r="F54" s="194"/>
      <c r="G54" s="194"/>
      <c r="H54" s="194"/>
      <c r="I54" s="194"/>
      <c r="J54" s="194"/>
      <c r="K54" s="192"/>
    </row>
    <row r="55" spans="2:11" ht="15" customHeight="1">
      <c r="B55" s="191"/>
      <c r="C55" s="315" t="s">
        <v>459</v>
      </c>
      <c r="D55" s="315"/>
      <c r="E55" s="315"/>
      <c r="F55" s="315"/>
      <c r="G55" s="315"/>
      <c r="H55" s="315"/>
      <c r="I55" s="315"/>
      <c r="J55" s="315"/>
      <c r="K55" s="192"/>
    </row>
    <row r="56" spans="2:11" ht="15" customHeight="1">
      <c r="B56" s="191"/>
      <c r="C56" s="196"/>
      <c r="D56" s="315" t="s">
        <v>460</v>
      </c>
      <c r="E56" s="315"/>
      <c r="F56" s="315"/>
      <c r="G56" s="315"/>
      <c r="H56" s="315"/>
      <c r="I56" s="315"/>
      <c r="J56" s="315"/>
      <c r="K56" s="192"/>
    </row>
    <row r="57" spans="2:11" ht="15" customHeight="1">
      <c r="B57" s="191"/>
      <c r="C57" s="196"/>
      <c r="D57" s="315" t="s">
        <v>461</v>
      </c>
      <c r="E57" s="315"/>
      <c r="F57" s="315"/>
      <c r="G57" s="315"/>
      <c r="H57" s="315"/>
      <c r="I57" s="315"/>
      <c r="J57" s="315"/>
      <c r="K57" s="192"/>
    </row>
    <row r="58" spans="2:11" ht="15" customHeight="1">
      <c r="B58" s="191"/>
      <c r="C58" s="196"/>
      <c r="D58" s="315" t="s">
        <v>462</v>
      </c>
      <c r="E58" s="315"/>
      <c r="F58" s="315"/>
      <c r="G58" s="315"/>
      <c r="H58" s="315"/>
      <c r="I58" s="315"/>
      <c r="J58" s="315"/>
      <c r="K58" s="192"/>
    </row>
    <row r="59" spans="2:11" ht="15" customHeight="1">
      <c r="B59" s="191"/>
      <c r="C59" s="196"/>
      <c r="D59" s="315" t="s">
        <v>463</v>
      </c>
      <c r="E59" s="315"/>
      <c r="F59" s="315"/>
      <c r="G59" s="315"/>
      <c r="H59" s="315"/>
      <c r="I59" s="315"/>
      <c r="J59" s="315"/>
      <c r="K59" s="192"/>
    </row>
    <row r="60" spans="2:11" ht="15" customHeight="1">
      <c r="B60" s="191"/>
      <c r="C60" s="196"/>
      <c r="D60" s="314" t="s">
        <v>464</v>
      </c>
      <c r="E60" s="314"/>
      <c r="F60" s="314"/>
      <c r="G60" s="314"/>
      <c r="H60" s="314"/>
      <c r="I60" s="314"/>
      <c r="J60" s="314"/>
      <c r="K60" s="192"/>
    </row>
    <row r="61" spans="2:11" ht="15" customHeight="1">
      <c r="B61" s="191"/>
      <c r="C61" s="196"/>
      <c r="D61" s="315" t="s">
        <v>465</v>
      </c>
      <c r="E61" s="315"/>
      <c r="F61" s="315"/>
      <c r="G61" s="315"/>
      <c r="H61" s="315"/>
      <c r="I61" s="315"/>
      <c r="J61" s="315"/>
      <c r="K61" s="192"/>
    </row>
    <row r="62" spans="2:11" ht="12.75" customHeight="1">
      <c r="B62" s="191"/>
      <c r="C62" s="196"/>
      <c r="D62" s="196"/>
      <c r="E62" s="199"/>
      <c r="F62" s="196"/>
      <c r="G62" s="196"/>
      <c r="H62" s="196"/>
      <c r="I62" s="196"/>
      <c r="J62" s="196"/>
      <c r="K62" s="192"/>
    </row>
    <row r="63" spans="2:11" ht="15" customHeight="1">
      <c r="B63" s="191"/>
      <c r="C63" s="196"/>
      <c r="D63" s="315" t="s">
        <v>466</v>
      </c>
      <c r="E63" s="315"/>
      <c r="F63" s="315"/>
      <c r="G63" s="315"/>
      <c r="H63" s="315"/>
      <c r="I63" s="315"/>
      <c r="J63" s="315"/>
      <c r="K63" s="192"/>
    </row>
    <row r="64" spans="2:11" ht="15" customHeight="1">
      <c r="B64" s="191"/>
      <c r="C64" s="196"/>
      <c r="D64" s="314" t="s">
        <v>467</v>
      </c>
      <c r="E64" s="314"/>
      <c r="F64" s="314"/>
      <c r="G64" s="314"/>
      <c r="H64" s="314"/>
      <c r="I64" s="314"/>
      <c r="J64" s="314"/>
      <c r="K64" s="192"/>
    </row>
    <row r="65" spans="2:11" ht="15" customHeight="1">
      <c r="B65" s="191"/>
      <c r="C65" s="196"/>
      <c r="D65" s="315" t="s">
        <v>468</v>
      </c>
      <c r="E65" s="315"/>
      <c r="F65" s="315"/>
      <c r="G65" s="315"/>
      <c r="H65" s="315"/>
      <c r="I65" s="315"/>
      <c r="J65" s="315"/>
      <c r="K65" s="192"/>
    </row>
    <row r="66" spans="2:11" ht="15" customHeight="1">
      <c r="B66" s="191"/>
      <c r="C66" s="196"/>
      <c r="D66" s="315" t="s">
        <v>469</v>
      </c>
      <c r="E66" s="315"/>
      <c r="F66" s="315"/>
      <c r="G66" s="315"/>
      <c r="H66" s="315"/>
      <c r="I66" s="315"/>
      <c r="J66" s="315"/>
      <c r="K66" s="192"/>
    </row>
    <row r="67" spans="2:11" ht="15" customHeight="1">
      <c r="B67" s="191"/>
      <c r="C67" s="196"/>
      <c r="D67" s="315" t="s">
        <v>470</v>
      </c>
      <c r="E67" s="315"/>
      <c r="F67" s="315"/>
      <c r="G67" s="315"/>
      <c r="H67" s="315"/>
      <c r="I67" s="315"/>
      <c r="J67" s="315"/>
      <c r="K67" s="192"/>
    </row>
    <row r="68" spans="2:11" ht="15" customHeight="1">
      <c r="B68" s="191"/>
      <c r="C68" s="196"/>
      <c r="D68" s="315" t="s">
        <v>471</v>
      </c>
      <c r="E68" s="315"/>
      <c r="F68" s="315"/>
      <c r="G68" s="315"/>
      <c r="H68" s="315"/>
      <c r="I68" s="315"/>
      <c r="J68" s="315"/>
      <c r="K68" s="192"/>
    </row>
    <row r="69" spans="2:11" ht="12.75" customHeight="1">
      <c r="B69" s="200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2:11" ht="18.75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2:11" ht="18.75" customHeight="1"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2:11" ht="7.5" customHeight="1">
      <c r="B72" s="205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45" customHeight="1">
      <c r="B73" s="208"/>
      <c r="C73" s="313" t="s">
        <v>89</v>
      </c>
      <c r="D73" s="313"/>
      <c r="E73" s="313"/>
      <c r="F73" s="313"/>
      <c r="G73" s="313"/>
      <c r="H73" s="313"/>
      <c r="I73" s="313"/>
      <c r="J73" s="313"/>
      <c r="K73" s="209"/>
    </row>
    <row r="74" spans="2:11" ht="17.25" customHeight="1">
      <c r="B74" s="208"/>
      <c r="C74" s="210" t="s">
        <v>472</v>
      </c>
      <c r="D74" s="210"/>
      <c r="E74" s="210"/>
      <c r="F74" s="210" t="s">
        <v>473</v>
      </c>
      <c r="G74" s="211"/>
      <c r="H74" s="210" t="s">
        <v>101</v>
      </c>
      <c r="I74" s="210" t="s">
        <v>56</v>
      </c>
      <c r="J74" s="210" t="s">
        <v>474</v>
      </c>
      <c r="K74" s="209"/>
    </row>
    <row r="75" spans="2:11" ht="17.25" customHeight="1">
      <c r="B75" s="208"/>
      <c r="C75" s="212" t="s">
        <v>475</v>
      </c>
      <c r="D75" s="212"/>
      <c r="E75" s="212"/>
      <c r="F75" s="213" t="s">
        <v>476</v>
      </c>
      <c r="G75" s="214"/>
      <c r="H75" s="212"/>
      <c r="I75" s="212"/>
      <c r="J75" s="212" t="s">
        <v>477</v>
      </c>
      <c r="K75" s="209"/>
    </row>
    <row r="76" spans="2:11" ht="5.25" customHeight="1">
      <c r="B76" s="208"/>
      <c r="C76" s="215"/>
      <c r="D76" s="215"/>
      <c r="E76" s="215"/>
      <c r="F76" s="215"/>
      <c r="G76" s="216"/>
      <c r="H76" s="215"/>
      <c r="I76" s="215"/>
      <c r="J76" s="215"/>
      <c r="K76" s="209"/>
    </row>
    <row r="77" spans="2:11" ht="15" customHeight="1">
      <c r="B77" s="208"/>
      <c r="C77" s="198" t="s">
        <v>52</v>
      </c>
      <c r="D77" s="215"/>
      <c r="E77" s="215"/>
      <c r="F77" s="217" t="s">
        <v>478</v>
      </c>
      <c r="G77" s="216"/>
      <c r="H77" s="198" t="s">
        <v>479</v>
      </c>
      <c r="I77" s="198" t="s">
        <v>480</v>
      </c>
      <c r="J77" s="198">
        <v>20</v>
      </c>
      <c r="K77" s="209"/>
    </row>
    <row r="78" spans="2:11" ht="15" customHeight="1">
      <c r="B78" s="208"/>
      <c r="C78" s="198" t="s">
        <v>481</v>
      </c>
      <c r="D78" s="198"/>
      <c r="E78" s="198"/>
      <c r="F78" s="217" t="s">
        <v>478</v>
      </c>
      <c r="G78" s="216"/>
      <c r="H78" s="198" t="s">
        <v>482</v>
      </c>
      <c r="I78" s="198" t="s">
        <v>480</v>
      </c>
      <c r="J78" s="198">
        <v>120</v>
      </c>
      <c r="K78" s="209"/>
    </row>
    <row r="79" spans="2:11" ht="15" customHeight="1">
      <c r="B79" s="218"/>
      <c r="C79" s="198" t="s">
        <v>483</v>
      </c>
      <c r="D79" s="198"/>
      <c r="E79" s="198"/>
      <c r="F79" s="217" t="s">
        <v>484</v>
      </c>
      <c r="G79" s="216"/>
      <c r="H79" s="198" t="s">
        <v>485</v>
      </c>
      <c r="I79" s="198" t="s">
        <v>480</v>
      </c>
      <c r="J79" s="198">
        <v>50</v>
      </c>
      <c r="K79" s="209"/>
    </row>
    <row r="80" spans="2:11" ht="15" customHeight="1">
      <c r="B80" s="218"/>
      <c r="C80" s="198" t="s">
        <v>486</v>
      </c>
      <c r="D80" s="198"/>
      <c r="E80" s="198"/>
      <c r="F80" s="217" t="s">
        <v>478</v>
      </c>
      <c r="G80" s="216"/>
      <c r="H80" s="198" t="s">
        <v>487</v>
      </c>
      <c r="I80" s="198" t="s">
        <v>488</v>
      </c>
      <c r="J80" s="198"/>
      <c r="K80" s="209"/>
    </row>
    <row r="81" spans="2:11" ht="15" customHeight="1">
      <c r="B81" s="218"/>
      <c r="C81" s="219" t="s">
        <v>489</v>
      </c>
      <c r="D81" s="219"/>
      <c r="E81" s="219"/>
      <c r="F81" s="220" t="s">
        <v>484</v>
      </c>
      <c r="G81" s="219"/>
      <c r="H81" s="219" t="s">
        <v>490</v>
      </c>
      <c r="I81" s="219" t="s">
        <v>480</v>
      </c>
      <c r="J81" s="219">
        <v>15</v>
      </c>
      <c r="K81" s="209"/>
    </row>
    <row r="82" spans="2:11" ht="15" customHeight="1">
      <c r="B82" s="218"/>
      <c r="C82" s="219" t="s">
        <v>491</v>
      </c>
      <c r="D82" s="219"/>
      <c r="E82" s="219"/>
      <c r="F82" s="220" t="s">
        <v>484</v>
      </c>
      <c r="G82" s="219"/>
      <c r="H82" s="219" t="s">
        <v>492</v>
      </c>
      <c r="I82" s="219" t="s">
        <v>480</v>
      </c>
      <c r="J82" s="219">
        <v>15</v>
      </c>
      <c r="K82" s="209"/>
    </row>
    <row r="83" spans="2:11" ht="15" customHeight="1">
      <c r="B83" s="218"/>
      <c r="C83" s="219" t="s">
        <v>493</v>
      </c>
      <c r="D83" s="219"/>
      <c r="E83" s="219"/>
      <c r="F83" s="220" t="s">
        <v>484</v>
      </c>
      <c r="G83" s="219"/>
      <c r="H83" s="219" t="s">
        <v>494</v>
      </c>
      <c r="I83" s="219" t="s">
        <v>480</v>
      </c>
      <c r="J83" s="219">
        <v>20</v>
      </c>
      <c r="K83" s="209"/>
    </row>
    <row r="84" spans="2:11" ht="15" customHeight="1">
      <c r="B84" s="218"/>
      <c r="C84" s="219" t="s">
        <v>495</v>
      </c>
      <c r="D84" s="219"/>
      <c r="E84" s="219"/>
      <c r="F84" s="220" t="s">
        <v>484</v>
      </c>
      <c r="G84" s="219"/>
      <c r="H84" s="219" t="s">
        <v>496</v>
      </c>
      <c r="I84" s="219" t="s">
        <v>480</v>
      </c>
      <c r="J84" s="219">
        <v>20</v>
      </c>
      <c r="K84" s="209"/>
    </row>
    <row r="85" spans="2:11" ht="15" customHeight="1">
      <c r="B85" s="218"/>
      <c r="C85" s="198" t="s">
        <v>497</v>
      </c>
      <c r="D85" s="198"/>
      <c r="E85" s="198"/>
      <c r="F85" s="217" t="s">
        <v>484</v>
      </c>
      <c r="G85" s="216"/>
      <c r="H85" s="198" t="s">
        <v>498</v>
      </c>
      <c r="I85" s="198" t="s">
        <v>480</v>
      </c>
      <c r="J85" s="198">
        <v>50</v>
      </c>
      <c r="K85" s="209"/>
    </row>
    <row r="86" spans="2:11" ht="15" customHeight="1">
      <c r="B86" s="218"/>
      <c r="C86" s="198" t="s">
        <v>499</v>
      </c>
      <c r="D86" s="198"/>
      <c r="E86" s="198"/>
      <c r="F86" s="217" t="s">
        <v>484</v>
      </c>
      <c r="G86" s="216"/>
      <c r="H86" s="198" t="s">
        <v>500</v>
      </c>
      <c r="I86" s="198" t="s">
        <v>480</v>
      </c>
      <c r="J86" s="198">
        <v>20</v>
      </c>
      <c r="K86" s="209"/>
    </row>
    <row r="87" spans="2:11" ht="15" customHeight="1">
      <c r="B87" s="218"/>
      <c r="C87" s="198" t="s">
        <v>501</v>
      </c>
      <c r="D87" s="198"/>
      <c r="E87" s="198"/>
      <c r="F87" s="217" t="s">
        <v>484</v>
      </c>
      <c r="G87" s="216"/>
      <c r="H87" s="198" t="s">
        <v>502</v>
      </c>
      <c r="I87" s="198" t="s">
        <v>480</v>
      </c>
      <c r="J87" s="198">
        <v>20</v>
      </c>
      <c r="K87" s="209"/>
    </row>
    <row r="88" spans="2:11" ht="15" customHeight="1">
      <c r="B88" s="218"/>
      <c r="C88" s="198" t="s">
        <v>503</v>
      </c>
      <c r="D88" s="198"/>
      <c r="E88" s="198"/>
      <c r="F88" s="217" t="s">
        <v>484</v>
      </c>
      <c r="G88" s="216"/>
      <c r="H88" s="198" t="s">
        <v>504</v>
      </c>
      <c r="I88" s="198" t="s">
        <v>480</v>
      </c>
      <c r="J88" s="198">
        <v>50</v>
      </c>
      <c r="K88" s="209"/>
    </row>
    <row r="89" spans="2:11" ht="15" customHeight="1">
      <c r="B89" s="218"/>
      <c r="C89" s="198" t="s">
        <v>505</v>
      </c>
      <c r="D89" s="198"/>
      <c r="E89" s="198"/>
      <c r="F89" s="217" t="s">
        <v>484</v>
      </c>
      <c r="G89" s="216"/>
      <c r="H89" s="198" t="s">
        <v>505</v>
      </c>
      <c r="I89" s="198" t="s">
        <v>480</v>
      </c>
      <c r="J89" s="198">
        <v>50</v>
      </c>
      <c r="K89" s="209"/>
    </row>
    <row r="90" spans="2:11" ht="15" customHeight="1">
      <c r="B90" s="218"/>
      <c r="C90" s="198" t="s">
        <v>106</v>
      </c>
      <c r="D90" s="198"/>
      <c r="E90" s="198"/>
      <c r="F90" s="217" t="s">
        <v>484</v>
      </c>
      <c r="G90" s="216"/>
      <c r="H90" s="198" t="s">
        <v>506</v>
      </c>
      <c r="I90" s="198" t="s">
        <v>480</v>
      </c>
      <c r="J90" s="198">
        <v>255</v>
      </c>
      <c r="K90" s="209"/>
    </row>
    <row r="91" spans="2:11" ht="15" customHeight="1">
      <c r="B91" s="218"/>
      <c r="C91" s="198" t="s">
        <v>507</v>
      </c>
      <c r="D91" s="198"/>
      <c r="E91" s="198"/>
      <c r="F91" s="217" t="s">
        <v>478</v>
      </c>
      <c r="G91" s="216"/>
      <c r="H91" s="198" t="s">
        <v>508</v>
      </c>
      <c r="I91" s="198" t="s">
        <v>509</v>
      </c>
      <c r="J91" s="198"/>
      <c r="K91" s="209"/>
    </row>
    <row r="92" spans="2:11" ht="15" customHeight="1">
      <c r="B92" s="218"/>
      <c r="C92" s="198" t="s">
        <v>510</v>
      </c>
      <c r="D92" s="198"/>
      <c r="E92" s="198"/>
      <c r="F92" s="217" t="s">
        <v>478</v>
      </c>
      <c r="G92" s="216"/>
      <c r="H92" s="198" t="s">
        <v>511</v>
      </c>
      <c r="I92" s="198" t="s">
        <v>512</v>
      </c>
      <c r="J92" s="198"/>
      <c r="K92" s="209"/>
    </row>
    <row r="93" spans="2:11" ht="15" customHeight="1">
      <c r="B93" s="218"/>
      <c r="C93" s="198" t="s">
        <v>513</v>
      </c>
      <c r="D93" s="198"/>
      <c r="E93" s="198"/>
      <c r="F93" s="217" t="s">
        <v>478</v>
      </c>
      <c r="G93" s="216"/>
      <c r="H93" s="198" t="s">
        <v>513</v>
      </c>
      <c r="I93" s="198" t="s">
        <v>512</v>
      </c>
      <c r="J93" s="198"/>
      <c r="K93" s="209"/>
    </row>
    <row r="94" spans="2:11" ht="15" customHeight="1">
      <c r="B94" s="218"/>
      <c r="C94" s="198" t="s">
        <v>37</v>
      </c>
      <c r="D94" s="198"/>
      <c r="E94" s="198"/>
      <c r="F94" s="217" t="s">
        <v>478</v>
      </c>
      <c r="G94" s="216"/>
      <c r="H94" s="198" t="s">
        <v>514</v>
      </c>
      <c r="I94" s="198" t="s">
        <v>512</v>
      </c>
      <c r="J94" s="198"/>
      <c r="K94" s="209"/>
    </row>
    <row r="95" spans="2:11" ht="15" customHeight="1">
      <c r="B95" s="218"/>
      <c r="C95" s="198" t="s">
        <v>47</v>
      </c>
      <c r="D95" s="198"/>
      <c r="E95" s="198"/>
      <c r="F95" s="217" t="s">
        <v>478</v>
      </c>
      <c r="G95" s="216"/>
      <c r="H95" s="198" t="s">
        <v>515</v>
      </c>
      <c r="I95" s="198" t="s">
        <v>512</v>
      </c>
      <c r="J95" s="198"/>
      <c r="K95" s="209"/>
    </row>
    <row r="96" spans="2:11" ht="15" customHeight="1">
      <c r="B96" s="221"/>
      <c r="C96" s="222"/>
      <c r="D96" s="222"/>
      <c r="E96" s="222"/>
      <c r="F96" s="222"/>
      <c r="G96" s="222"/>
      <c r="H96" s="222"/>
      <c r="I96" s="222"/>
      <c r="J96" s="222"/>
      <c r="K96" s="223"/>
    </row>
    <row r="97" spans="2:11" ht="18.75" customHeight="1">
      <c r="B97" s="224"/>
      <c r="C97" s="225"/>
      <c r="D97" s="225"/>
      <c r="E97" s="225"/>
      <c r="F97" s="225"/>
      <c r="G97" s="225"/>
      <c r="H97" s="225"/>
      <c r="I97" s="225"/>
      <c r="J97" s="225"/>
      <c r="K97" s="224"/>
    </row>
    <row r="98" spans="2:11" ht="18.75" customHeight="1">
      <c r="B98" s="204"/>
      <c r="C98" s="204"/>
      <c r="D98" s="204"/>
      <c r="E98" s="204"/>
      <c r="F98" s="204"/>
      <c r="G98" s="204"/>
      <c r="H98" s="204"/>
      <c r="I98" s="204"/>
      <c r="J98" s="204"/>
      <c r="K98" s="204"/>
    </row>
    <row r="99" spans="2:11" ht="7.5" customHeight="1">
      <c r="B99" s="205"/>
      <c r="C99" s="206"/>
      <c r="D99" s="206"/>
      <c r="E99" s="206"/>
      <c r="F99" s="206"/>
      <c r="G99" s="206"/>
      <c r="H99" s="206"/>
      <c r="I99" s="206"/>
      <c r="J99" s="206"/>
      <c r="K99" s="207"/>
    </row>
    <row r="100" spans="2:11" ht="45" customHeight="1">
      <c r="B100" s="208"/>
      <c r="C100" s="313" t="s">
        <v>516</v>
      </c>
      <c r="D100" s="313"/>
      <c r="E100" s="313"/>
      <c r="F100" s="313"/>
      <c r="G100" s="313"/>
      <c r="H100" s="313"/>
      <c r="I100" s="313"/>
      <c r="J100" s="313"/>
      <c r="K100" s="209"/>
    </row>
    <row r="101" spans="2:11" ht="17.25" customHeight="1">
      <c r="B101" s="208"/>
      <c r="C101" s="210" t="s">
        <v>472</v>
      </c>
      <c r="D101" s="210"/>
      <c r="E101" s="210"/>
      <c r="F101" s="210" t="s">
        <v>473</v>
      </c>
      <c r="G101" s="211"/>
      <c r="H101" s="210" t="s">
        <v>101</v>
      </c>
      <c r="I101" s="210" t="s">
        <v>56</v>
      </c>
      <c r="J101" s="210" t="s">
        <v>474</v>
      </c>
      <c r="K101" s="209"/>
    </row>
    <row r="102" spans="2:11" ht="17.25" customHeight="1">
      <c r="B102" s="208"/>
      <c r="C102" s="212" t="s">
        <v>475</v>
      </c>
      <c r="D102" s="212"/>
      <c r="E102" s="212"/>
      <c r="F102" s="213" t="s">
        <v>476</v>
      </c>
      <c r="G102" s="214"/>
      <c r="H102" s="212"/>
      <c r="I102" s="212"/>
      <c r="J102" s="212" t="s">
        <v>477</v>
      </c>
      <c r="K102" s="209"/>
    </row>
    <row r="103" spans="2:11" ht="5.25" customHeight="1">
      <c r="B103" s="208"/>
      <c r="C103" s="210"/>
      <c r="D103" s="210"/>
      <c r="E103" s="210"/>
      <c r="F103" s="210"/>
      <c r="G103" s="226"/>
      <c r="H103" s="210"/>
      <c r="I103" s="210"/>
      <c r="J103" s="210"/>
      <c r="K103" s="209"/>
    </row>
    <row r="104" spans="2:11" ht="15" customHeight="1">
      <c r="B104" s="208"/>
      <c r="C104" s="198" t="s">
        <v>52</v>
      </c>
      <c r="D104" s="215"/>
      <c r="E104" s="215"/>
      <c r="F104" s="217" t="s">
        <v>478</v>
      </c>
      <c r="G104" s="226"/>
      <c r="H104" s="198" t="s">
        <v>517</v>
      </c>
      <c r="I104" s="198" t="s">
        <v>480</v>
      </c>
      <c r="J104" s="198">
        <v>20</v>
      </c>
      <c r="K104" s="209"/>
    </row>
    <row r="105" spans="2:11" ht="15" customHeight="1">
      <c r="B105" s="208"/>
      <c r="C105" s="198" t="s">
        <v>481</v>
      </c>
      <c r="D105" s="198"/>
      <c r="E105" s="198"/>
      <c r="F105" s="217" t="s">
        <v>478</v>
      </c>
      <c r="G105" s="198"/>
      <c r="H105" s="198" t="s">
        <v>517</v>
      </c>
      <c r="I105" s="198" t="s">
        <v>480</v>
      </c>
      <c r="J105" s="198">
        <v>120</v>
      </c>
      <c r="K105" s="209"/>
    </row>
    <row r="106" spans="2:11" ht="15" customHeight="1">
      <c r="B106" s="218"/>
      <c r="C106" s="198" t="s">
        <v>483</v>
      </c>
      <c r="D106" s="198"/>
      <c r="E106" s="198"/>
      <c r="F106" s="217" t="s">
        <v>484</v>
      </c>
      <c r="G106" s="198"/>
      <c r="H106" s="198" t="s">
        <v>517</v>
      </c>
      <c r="I106" s="198" t="s">
        <v>480</v>
      </c>
      <c r="J106" s="198">
        <v>50</v>
      </c>
      <c r="K106" s="209"/>
    </row>
    <row r="107" spans="2:11" ht="15" customHeight="1">
      <c r="B107" s="218"/>
      <c r="C107" s="198" t="s">
        <v>486</v>
      </c>
      <c r="D107" s="198"/>
      <c r="E107" s="198"/>
      <c r="F107" s="217" t="s">
        <v>478</v>
      </c>
      <c r="G107" s="198"/>
      <c r="H107" s="198" t="s">
        <v>517</v>
      </c>
      <c r="I107" s="198" t="s">
        <v>488</v>
      </c>
      <c r="J107" s="198"/>
      <c r="K107" s="209"/>
    </row>
    <row r="108" spans="2:11" ht="15" customHeight="1">
      <c r="B108" s="218"/>
      <c r="C108" s="198" t="s">
        <v>497</v>
      </c>
      <c r="D108" s="198"/>
      <c r="E108" s="198"/>
      <c r="F108" s="217" t="s">
        <v>484</v>
      </c>
      <c r="G108" s="198"/>
      <c r="H108" s="198" t="s">
        <v>517</v>
      </c>
      <c r="I108" s="198" t="s">
        <v>480</v>
      </c>
      <c r="J108" s="198">
        <v>50</v>
      </c>
      <c r="K108" s="209"/>
    </row>
    <row r="109" spans="2:11" ht="15" customHeight="1">
      <c r="B109" s="218"/>
      <c r="C109" s="198" t="s">
        <v>505</v>
      </c>
      <c r="D109" s="198"/>
      <c r="E109" s="198"/>
      <c r="F109" s="217" t="s">
        <v>484</v>
      </c>
      <c r="G109" s="198"/>
      <c r="H109" s="198" t="s">
        <v>517</v>
      </c>
      <c r="I109" s="198" t="s">
        <v>480</v>
      </c>
      <c r="J109" s="198">
        <v>50</v>
      </c>
      <c r="K109" s="209"/>
    </row>
    <row r="110" spans="2:11" ht="15" customHeight="1">
      <c r="B110" s="218"/>
      <c r="C110" s="198" t="s">
        <v>503</v>
      </c>
      <c r="D110" s="198"/>
      <c r="E110" s="198"/>
      <c r="F110" s="217" t="s">
        <v>484</v>
      </c>
      <c r="G110" s="198"/>
      <c r="H110" s="198" t="s">
        <v>517</v>
      </c>
      <c r="I110" s="198" t="s">
        <v>480</v>
      </c>
      <c r="J110" s="198">
        <v>50</v>
      </c>
      <c r="K110" s="209"/>
    </row>
    <row r="111" spans="2:11" ht="15" customHeight="1">
      <c r="B111" s="218"/>
      <c r="C111" s="198" t="s">
        <v>52</v>
      </c>
      <c r="D111" s="198"/>
      <c r="E111" s="198"/>
      <c r="F111" s="217" t="s">
        <v>478</v>
      </c>
      <c r="G111" s="198"/>
      <c r="H111" s="198" t="s">
        <v>518</v>
      </c>
      <c r="I111" s="198" t="s">
        <v>480</v>
      </c>
      <c r="J111" s="198">
        <v>20</v>
      </c>
      <c r="K111" s="209"/>
    </row>
    <row r="112" spans="2:11" ht="15" customHeight="1">
      <c r="B112" s="218"/>
      <c r="C112" s="198" t="s">
        <v>519</v>
      </c>
      <c r="D112" s="198"/>
      <c r="E112" s="198"/>
      <c r="F112" s="217" t="s">
        <v>478</v>
      </c>
      <c r="G112" s="198"/>
      <c r="H112" s="198" t="s">
        <v>520</v>
      </c>
      <c r="I112" s="198" t="s">
        <v>480</v>
      </c>
      <c r="J112" s="198">
        <v>120</v>
      </c>
      <c r="K112" s="209"/>
    </row>
    <row r="113" spans="2:11" ht="15" customHeight="1">
      <c r="B113" s="218"/>
      <c r="C113" s="198" t="s">
        <v>37</v>
      </c>
      <c r="D113" s="198"/>
      <c r="E113" s="198"/>
      <c r="F113" s="217" t="s">
        <v>478</v>
      </c>
      <c r="G113" s="198"/>
      <c r="H113" s="198" t="s">
        <v>521</v>
      </c>
      <c r="I113" s="198" t="s">
        <v>512</v>
      </c>
      <c r="J113" s="198"/>
      <c r="K113" s="209"/>
    </row>
    <row r="114" spans="2:11" ht="15" customHeight="1">
      <c r="B114" s="218"/>
      <c r="C114" s="198" t="s">
        <v>47</v>
      </c>
      <c r="D114" s="198"/>
      <c r="E114" s="198"/>
      <c r="F114" s="217" t="s">
        <v>478</v>
      </c>
      <c r="G114" s="198"/>
      <c r="H114" s="198" t="s">
        <v>522</v>
      </c>
      <c r="I114" s="198" t="s">
        <v>512</v>
      </c>
      <c r="J114" s="198"/>
      <c r="K114" s="209"/>
    </row>
    <row r="115" spans="2:11" ht="15" customHeight="1">
      <c r="B115" s="218"/>
      <c r="C115" s="198" t="s">
        <v>56</v>
      </c>
      <c r="D115" s="198"/>
      <c r="E115" s="198"/>
      <c r="F115" s="217" t="s">
        <v>478</v>
      </c>
      <c r="G115" s="198"/>
      <c r="H115" s="198" t="s">
        <v>523</v>
      </c>
      <c r="I115" s="198" t="s">
        <v>524</v>
      </c>
      <c r="J115" s="198"/>
      <c r="K115" s="209"/>
    </row>
    <row r="116" spans="2:11" ht="15" customHeight="1">
      <c r="B116" s="221"/>
      <c r="C116" s="227"/>
      <c r="D116" s="227"/>
      <c r="E116" s="227"/>
      <c r="F116" s="227"/>
      <c r="G116" s="227"/>
      <c r="H116" s="227"/>
      <c r="I116" s="227"/>
      <c r="J116" s="227"/>
      <c r="K116" s="223"/>
    </row>
    <row r="117" spans="2:11" ht="18.75" customHeight="1">
      <c r="B117" s="228"/>
      <c r="C117" s="194"/>
      <c r="D117" s="194"/>
      <c r="E117" s="194"/>
      <c r="F117" s="229"/>
      <c r="G117" s="194"/>
      <c r="H117" s="194"/>
      <c r="I117" s="194"/>
      <c r="J117" s="194"/>
      <c r="K117" s="228"/>
    </row>
    <row r="118" spans="2:11" ht="18.75" customHeight="1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2:11" ht="7.5" customHeight="1">
      <c r="B119" s="230"/>
      <c r="C119" s="231"/>
      <c r="D119" s="231"/>
      <c r="E119" s="231"/>
      <c r="F119" s="231"/>
      <c r="G119" s="231"/>
      <c r="H119" s="231"/>
      <c r="I119" s="231"/>
      <c r="J119" s="231"/>
      <c r="K119" s="232"/>
    </row>
    <row r="120" spans="2:11" ht="45" customHeight="1">
      <c r="B120" s="233"/>
      <c r="C120" s="312" t="s">
        <v>525</v>
      </c>
      <c r="D120" s="312"/>
      <c r="E120" s="312"/>
      <c r="F120" s="312"/>
      <c r="G120" s="312"/>
      <c r="H120" s="312"/>
      <c r="I120" s="312"/>
      <c r="J120" s="312"/>
      <c r="K120" s="234"/>
    </row>
    <row r="121" spans="2:11" ht="17.25" customHeight="1">
      <c r="B121" s="235"/>
      <c r="C121" s="210" t="s">
        <v>472</v>
      </c>
      <c r="D121" s="210"/>
      <c r="E121" s="210"/>
      <c r="F121" s="210" t="s">
        <v>473</v>
      </c>
      <c r="G121" s="211"/>
      <c r="H121" s="210" t="s">
        <v>101</v>
      </c>
      <c r="I121" s="210" t="s">
        <v>56</v>
      </c>
      <c r="J121" s="210" t="s">
        <v>474</v>
      </c>
      <c r="K121" s="236"/>
    </row>
    <row r="122" spans="2:11" ht="17.25" customHeight="1">
      <c r="B122" s="235"/>
      <c r="C122" s="212" t="s">
        <v>475</v>
      </c>
      <c r="D122" s="212"/>
      <c r="E122" s="212"/>
      <c r="F122" s="213" t="s">
        <v>476</v>
      </c>
      <c r="G122" s="214"/>
      <c r="H122" s="212"/>
      <c r="I122" s="212"/>
      <c r="J122" s="212" t="s">
        <v>477</v>
      </c>
      <c r="K122" s="236"/>
    </row>
    <row r="123" spans="2:11" ht="5.25" customHeight="1">
      <c r="B123" s="237"/>
      <c r="C123" s="215"/>
      <c r="D123" s="215"/>
      <c r="E123" s="215"/>
      <c r="F123" s="215"/>
      <c r="G123" s="198"/>
      <c r="H123" s="215"/>
      <c r="I123" s="215"/>
      <c r="J123" s="215"/>
      <c r="K123" s="238"/>
    </row>
    <row r="124" spans="2:11" ht="15" customHeight="1">
      <c r="B124" s="237"/>
      <c r="C124" s="198" t="s">
        <v>481</v>
      </c>
      <c r="D124" s="215"/>
      <c r="E124" s="215"/>
      <c r="F124" s="217" t="s">
        <v>478</v>
      </c>
      <c r="G124" s="198"/>
      <c r="H124" s="198" t="s">
        <v>517</v>
      </c>
      <c r="I124" s="198" t="s">
        <v>480</v>
      </c>
      <c r="J124" s="198">
        <v>120</v>
      </c>
      <c r="K124" s="239"/>
    </row>
    <row r="125" spans="2:11" ht="15" customHeight="1">
      <c r="B125" s="237"/>
      <c r="C125" s="198" t="s">
        <v>526</v>
      </c>
      <c r="D125" s="198"/>
      <c r="E125" s="198"/>
      <c r="F125" s="217" t="s">
        <v>478</v>
      </c>
      <c r="G125" s="198"/>
      <c r="H125" s="198" t="s">
        <v>527</v>
      </c>
      <c r="I125" s="198" t="s">
        <v>480</v>
      </c>
      <c r="J125" s="198" t="s">
        <v>528</v>
      </c>
      <c r="K125" s="239"/>
    </row>
    <row r="126" spans="2:11" ht="15" customHeight="1">
      <c r="B126" s="237"/>
      <c r="C126" s="198" t="s">
        <v>427</v>
      </c>
      <c r="D126" s="198"/>
      <c r="E126" s="198"/>
      <c r="F126" s="217" t="s">
        <v>478</v>
      </c>
      <c r="G126" s="198"/>
      <c r="H126" s="198" t="s">
        <v>529</v>
      </c>
      <c r="I126" s="198" t="s">
        <v>480</v>
      </c>
      <c r="J126" s="198" t="s">
        <v>528</v>
      </c>
      <c r="K126" s="239"/>
    </row>
    <row r="127" spans="2:11" ht="15" customHeight="1">
      <c r="B127" s="237"/>
      <c r="C127" s="198" t="s">
        <v>489</v>
      </c>
      <c r="D127" s="198"/>
      <c r="E127" s="198"/>
      <c r="F127" s="217" t="s">
        <v>484</v>
      </c>
      <c r="G127" s="198"/>
      <c r="H127" s="198" t="s">
        <v>490</v>
      </c>
      <c r="I127" s="198" t="s">
        <v>480</v>
      </c>
      <c r="J127" s="198">
        <v>15</v>
      </c>
      <c r="K127" s="239"/>
    </row>
    <row r="128" spans="2:11" ht="15" customHeight="1">
      <c r="B128" s="237"/>
      <c r="C128" s="219" t="s">
        <v>491</v>
      </c>
      <c r="D128" s="219"/>
      <c r="E128" s="219"/>
      <c r="F128" s="220" t="s">
        <v>484</v>
      </c>
      <c r="G128" s="219"/>
      <c r="H128" s="219" t="s">
        <v>492</v>
      </c>
      <c r="I128" s="219" t="s">
        <v>480</v>
      </c>
      <c r="J128" s="219">
        <v>15</v>
      </c>
      <c r="K128" s="239"/>
    </row>
    <row r="129" spans="2:11" ht="15" customHeight="1">
      <c r="B129" s="237"/>
      <c r="C129" s="219" t="s">
        <v>493</v>
      </c>
      <c r="D129" s="219"/>
      <c r="E129" s="219"/>
      <c r="F129" s="220" t="s">
        <v>484</v>
      </c>
      <c r="G129" s="219"/>
      <c r="H129" s="219" t="s">
        <v>494</v>
      </c>
      <c r="I129" s="219" t="s">
        <v>480</v>
      </c>
      <c r="J129" s="219">
        <v>20</v>
      </c>
      <c r="K129" s="239"/>
    </row>
    <row r="130" spans="2:11" ht="15" customHeight="1">
      <c r="B130" s="237"/>
      <c r="C130" s="219" t="s">
        <v>495</v>
      </c>
      <c r="D130" s="219"/>
      <c r="E130" s="219"/>
      <c r="F130" s="220" t="s">
        <v>484</v>
      </c>
      <c r="G130" s="219"/>
      <c r="H130" s="219" t="s">
        <v>496</v>
      </c>
      <c r="I130" s="219" t="s">
        <v>480</v>
      </c>
      <c r="J130" s="219">
        <v>20</v>
      </c>
      <c r="K130" s="239"/>
    </row>
    <row r="131" spans="2:11" ht="15" customHeight="1">
      <c r="B131" s="237"/>
      <c r="C131" s="198" t="s">
        <v>483</v>
      </c>
      <c r="D131" s="198"/>
      <c r="E131" s="198"/>
      <c r="F131" s="217" t="s">
        <v>484</v>
      </c>
      <c r="G131" s="198"/>
      <c r="H131" s="198" t="s">
        <v>517</v>
      </c>
      <c r="I131" s="198" t="s">
        <v>480</v>
      </c>
      <c r="J131" s="198">
        <v>50</v>
      </c>
      <c r="K131" s="239"/>
    </row>
    <row r="132" spans="2:11" ht="15" customHeight="1">
      <c r="B132" s="237"/>
      <c r="C132" s="198" t="s">
        <v>497</v>
      </c>
      <c r="D132" s="198"/>
      <c r="E132" s="198"/>
      <c r="F132" s="217" t="s">
        <v>484</v>
      </c>
      <c r="G132" s="198"/>
      <c r="H132" s="198" t="s">
        <v>517</v>
      </c>
      <c r="I132" s="198" t="s">
        <v>480</v>
      </c>
      <c r="J132" s="198">
        <v>50</v>
      </c>
      <c r="K132" s="239"/>
    </row>
    <row r="133" spans="2:11" ht="15" customHeight="1">
      <c r="B133" s="237"/>
      <c r="C133" s="198" t="s">
        <v>503</v>
      </c>
      <c r="D133" s="198"/>
      <c r="E133" s="198"/>
      <c r="F133" s="217" t="s">
        <v>484</v>
      </c>
      <c r="G133" s="198"/>
      <c r="H133" s="198" t="s">
        <v>517</v>
      </c>
      <c r="I133" s="198" t="s">
        <v>480</v>
      </c>
      <c r="J133" s="198">
        <v>50</v>
      </c>
      <c r="K133" s="239"/>
    </row>
    <row r="134" spans="2:11" ht="15" customHeight="1">
      <c r="B134" s="237"/>
      <c r="C134" s="198" t="s">
        <v>505</v>
      </c>
      <c r="D134" s="198"/>
      <c r="E134" s="198"/>
      <c r="F134" s="217" t="s">
        <v>484</v>
      </c>
      <c r="G134" s="198"/>
      <c r="H134" s="198" t="s">
        <v>517</v>
      </c>
      <c r="I134" s="198" t="s">
        <v>480</v>
      </c>
      <c r="J134" s="198">
        <v>50</v>
      </c>
      <c r="K134" s="239"/>
    </row>
    <row r="135" spans="2:11" ht="15" customHeight="1">
      <c r="B135" s="237"/>
      <c r="C135" s="198" t="s">
        <v>106</v>
      </c>
      <c r="D135" s="198"/>
      <c r="E135" s="198"/>
      <c r="F135" s="217" t="s">
        <v>484</v>
      </c>
      <c r="G135" s="198"/>
      <c r="H135" s="198" t="s">
        <v>530</v>
      </c>
      <c r="I135" s="198" t="s">
        <v>480</v>
      </c>
      <c r="J135" s="198">
        <v>255</v>
      </c>
      <c r="K135" s="239"/>
    </row>
    <row r="136" spans="2:11" ht="15" customHeight="1">
      <c r="B136" s="237"/>
      <c r="C136" s="198" t="s">
        <v>507</v>
      </c>
      <c r="D136" s="198"/>
      <c r="E136" s="198"/>
      <c r="F136" s="217" t="s">
        <v>478</v>
      </c>
      <c r="G136" s="198"/>
      <c r="H136" s="198" t="s">
        <v>531</v>
      </c>
      <c r="I136" s="198" t="s">
        <v>509</v>
      </c>
      <c r="J136" s="198"/>
      <c r="K136" s="239"/>
    </row>
    <row r="137" spans="2:11" ht="15" customHeight="1">
      <c r="B137" s="237"/>
      <c r="C137" s="198" t="s">
        <v>510</v>
      </c>
      <c r="D137" s="198"/>
      <c r="E137" s="198"/>
      <c r="F137" s="217" t="s">
        <v>478</v>
      </c>
      <c r="G137" s="198"/>
      <c r="H137" s="198" t="s">
        <v>532</v>
      </c>
      <c r="I137" s="198" t="s">
        <v>512</v>
      </c>
      <c r="J137" s="198"/>
      <c r="K137" s="239"/>
    </row>
    <row r="138" spans="2:11" ht="15" customHeight="1">
      <c r="B138" s="237"/>
      <c r="C138" s="198" t="s">
        <v>513</v>
      </c>
      <c r="D138" s="198"/>
      <c r="E138" s="198"/>
      <c r="F138" s="217" t="s">
        <v>478</v>
      </c>
      <c r="G138" s="198"/>
      <c r="H138" s="198" t="s">
        <v>513</v>
      </c>
      <c r="I138" s="198" t="s">
        <v>512</v>
      </c>
      <c r="J138" s="198"/>
      <c r="K138" s="239"/>
    </row>
    <row r="139" spans="2:11" ht="15" customHeight="1">
      <c r="B139" s="237"/>
      <c r="C139" s="198" t="s">
        <v>37</v>
      </c>
      <c r="D139" s="198"/>
      <c r="E139" s="198"/>
      <c r="F139" s="217" t="s">
        <v>478</v>
      </c>
      <c r="G139" s="198"/>
      <c r="H139" s="198" t="s">
        <v>533</v>
      </c>
      <c r="I139" s="198" t="s">
        <v>512</v>
      </c>
      <c r="J139" s="198"/>
      <c r="K139" s="239"/>
    </row>
    <row r="140" spans="2:11" ht="15" customHeight="1">
      <c r="B140" s="237"/>
      <c r="C140" s="198" t="s">
        <v>534</v>
      </c>
      <c r="D140" s="198"/>
      <c r="E140" s="198"/>
      <c r="F140" s="217" t="s">
        <v>478</v>
      </c>
      <c r="G140" s="198"/>
      <c r="H140" s="198" t="s">
        <v>535</v>
      </c>
      <c r="I140" s="198" t="s">
        <v>512</v>
      </c>
      <c r="J140" s="198"/>
      <c r="K140" s="239"/>
    </row>
    <row r="141" spans="2:11" ht="15" customHeight="1">
      <c r="B141" s="240"/>
      <c r="C141" s="241"/>
      <c r="D141" s="241"/>
      <c r="E141" s="241"/>
      <c r="F141" s="241"/>
      <c r="G141" s="241"/>
      <c r="H141" s="241"/>
      <c r="I141" s="241"/>
      <c r="J141" s="241"/>
      <c r="K141" s="242"/>
    </row>
    <row r="142" spans="2:11" ht="18.75" customHeight="1">
      <c r="B142" s="194"/>
      <c r="C142" s="194"/>
      <c r="D142" s="194"/>
      <c r="E142" s="194"/>
      <c r="F142" s="229"/>
      <c r="G142" s="194"/>
      <c r="H142" s="194"/>
      <c r="I142" s="194"/>
      <c r="J142" s="194"/>
      <c r="K142" s="194"/>
    </row>
    <row r="143" spans="2:11" ht="18.75" customHeight="1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</row>
    <row r="144" spans="2:11" ht="7.5" customHeight="1">
      <c r="B144" s="205"/>
      <c r="C144" s="206"/>
      <c r="D144" s="206"/>
      <c r="E144" s="206"/>
      <c r="F144" s="206"/>
      <c r="G144" s="206"/>
      <c r="H144" s="206"/>
      <c r="I144" s="206"/>
      <c r="J144" s="206"/>
      <c r="K144" s="207"/>
    </row>
    <row r="145" spans="2:11" ht="45" customHeight="1">
      <c r="B145" s="208"/>
      <c r="C145" s="313" t="s">
        <v>536</v>
      </c>
      <c r="D145" s="313"/>
      <c r="E145" s="313"/>
      <c r="F145" s="313"/>
      <c r="G145" s="313"/>
      <c r="H145" s="313"/>
      <c r="I145" s="313"/>
      <c r="J145" s="313"/>
      <c r="K145" s="209"/>
    </row>
    <row r="146" spans="2:11" ht="17.25" customHeight="1">
      <c r="B146" s="208"/>
      <c r="C146" s="210" t="s">
        <v>472</v>
      </c>
      <c r="D146" s="210"/>
      <c r="E146" s="210"/>
      <c r="F146" s="210" t="s">
        <v>473</v>
      </c>
      <c r="G146" s="211"/>
      <c r="H146" s="210" t="s">
        <v>101</v>
      </c>
      <c r="I146" s="210" t="s">
        <v>56</v>
      </c>
      <c r="J146" s="210" t="s">
        <v>474</v>
      </c>
      <c r="K146" s="209"/>
    </row>
    <row r="147" spans="2:11" ht="17.25" customHeight="1">
      <c r="B147" s="208"/>
      <c r="C147" s="212" t="s">
        <v>475</v>
      </c>
      <c r="D147" s="212"/>
      <c r="E147" s="212"/>
      <c r="F147" s="213" t="s">
        <v>476</v>
      </c>
      <c r="G147" s="214"/>
      <c r="H147" s="212"/>
      <c r="I147" s="212"/>
      <c r="J147" s="212" t="s">
        <v>477</v>
      </c>
      <c r="K147" s="209"/>
    </row>
    <row r="148" spans="2:11" ht="5.25" customHeight="1">
      <c r="B148" s="218"/>
      <c r="C148" s="215"/>
      <c r="D148" s="215"/>
      <c r="E148" s="215"/>
      <c r="F148" s="215"/>
      <c r="G148" s="216"/>
      <c r="H148" s="215"/>
      <c r="I148" s="215"/>
      <c r="J148" s="215"/>
      <c r="K148" s="239"/>
    </row>
    <row r="149" spans="2:11" ht="15" customHeight="1">
      <c r="B149" s="218"/>
      <c r="C149" s="243" t="s">
        <v>481</v>
      </c>
      <c r="D149" s="198"/>
      <c r="E149" s="198"/>
      <c r="F149" s="244" t="s">
        <v>478</v>
      </c>
      <c r="G149" s="198"/>
      <c r="H149" s="243" t="s">
        <v>517</v>
      </c>
      <c r="I149" s="243" t="s">
        <v>480</v>
      </c>
      <c r="J149" s="243">
        <v>120</v>
      </c>
      <c r="K149" s="239"/>
    </row>
    <row r="150" spans="2:11" ht="15" customHeight="1">
      <c r="B150" s="218"/>
      <c r="C150" s="243" t="s">
        <v>526</v>
      </c>
      <c r="D150" s="198"/>
      <c r="E150" s="198"/>
      <c r="F150" s="244" t="s">
        <v>478</v>
      </c>
      <c r="G150" s="198"/>
      <c r="H150" s="243" t="s">
        <v>537</v>
      </c>
      <c r="I150" s="243" t="s">
        <v>480</v>
      </c>
      <c r="J150" s="243" t="s">
        <v>528</v>
      </c>
      <c r="K150" s="239"/>
    </row>
    <row r="151" spans="2:11" ht="15" customHeight="1">
      <c r="B151" s="218"/>
      <c r="C151" s="243" t="s">
        <v>427</v>
      </c>
      <c r="D151" s="198"/>
      <c r="E151" s="198"/>
      <c r="F151" s="244" t="s">
        <v>478</v>
      </c>
      <c r="G151" s="198"/>
      <c r="H151" s="243" t="s">
        <v>538</v>
      </c>
      <c r="I151" s="243" t="s">
        <v>480</v>
      </c>
      <c r="J151" s="243" t="s">
        <v>528</v>
      </c>
      <c r="K151" s="239"/>
    </row>
    <row r="152" spans="2:11" ht="15" customHeight="1">
      <c r="B152" s="218"/>
      <c r="C152" s="243" t="s">
        <v>483</v>
      </c>
      <c r="D152" s="198"/>
      <c r="E152" s="198"/>
      <c r="F152" s="244" t="s">
        <v>484</v>
      </c>
      <c r="G152" s="198"/>
      <c r="H152" s="243" t="s">
        <v>517</v>
      </c>
      <c r="I152" s="243" t="s">
        <v>480</v>
      </c>
      <c r="J152" s="243">
        <v>50</v>
      </c>
      <c r="K152" s="239"/>
    </row>
    <row r="153" spans="2:11" ht="15" customHeight="1">
      <c r="B153" s="218"/>
      <c r="C153" s="243" t="s">
        <v>486</v>
      </c>
      <c r="D153" s="198"/>
      <c r="E153" s="198"/>
      <c r="F153" s="244" t="s">
        <v>478</v>
      </c>
      <c r="G153" s="198"/>
      <c r="H153" s="243" t="s">
        <v>517</v>
      </c>
      <c r="I153" s="243" t="s">
        <v>488</v>
      </c>
      <c r="J153" s="243"/>
      <c r="K153" s="239"/>
    </row>
    <row r="154" spans="2:11" ht="15" customHeight="1">
      <c r="B154" s="218"/>
      <c r="C154" s="243" t="s">
        <v>497</v>
      </c>
      <c r="D154" s="198"/>
      <c r="E154" s="198"/>
      <c r="F154" s="244" t="s">
        <v>484</v>
      </c>
      <c r="G154" s="198"/>
      <c r="H154" s="243" t="s">
        <v>517</v>
      </c>
      <c r="I154" s="243" t="s">
        <v>480</v>
      </c>
      <c r="J154" s="243">
        <v>50</v>
      </c>
      <c r="K154" s="239"/>
    </row>
    <row r="155" spans="2:11" ht="15" customHeight="1">
      <c r="B155" s="218"/>
      <c r="C155" s="243" t="s">
        <v>505</v>
      </c>
      <c r="D155" s="198"/>
      <c r="E155" s="198"/>
      <c r="F155" s="244" t="s">
        <v>484</v>
      </c>
      <c r="G155" s="198"/>
      <c r="H155" s="243" t="s">
        <v>517</v>
      </c>
      <c r="I155" s="243" t="s">
        <v>480</v>
      </c>
      <c r="J155" s="243">
        <v>50</v>
      </c>
      <c r="K155" s="239"/>
    </row>
    <row r="156" spans="2:11" ht="15" customHeight="1">
      <c r="B156" s="218"/>
      <c r="C156" s="243" t="s">
        <v>503</v>
      </c>
      <c r="D156" s="198"/>
      <c r="E156" s="198"/>
      <c r="F156" s="244" t="s">
        <v>484</v>
      </c>
      <c r="G156" s="198"/>
      <c r="H156" s="243" t="s">
        <v>517</v>
      </c>
      <c r="I156" s="243" t="s">
        <v>480</v>
      </c>
      <c r="J156" s="243">
        <v>50</v>
      </c>
      <c r="K156" s="239"/>
    </row>
    <row r="157" spans="2:11" ht="15" customHeight="1">
      <c r="B157" s="218"/>
      <c r="C157" s="243" t="s">
        <v>95</v>
      </c>
      <c r="D157" s="198"/>
      <c r="E157" s="198"/>
      <c r="F157" s="244" t="s">
        <v>478</v>
      </c>
      <c r="G157" s="198"/>
      <c r="H157" s="243" t="s">
        <v>539</v>
      </c>
      <c r="I157" s="243" t="s">
        <v>480</v>
      </c>
      <c r="J157" s="243" t="s">
        <v>540</v>
      </c>
      <c r="K157" s="239"/>
    </row>
    <row r="158" spans="2:11" ht="15" customHeight="1">
      <c r="B158" s="218"/>
      <c r="C158" s="243" t="s">
        <v>541</v>
      </c>
      <c r="D158" s="198"/>
      <c r="E158" s="198"/>
      <c r="F158" s="244" t="s">
        <v>478</v>
      </c>
      <c r="G158" s="198"/>
      <c r="H158" s="243" t="s">
        <v>542</v>
      </c>
      <c r="I158" s="243" t="s">
        <v>512</v>
      </c>
      <c r="J158" s="243"/>
      <c r="K158" s="239"/>
    </row>
    <row r="159" spans="2:11" ht="15" customHeight="1">
      <c r="B159" s="245"/>
      <c r="C159" s="227"/>
      <c r="D159" s="227"/>
      <c r="E159" s="227"/>
      <c r="F159" s="227"/>
      <c r="G159" s="227"/>
      <c r="H159" s="227"/>
      <c r="I159" s="227"/>
      <c r="J159" s="227"/>
      <c r="K159" s="246"/>
    </row>
    <row r="160" spans="2:11" ht="18.75" customHeight="1">
      <c r="B160" s="194"/>
      <c r="C160" s="198"/>
      <c r="D160" s="198"/>
      <c r="E160" s="198"/>
      <c r="F160" s="217"/>
      <c r="G160" s="198"/>
      <c r="H160" s="198"/>
      <c r="I160" s="198"/>
      <c r="J160" s="198"/>
      <c r="K160" s="194"/>
    </row>
    <row r="161" spans="2:11" ht="18.75" customHeight="1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89"/>
      <c r="C163" s="312" t="s">
        <v>543</v>
      </c>
      <c r="D163" s="312"/>
      <c r="E163" s="312"/>
      <c r="F163" s="312"/>
      <c r="G163" s="312"/>
      <c r="H163" s="312"/>
      <c r="I163" s="312"/>
      <c r="J163" s="312"/>
      <c r="K163" s="190"/>
    </row>
    <row r="164" spans="2:11" ht="17.25" customHeight="1">
      <c r="B164" s="189"/>
      <c r="C164" s="210" t="s">
        <v>472</v>
      </c>
      <c r="D164" s="210"/>
      <c r="E164" s="210"/>
      <c r="F164" s="210" t="s">
        <v>473</v>
      </c>
      <c r="G164" s="247"/>
      <c r="H164" s="248" t="s">
        <v>101</v>
      </c>
      <c r="I164" s="248" t="s">
        <v>56</v>
      </c>
      <c r="J164" s="210" t="s">
        <v>474</v>
      </c>
      <c r="K164" s="190"/>
    </row>
    <row r="165" spans="2:11" ht="17.25" customHeight="1">
      <c r="B165" s="191"/>
      <c r="C165" s="212" t="s">
        <v>475</v>
      </c>
      <c r="D165" s="212"/>
      <c r="E165" s="212"/>
      <c r="F165" s="213" t="s">
        <v>476</v>
      </c>
      <c r="G165" s="249"/>
      <c r="H165" s="250"/>
      <c r="I165" s="250"/>
      <c r="J165" s="212" t="s">
        <v>477</v>
      </c>
      <c r="K165" s="192"/>
    </row>
    <row r="166" spans="2:11" ht="5.25" customHeight="1">
      <c r="B166" s="218"/>
      <c r="C166" s="215"/>
      <c r="D166" s="215"/>
      <c r="E166" s="215"/>
      <c r="F166" s="215"/>
      <c r="G166" s="216"/>
      <c r="H166" s="215"/>
      <c r="I166" s="215"/>
      <c r="J166" s="215"/>
      <c r="K166" s="239"/>
    </row>
    <row r="167" spans="2:11" ht="15" customHeight="1">
      <c r="B167" s="218"/>
      <c r="C167" s="198" t="s">
        <v>481</v>
      </c>
      <c r="D167" s="198"/>
      <c r="E167" s="198"/>
      <c r="F167" s="217" t="s">
        <v>478</v>
      </c>
      <c r="G167" s="198"/>
      <c r="H167" s="198" t="s">
        <v>517</v>
      </c>
      <c r="I167" s="198" t="s">
        <v>480</v>
      </c>
      <c r="J167" s="198">
        <v>120</v>
      </c>
      <c r="K167" s="239"/>
    </row>
    <row r="168" spans="2:11" ht="15" customHeight="1">
      <c r="B168" s="218"/>
      <c r="C168" s="198" t="s">
        <v>526</v>
      </c>
      <c r="D168" s="198"/>
      <c r="E168" s="198"/>
      <c r="F168" s="217" t="s">
        <v>478</v>
      </c>
      <c r="G168" s="198"/>
      <c r="H168" s="198" t="s">
        <v>527</v>
      </c>
      <c r="I168" s="198" t="s">
        <v>480</v>
      </c>
      <c r="J168" s="198" t="s">
        <v>528</v>
      </c>
      <c r="K168" s="239"/>
    </row>
    <row r="169" spans="2:11" ht="15" customHeight="1">
      <c r="B169" s="218"/>
      <c r="C169" s="198" t="s">
        <v>427</v>
      </c>
      <c r="D169" s="198"/>
      <c r="E169" s="198"/>
      <c r="F169" s="217" t="s">
        <v>478</v>
      </c>
      <c r="G169" s="198"/>
      <c r="H169" s="198" t="s">
        <v>544</v>
      </c>
      <c r="I169" s="198" t="s">
        <v>480</v>
      </c>
      <c r="J169" s="198" t="s">
        <v>528</v>
      </c>
      <c r="K169" s="239"/>
    </row>
    <row r="170" spans="2:11" ht="15" customHeight="1">
      <c r="B170" s="218"/>
      <c r="C170" s="198" t="s">
        <v>483</v>
      </c>
      <c r="D170" s="198"/>
      <c r="E170" s="198"/>
      <c r="F170" s="217" t="s">
        <v>484</v>
      </c>
      <c r="G170" s="198"/>
      <c r="H170" s="198" t="s">
        <v>544</v>
      </c>
      <c r="I170" s="198" t="s">
        <v>480</v>
      </c>
      <c r="J170" s="198">
        <v>50</v>
      </c>
      <c r="K170" s="239"/>
    </row>
    <row r="171" spans="2:11" ht="15" customHeight="1">
      <c r="B171" s="218"/>
      <c r="C171" s="198" t="s">
        <v>486</v>
      </c>
      <c r="D171" s="198"/>
      <c r="E171" s="198"/>
      <c r="F171" s="217" t="s">
        <v>478</v>
      </c>
      <c r="G171" s="198"/>
      <c r="H171" s="198" t="s">
        <v>544</v>
      </c>
      <c r="I171" s="198" t="s">
        <v>488</v>
      </c>
      <c r="J171" s="198"/>
      <c r="K171" s="239"/>
    </row>
    <row r="172" spans="2:11" ht="15" customHeight="1">
      <c r="B172" s="218"/>
      <c r="C172" s="198" t="s">
        <v>497</v>
      </c>
      <c r="D172" s="198"/>
      <c r="E172" s="198"/>
      <c r="F172" s="217" t="s">
        <v>484</v>
      </c>
      <c r="G172" s="198"/>
      <c r="H172" s="198" t="s">
        <v>544</v>
      </c>
      <c r="I172" s="198" t="s">
        <v>480</v>
      </c>
      <c r="J172" s="198">
        <v>50</v>
      </c>
      <c r="K172" s="239"/>
    </row>
    <row r="173" spans="2:11" ht="15" customHeight="1">
      <c r="B173" s="218"/>
      <c r="C173" s="198" t="s">
        <v>505</v>
      </c>
      <c r="D173" s="198"/>
      <c r="E173" s="198"/>
      <c r="F173" s="217" t="s">
        <v>484</v>
      </c>
      <c r="G173" s="198"/>
      <c r="H173" s="198" t="s">
        <v>544</v>
      </c>
      <c r="I173" s="198" t="s">
        <v>480</v>
      </c>
      <c r="J173" s="198">
        <v>50</v>
      </c>
      <c r="K173" s="239"/>
    </row>
    <row r="174" spans="2:11" ht="15" customHeight="1">
      <c r="B174" s="218"/>
      <c r="C174" s="198" t="s">
        <v>503</v>
      </c>
      <c r="D174" s="198"/>
      <c r="E174" s="198"/>
      <c r="F174" s="217" t="s">
        <v>484</v>
      </c>
      <c r="G174" s="198"/>
      <c r="H174" s="198" t="s">
        <v>544</v>
      </c>
      <c r="I174" s="198" t="s">
        <v>480</v>
      </c>
      <c r="J174" s="198">
        <v>50</v>
      </c>
      <c r="K174" s="239"/>
    </row>
    <row r="175" spans="2:11" ht="15" customHeight="1">
      <c r="B175" s="218"/>
      <c r="C175" s="198" t="s">
        <v>100</v>
      </c>
      <c r="D175" s="198"/>
      <c r="E175" s="198"/>
      <c r="F175" s="217" t="s">
        <v>478</v>
      </c>
      <c r="G175" s="198"/>
      <c r="H175" s="198" t="s">
        <v>545</v>
      </c>
      <c r="I175" s="198" t="s">
        <v>546</v>
      </c>
      <c r="J175" s="198"/>
      <c r="K175" s="239"/>
    </row>
    <row r="176" spans="2:11" ht="15" customHeight="1">
      <c r="B176" s="218"/>
      <c r="C176" s="198" t="s">
        <v>56</v>
      </c>
      <c r="D176" s="198"/>
      <c r="E176" s="198"/>
      <c r="F176" s="217" t="s">
        <v>478</v>
      </c>
      <c r="G176" s="198"/>
      <c r="H176" s="198" t="s">
        <v>547</v>
      </c>
      <c r="I176" s="198" t="s">
        <v>548</v>
      </c>
      <c r="J176" s="198">
        <v>1</v>
      </c>
      <c r="K176" s="239"/>
    </row>
    <row r="177" spans="2:11" ht="15" customHeight="1">
      <c r="B177" s="218"/>
      <c r="C177" s="198" t="s">
        <v>52</v>
      </c>
      <c r="D177" s="198"/>
      <c r="E177" s="198"/>
      <c r="F177" s="217" t="s">
        <v>478</v>
      </c>
      <c r="G177" s="198"/>
      <c r="H177" s="198" t="s">
        <v>549</v>
      </c>
      <c r="I177" s="198" t="s">
        <v>480</v>
      </c>
      <c r="J177" s="198">
        <v>20</v>
      </c>
      <c r="K177" s="239"/>
    </row>
    <row r="178" spans="2:11" ht="15" customHeight="1">
      <c r="B178" s="218"/>
      <c r="C178" s="198" t="s">
        <v>101</v>
      </c>
      <c r="D178" s="198"/>
      <c r="E178" s="198"/>
      <c r="F178" s="217" t="s">
        <v>478</v>
      </c>
      <c r="G178" s="198"/>
      <c r="H178" s="198" t="s">
        <v>550</v>
      </c>
      <c r="I178" s="198" t="s">
        <v>480</v>
      </c>
      <c r="J178" s="198">
        <v>255</v>
      </c>
      <c r="K178" s="239"/>
    </row>
    <row r="179" spans="2:11" ht="15" customHeight="1">
      <c r="B179" s="218"/>
      <c r="C179" s="198" t="s">
        <v>102</v>
      </c>
      <c r="D179" s="198"/>
      <c r="E179" s="198"/>
      <c r="F179" s="217" t="s">
        <v>478</v>
      </c>
      <c r="G179" s="198"/>
      <c r="H179" s="198" t="s">
        <v>443</v>
      </c>
      <c r="I179" s="198" t="s">
        <v>480</v>
      </c>
      <c r="J179" s="198">
        <v>10</v>
      </c>
      <c r="K179" s="239"/>
    </row>
    <row r="180" spans="2:11" ht="15" customHeight="1">
      <c r="B180" s="218"/>
      <c r="C180" s="198" t="s">
        <v>103</v>
      </c>
      <c r="D180" s="198"/>
      <c r="E180" s="198"/>
      <c r="F180" s="217" t="s">
        <v>478</v>
      </c>
      <c r="G180" s="198"/>
      <c r="H180" s="198" t="s">
        <v>551</v>
      </c>
      <c r="I180" s="198" t="s">
        <v>512</v>
      </c>
      <c r="J180" s="198"/>
      <c r="K180" s="239"/>
    </row>
    <row r="181" spans="2:11" ht="15" customHeight="1">
      <c r="B181" s="218"/>
      <c r="C181" s="198" t="s">
        <v>552</v>
      </c>
      <c r="D181" s="198"/>
      <c r="E181" s="198"/>
      <c r="F181" s="217" t="s">
        <v>478</v>
      </c>
      <c r="G181" s="198"/>
      <c r="H181" s="198" t="s">
        <v>553</v>
      </c>
      <c r="I181" s="198" t="s">
        <v>512</v>
      </c>
      <c r="J181" s="198"/>
      <c r="K181" s="239"/>
    </row>
    <row r="182" spans="2:11" ht="15" customHeight="1">
      <c r="B182" s="218"/>
      <c r="C182" s="198" t="s">
        <v>541</v>
      </c>
      <c r="D182" s="198"/>
      <c r="E182" s="198"/>
      <c r="F182" s="217" t="s">
        <v>478</v>
      </c>
      <c r="G182" s="198"/>
      <c r="H182" s="198" t="s">
        <v>554</v>
      </c>
      <c r="I182" s="198" t="s">
        <v>512</v>
      </c>
      <c r="J182" s="198"/>
      <c r="K182" s="239"/>
    </row>
    <row r="183" spans="2:11" ht="15" customHeight="1">
      <c r="B183" s="218"/>
      <c r="C183" s="198" t="s">
        <v>105</v>
      </c>
      <c r="D183" s="198"/>
      <c r="E183" s="198"/>
      <c r="F183" s="217" t="s">
        <v>484</v>
      </c>
      <c r="G183" s="198"/>
      <c r="H183" s="198" t="s">
        <v>555</v>
      </c>
      <c r="I183" s="198" t="s">
        <v>480</v>
      </c>
      <c r="J183" s="198">
        <v>50</v>
      </c>
      <c r="K183" s="239"/>
    </row>
    <row r="184" spans="2:11" ht="15" customHeight="1">
      <c r="B184" s="218"/>
      <c r="C184" s="198" t="s">
        <v>556</v>
      </c>
      <c r="D184" s="198"/>
      <c r="E184" s="198"/>
      <c r="F184" s="217" t="s">
        <v>484</v>
      </c>
      <c r="G184" s="198"/>
      <c r="H184" s="198" t="s">
        <v>557</v>
      </c>
      <c r="I184" s="198" t="s">
        <v>558</v>
      </c>
      <c r="J184" s="198"/>
      <c r="K184" s="239"/>
    </row>
    <row r="185" spans="2:11" ht="15" customHeight="1">
      <c r="B185" s="218"/>
      <c r="C185" s="198" t="s">
        <v>559</v>
      </c>
      <c r="D185" s="198"/>
      <c r="E185" s="198"/>
      <c r="F185" s="217" t="s">
        <v>484</v>
      </c>
      <c r="G185" s="198"/>
      <c r="H185" s="198" t="s">
        <v>560</v>
      </c>
      <c r="I185" s="198" t="s">
        <v>558</v>
      </c>
      <c r="J185" s="198"/>
      <c r="K185" s="239"/>
    </row>
    <row r="186" spans="2:11" ht="15" customHeight="1">
      <c r="B186" s="218"/>
      <c r="C186" s="198" t="s">
        <v>561</v>
      </c>
      <c r="D186" s="198"/>
      <c r="E186" s="198"/>
      <c r="F186" s="217" t="s">
        <v>484</v>
      </c>
      <c r="G186" s="198"/>
      <c r="H186" s="198" t="s">
        <v>562</v>
      </c>
      <c r="I186" s="198" t="s">
        <v>558</v>
      </c>
      <c r="J186" s="198"/>
      <c r="K186" s="239"/>
    </row>
    <row r="187" spans="2:11" ht="15" customHeight="1">
      <c r="B187" s="218"/>
      <c r="C187" s="251" t="s">
        <v>563</v>
      </c>
      <c r="D187" s="198"/>
      <c r="E187" s="198"/>
      <c r="F187" s="217" t="s">
        <v>484</v>
      </c>
      <c r="G187" s="198"/>
      <c r="H187" s="198" t="s">
        <v>564</v>
      </c>
      <c r="I187" s="198" t="s">
        <v>565</v>
      </c>
      <c r="J187" s="252" t="s">
        <v>566</v>
      </c>
      <c r="K187" s="239"/>
    </row>
    <row r="188" spans="2:11" ht="15" customHeight="1">
      <c r="B188" s="218"/>
      <c r="C188" s="203" t="s">
        <v>41</v>
      </c>
      <c r="D188" s="198"/>
      <c r="E188" s="198"/>
      <c r="F188" s="217" t="s">
        <v>478</v>
      </c>
      <c r="G188" s="198"/>
      <c r="H188" s="194" t="s">
        <v>567</v>
      </c>
      <c r="I188" s="198" t="s">
        <v>568</v>
      </c>
      <c r="J188" s="198"/>
      <c r="K188" s="239"/>
    </row>
    <row r="189" spans="2:11" ht="15" customHeight="1">
      <c r="B189" s="218"/>
      <c r="C189" s="203" t="s">
        <v>569</v>
      </c>
      <c r="D189" s="198"/>
      <c r="E189" s="198"/>
      <c r="F189" s="217" t="s">
        <v>478</v>
      </c>
      <c r="G189" s="198"/>
      <c r="H189" s="198" t="s">
        <v>570</v>
      </c>
      <c r="I189" s="198" t="s">
        <v>512</v>
      </c>
      <c r="J189" s="198"/>
      <c r="K189" s="239"/>
    </row>
    <row r="190" spans="2:11" ht="15" customHeight="1">
      <c r="B190" s="218"/>
      <c r="C190" s="203" t="s">
        <v>571</v>
      </c>
      <c r="D190" s="198"/>
      <c r="E190" s="198"/>
      <c r="F190" s="217" t="s">
        <v>478</v>
      </c>
      <c r="G190" s="198"/>
      <c r="H190" s="198" t="s">
        <v>572</v>
      </c>
      <c r="I190" s="198" t="s">
        <v>512</v>
      </c>
      <c r="J190" s="198"/>
      <c r="K190" s="239"/>
    </row>
    <row r="191" spans="2:11" ht="15" customHeight="1">
      <c r="B191" s="218"/>
      <c r="C191" s="203" t="s">
        <v>573</v>
      </c>
      <c r="D191" s="198"/>
      <c r="E191" s="198"/>
      <c r="F191" s="217" t="s">
        <v>484</v>
      </c>
      <c r="G191" s="198"/>
      <c r="H191" s="198" t="s">
        <v>574</v>
      </c>
      <c r="I191" s="198" t="s">
        <v>512</v>
      </c>
      <c r="J191" s="198"/>
      <c r="K191" s="239"/>
    </row>
    <row r="192" spans="2:11" ht="15" customHeight="1">
      <c r="B192" s="245"/>
      <c r="C192" s="253"/>
      <c r="D192" s="227"/>
      <c r="E192" s="227"/>
      <c r="F192" s="227"/>
      <c r="G192" s="227"/>
      <c r="H192" s="227"/>
      <c r="I192" s="227"/>
      <c r="J192" s="227"/>
      <c r="K192" s="246"/>
    </row>
    <row r="193" spans="2:11" ht="18.75" customHeight="1">
      <c r="B193" s="194"/>
      <c r="C193" s="198"/>
      <c r="D193" s="198"/>
      <c r="E193" s="198"/>
      <c r="F193" s="217"/>
      <c r="G193" s="198"/>
      <c r="H193" s="198"/>
      <c r="I193" s="198"/>
      <c r="J193" s="198"/>
      <c r="K193" s="194"/>
    </row>
    <row r="194" spans="2:11" ht="18.75" customHeight="1">
      <c r="B194" s="194"/>
      <c r="C194" s="198"/>
      <c r="D194" s="198"/>
      <c r="E194" s="198"/>
      <c r="F194" s="217"/>
      <c r="G194" s="198"/>
      <c r="H194" s="198"/>
      <c r="I194" s="198"/>
      <c r="J194" s="198"/>
      <c r="K194" s="194"/>
    </row>
    <row r="195" spans="2:11" ht="18.75" customHeight="1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</row>
    <row r="196" spans="2:11" ht="13.5">
      <c r="B196" s="186"/>
      <c r="C196" s="187"/>
      <c r="D196" s="187"/>
      <c r="E196" s="187"/>
      <c r="F196" s="187"/>
      <c r="G196" s="187"/>
      <c r="H196" s="187"/>
      <c r="I196" s="187"/>
      <c r="J196" s="187"/>
      <c r="K196" s="188"/>
    </row>
    <row r="197" spans="2:11" ht="21">
      <c r="B197" s="189"/>
      <c r="C197" s="312" t="s">
        <v>575</v>
      </c>
      <c r="D197" s="312"/>
      <c r="E197" s="312"/>
      <c r="F197" s="312"/>
      <c r="G197" s="312"/>
      <c r="H197" s="312"/>
      <c r="I197" s="312"/>
      <c r="J197" s="312"/>
      <c r="K197" s="190"/>
    </row>
    <row r="198" spans="2:11" ht="25.5" customHeight="1">
      <c r="B198" s="189"/>
      <c r="C198" s="254" t="s">
        <v>576</v>
      </c>
      <c r="D198" s="254"/>
      <c r="E198" s="254"/>
      <c r="F198" s="254" t="s">
        <v>577</v>
      </c>
      <c r="G198" s="255"/>
      <c r="H198" s="311" t="s">
        <v>578</v>
      </c>
      <c r="I198" s="311"/>
      <c r="J198" s="311"/>
      <c r="K198" s="190"/>
    </row>
    <row r="199" spans="2:11" ht="5.25" customHeight="1">
      <c r="B199" s="218"/>
      <c r="C199" s="215"/>
      <c r="D199" s="215"/>
      <c r="E199" s="215"/>
      <c r="F199" s="215"/>
      <c r="G199" s="198"/>
      <c r="H199" s="215"/>
      <c r="I199" s="215"/>
      <c r="J199" s="215"/>
      <c r="K199" s="239"/>
    </row>
    <row r="200" spans="2:11" ht="15" customHeight="1">
      <c r="B200" s="218"/>
      <c r="C200" s="198" t="s">
        <v>568</v>
      </c>
      <c r="D200" s="198"/>
      <c r="E200" s="198"/>
      <c r="F200" s="217" t="s">
        <v>42</v>
      </c>
      <c r="G200" s="198"/>
      <c r="H200" s="309" t="s">
        <v>579</v>
      </c>
      <c r="I200" s="309"/>
      <c r="J200" s="309"/>
      <c r="K200" s="239"/>
    </row>
    <row r="201" spans="2:11" ht="15" customHeight="1">
      <c r="B201" s="218"/>
      <c r="C201" s="224"/>
      <c r="D201" s="198"/>
      <c r="E201" s="198"/>
      <c r="F201" s="217" t="s">
        <v>43</v>
      </c>
      <c r="G201" s="198"/>
      <c r="H201" s="309" t="s">
        <v>580</v>
      </c>
      <c r="I201" s="309"/>
      <c r="J201" s="309"/>
      <c r="K201" s="239"/>
    </row>
    <row r="202" spans="2:11" ht="15" customHeight="1">
      <c r="B202" s="218"/>
      <c r="C202" s="224"/>
      <c r="D202" s="198"/>
      <c r="E202" s="198"/>
      <c r="F202" s="217" t="s">
        <v>46</v>
      </c>
      <c r="G202" s="198"/>
      <c r="H202" s="309" t="s">
        <v>581</v>
      </c>
      <c r="I202" s="309"/>
      <c r="J202" s="309"/>
      <c r="K202" s="239"/>
    </row>
    <row r="203" spans="2:11" ht="15" customHeight="1">
      <c r="B203" s="218"/>
      <c r="C203" s="198"/>
      <c r="D203" s="198"/>
      <c r="E203" s="198"/>
      <c r="F203" s="217" t="s">
        <v>44</v>
      </c>
      <c r="G203" s="198"/>
      <c r="H203" s="309" t="s">
        <v>582</v>
      </c>
      <c r="I203" s="309"/>
      <c r="J203" s="309"/>
      <c r="K203" s="239"/>
    </row>
    <row r="204" spans="2:11" ht="15" customHeight="1">
      <c r="B204" s="218"/>
      <c r="C204" s="198"/>
      <c r="D204" s="198"/>
      <c r="E204" s="198"/>
      <c r="F204" s="217" t="s">
        <v>45</v>
      </c>
      <c r="G204" s="198"/>
      <c r="H204" s="309" t="s">
        <v>583</v>
      </c>
      <c r="I204" s="309"/>
      <c r="J204" s="309"/>
      <c r="K204" s="239"/>
    </row>
    <row r="205" spans="2:11" ht="15" customHeight="1">
      <c r="B205" s="218"/>
      <c r="C205" s="198"/>
      <c r="D205" s="198"/>
      <c r="E205" s="198"/>
      <c r="F205" s="217"/>
      <c r="G205" s="198"/>
      <c r="H205" s="198"/>
      <c r="I205" s="198"/>
      <c r="J205" s="198"/>
      <c r="K205" s="239"/>
    </row>
    <row r="206" spans="2:11" ht="15" customHeight="1">
      <c r="B206" s="218"/>
      <c r="C206" s="198" t="s">
        <v>524</v>
      </c>
      <c r="D206" s="198"/>
      <c r="E206" s="198"/>
      <c r="F206" s="217" t="s">
        <v>77</v>
      </c>
      <c r="G206" s="198"/>
      <c r="H206" s="309" t="s">
        <v>584</v>
      </c>
      <c r="I206" s="309"/>
      <c r="J206" s="309"/>
      <c r="K206" s="239"/>
    </row>
    <row r="207" spans="2:11" ht="15" customHeight="1">
      <c r="B207" s="218"/>
      <c r="C207" s="224"/>
      <c r="D207" s="198"/>
      <c r="E207" s="198"/>
      <c r="F207" s="217" t="s">
        <v>422</v>
      </c>
      <c r="G207" s="198"/>
      <c r="H207" s="309" t="s">
        <v>423</v>
      </c>
      <c r="I207" s="309"/>
      <c r="J207" s="309"/>
      <c r="K207" s="239"/>
    </row>
    <row r="208" spans="2:11" ht="15" customHeight="1">
      <c r="B208" s="218"/>
      <c r="C208" s="198"/>
      <c r="D208" s="198"/>
      <c r="E208" s="198"/>
      <c r="F208" s="217" t="s">
        <v>420</v>
      </c>
      <c r="G208" s="198"/>
      <c r="H208" s="309" t="s">
        <v>585</v>
      </c>
      <c r="I208" s="309"/>
      <c r="J208" s="309"/>
      <c r="K208" s="239"/>
    </row>
    <row r="209" spans="2:11" ht="15" customHeight="1">
      <c r="B209" s="256"/>
      <c r="C209" s="224"/>
      <c r="D209" s="224"/>
      <c r="E209" s="224"/>
      <c r="F209" s="217" t="s">
        <v>424</v>
      </c>
      <c r="G209" s="203"/>
      <c r="H209" s="310" t="s">
        <v>425</v>
      </c>
      <c r="I209" s="310"/>
      <c r="J209" s="310"/>
      <c r="K209" s="257"/>
    </row>
    <row r="210" spans="2:11" ht="15" customHeight="1">
      <c r="B210" s="256"/>
      <c r="C210" s="224"/>
      <c r="D210" s="224"/>
      <c r="E210" s="224"/>
      <c r="F210" s="217" t="s">
        <v>426</v>
      </c>
      <c r="G210" s="203"/>
      <c r="H210" s="310" t="s">
        <v>586</v>
      </c>
      <c r="I210" s="310"/>
      <c r="J210" s="310"/>
      <c r="K210" s="257"/>
    </row>
    <row r="211" spans="2:11" ht="15" customHeight="1">
      <c r="B211" s="256"/>
      <c r="C211" s="224"/>
      <c r="D211" s="224"/>
      <c r="E211" s="224"/>
      <c r="F211" s="258"/>
      <c r="G211" s="203"/>
      <c r="H211" s="259"/>
      <c r="I211" s="259"/>
      <c r="J211" s="259"/>
      <c r="K211" s="257"/>
    </row>
    <row r="212" spans="2:11" ht="15" customHeight="1">
      <c r="B212" s="256"/>
      <c r="C212" s="198" t="s">
        <v>548</v>
      </c>
      <c r="D212" s="224"/>
      <c r="E212" s="224"/>
      <c r="F212" s="217">
        <v>1</v>
      </c>
      <c r="G212" s="203"/>
      <c r="H212" s="310" t="s">
        <v>587</v>
      </c>
      <c r="I212" s="310"/>
      <c r="J212" s="310"/>
      <c r="K212" s="257"/>
    </row>
    <row r="213" spans="2:11" ht="15" customHeight="1">
      <c r="B213" s="256"/>
      <c r="C213" s="224"/>
      <c r="D213" s="224"/>
      <c r="E213" s="224"/>
      <c r="F213" s="217">
        <v>2</v>
      </c>
      <c r="G213" s="203"/>
      <c r="H213" s="310" t="s">
        <v>588</v>
      </c>
      <c r="I213" s="310"/>
      <c r="J213" s="310"/>
      <c r="K213" s="257"/>
    </row>
    <row r="214" spans="2:11" ht="15" customHeight="1">
      <c r="B214" s="256"/>
      <c r="C214" s="224"/>
      <c r="D214" s="224"/>
      <c r="E214" s="224"/>
      <c r="F214" s="217">
        <v>3</v>
      </c>
      <c r="G214" s="203"/>
      <c r="H214" s="310" t="s">
        <v>589</v>
      </c>
      <c r="I214" s="310"/>
      <c r="J214" s="310"/>
      <c r="K214" s="257"/>
    </row>
    <row r="215" spans="2:11" ht="15" customHeight="1">
      <c r="B215" s="256"/>
      <c r="C215" s="224"/>
      <c r="D215" s="224"/>
      <c r="E215" s="224"/>
      <c r="F215" s="217">
        <v>4</v>
      </c>
      <c r="G215" s="203"/>
      <c r="H215" s="310" t="s">
        <v>590</v>
      </c>
      <c r="I215" s="310"/>
      <c r="J215" s="310"/>
      <c r="K215" s="257"/>
    </row>
    <row r="216" spans="2:11" ht="12.75" customHeight="1">
      <c r="B216" s="260"/>
      <c r="C216" s="261"/>
      <c r="D216" s="261"/>
      <c r="E216" s="261"/>
      <c r="F216" s="261"/>
      <c r="G216" s="261"/>
      <c r="H216" s="261"/>
      <c r="I216" s="261"/>
      <c r="J216" s="261"/>
      <c r="K216" s="26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Václav</dc:creator>
  <cp:keywords/>
  <dc:description/>
  <cp:lastModifiedBy>Michálek Václav</cp:lastModifiedBy>
  <dcterms:created xsi:type="dcterms:W3CDTF">2017-04-18T09:21:44Z</dcterms:created>
  <dcterms:modified xsi:type="dcterms:W3CDTF">2017-04-18T09:21:49Z</dcterms:modified>
  <cp:category/>
  <cp:version/>
  <cp:contentType/>
  <cp:contentStatus/>
</cp:coreProperties>
</file>