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defaultThemeVersion="166925"/>
  <bookViews>
    <workbookView xWindow="65416" yWindow="65416" windowWidth="38640" windowHeight="2124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<sst xmlns="http://schemas.openxmlformats.org/spreadsheetml/2006/main" count="339" uniqueCount="87">
  <si>
    <t>Příloha č. 1 Kupní smlouvy - Soupis předmětu plnění</t>
  </si>
  <si>
    <t xml:space="preserve">Vlastní technická specifikace požadovaného zboží a vlastní technická specifikace nabízeného zboží - Pokyn k vyplnění:   Dodavatel do položky Parametry nabízeného plnění doplní vlastní technickou specifikaci tak, aby zadavatel mohl porovnat, zda nabízené zboží odpovídá minimálním požadavkům, které jsou stanoveny v této příloze. Dodavatel do položky Jednotková cena v Kč bez DPH doplní jím nabízenou cenu. Zadavatel v této příloze stanovil základní požadavky a parametry dodávaného zboží, které dodavatel musí dodržet a zohlednit ve své nabídce. Dodavatel může nabídnout zboží se srovnatelnými nebo prokazatelně lepšími parametry, nikoli s parametry horšími, než požaduje zadavatel v zadávacích podmínkách a této příloze. Předmětem dodávky musí být zboží nové, ne repasované.      </t>
  </si>
  <si>
    <t xml:space="preserve"> Součástí dodávky jsou veškeré potřebné instalační materiály jako kabely, lišty, konektory (HDMI VGA, Cinch atd.) včetně revize elektroinstalace a dopravy, kompletní instalace veškerých komponent na místě - tabule budou umístěny ve vybavovaných učebnách.</t>
  </si>
  <si>
    <t>Číslo položky</t>
  </si>
  <si>
    <t>Název položky</t>
  </si>
  <si>
    <t xml:space="preserve">Zadavatelem požadovaná min. technická specifikace </t>
  </si>
  <si>
    <t>Požadované množštví</t>
  </si>
  <si>
    <t>Jednotka</t>
  </si>
  <si>
    <t>Parametry nabízeného plnění</t>
  </si>
  <si>
    <t>Jednotková cena v Kč bez DPH</t>
  </si>
  <si>
    <t>Cena celkem v Kč bez DPH</t>
  </si>
  <si>
    <t>Vyčíslení DPH v Kč</t>
  </si>
  <si>
    <t>Cena celkem v Kč včetně DPH</t>
  </si>
  <si>
    <t>DOPLNÍ DODAVATEL</t>
  </si>
  <si>
    <t>2. ZŠ</t>
  </si>
  <si>
    <t>Učebna cizích jazyků</t>
  </si>
  <si>
    <t>Vybavení - technická část jazykové učebny</t>
  </si>
  <si>
    <t>Ovládací pult pro učitele</t>
  </si>
  <si>
    <t>ks</t>
  </si>
  <si>
    <t>DODAVATEL DOPLNÍ VLASTNÍ TECHNICKOU SPECIFIKACI (NESTAČÍ OPSAT ZADAVATELEM UVEDENOU SPECIFIKACI)</t>
  </si>
  <si>
    <t>Sluchátka učitel</t>
  </si>
  <si>
    <t>Sluchátka konstruovaná jako vyztužená celoplastová, vysoce odolná, komfortní vyměnitelné náušníky s vysokou zvukovou izolací, stavitelný držák mikrofonu a tím možnosti upravovat intenzitu signálu, citlivý dynamický mikrofon s nastavením proti přetížení, vestavěné reproduktory 2 x 400 Ohm s prachovým filtrem, stavitelná velikost sluchátka dle rozměrů hlavy uživatele, vyztužený výstupní kabel ocelovou strunou pro zvýšenou trvanlivost a sníženou možnost deformace, autorizované značení dodavatele na sluchátkovém štítku.
Servis výměnným systémem.</t>
  </si>
  <si>
    <t>Sluchátka žák</t>
  </si>
  <si>
    <t>Sluchátka s vysokou mechanickou odolností (případ rozsednutí, pádu, zkroucení mikrofonního držáku), dynamický mikrofon, velké náušníky pro izolovaný odposlech, individuální regulace hlasitosti digitálním zesilovačem ovládaným dvěma tlačítky na vnějším krytu sluchátka.</t>
  </si>
  <si>
    <t>Prodlužovací kabel</t>
  </si>
  <si>
    <t>Prodlužovací kabel vinutý.</t>
  </si>
  <si>
    <t>Propojovací kabel /student/.</t>
  </si>
  <si>
    <t>Nahrávací software</t>
  </si>
  <si>
    <t>Nahrávací software pro záznam zvukových a hlasových projevů studentů s možností okamžité přehrávky, vlastní grafický výstup s okamžitým ovládáním z plochy, ovládání všech funkcí ovládacího pultu, kompatibilní s jazykovou laboratoří.</t>
  </si>
  <si>
    <t>Vybavení - interaktivní tabule s příslušenstvím</t>
  </si>
  <si>
    <t>Interaktivní tabule</t>
  </si>
  <si>
    <t>SW pro interaktivní tabuli</t>
  </si>
  <si>
    <t>Balíček aplikací pro výuku obsahuje nástroj učitele (pro přípravu interaktivních cvičení), nástroj pro rychlou přípravu digitálních učebních aktivit s pomocí předpřipravených šablon, nástroj pro hlasování a online prostředí pro přípravu, prezentaci a sdílení prezentací a interaktivních cvičení.
SMART Výukový software musí splňovat tyto minimální požadavky v jednotlivých modulech:
1) Aplikace pro tvorbu a vypracování interaktivních aktivit a cvičení.
- SW prostředí musí umožňovat výběr nástrojů, zejména:
          - ovládání kurzoru myši
          - pero, kaligrafické pero, barevná tužka, zvýrazňovač, štětec
- možnost výběru barvy a stylu čáry pro nástroje uvedené výše
          - pero pro rozpoznávání ručně psaného textu a práci s ním
          - pero pro rozpoznávání tvarů
          - nástroj pro vkládání tvarů, s možností nastavení barvy a stylu
          - nástroj pro vkládání textu
          - nástroj pro vkládání čar
- SW musí být kompatibilní s operačními systémy Windows, Mac OS
- SW prostředí musí být v českém jazyce
- SW nástroj musí obsahovat knihovnu objektů (obrázků, animací), které lze dle autorského zákona volně použít
- SW musí být plně kompatibilní (umožňuje otevřít nebo importovat soubor, spustit všechny aktivity, animace a widgety) se soubory formátu *.notebook. 
Tuto kompatibilitu požadujeme z důvodu, že škola již má stovky hotových cvičení a aktivit v tomto formátu a využívá je ve výuce. Nekompatibilita nebo jen částečná kompatibilita by znamenala velkou investici, zejména času učitelů na znovu vytvoření nebo opravy a úpravy stávající cvičení a aktivit.
- Pro učitele požadujeme přístup na  webový portál v českém jazyce pro sdílení cvičení a aktivit. Portál musí obsahovat desítky tisíc hotových cvičení a aktivit plně kompatibilních s nabízeným sw.  Cvičení a aktivity musí být zkontrolované a doporučené/ohodnocené lektory = aktivními učiteli. U každého cvičení nebo aktivity musí být uveden odpovídající předmět, pro který je aktivita vhodná, formát a velikost souboru.
2) Aplikace pro rychlou přípravu digitálních učebních aktivit pomocí předpřipravených šablon.
- Prostředí musí obsahovat minimálně 8 různých šablon pro aktivity, které zahrnují – třídění objektů, řazení objektů ve správném pořadí, párování souvisejících objektů, doplňování slov do textu, vědomostní závodní hru a aktivitu, kde mohou žáci posílat texty nebo obrázky přímo ze svých žákovských zařízení.
- Prostředí musí obsahovat minimálně 5 grafických témat, která budou odpovídat různému věku žáků.
3) Aplikace pro hlasování a testování
- Prostředí musí fungovat přes internet, žáci odpovídají na svých zařízeních (telefon, tablet, počítač) s webovým prohlížečem.
- Otázky s odpovědí typu: Pravda/Nepravda, Číslo, Text, Výběr jedné nebo více možností
4) Online prostředí pro přípravu, prezentaci a sdílení prezentací a interaktivních cvičení
- Přístup přes webový prohlížeč, není nutná instalace.
- Musí obsahovat nástroje
          - ovládání kurzoru myši
          - pero s možností výběru barvy a stylu čáry
          - nástroj pro vkládání textu
          - vkládání obrázků
- Import souborů typu pdf a ppt
- Možnost doplnit importované soubory o interaktivní aktivity
- Úložiště souborů dostupné učiteli po přihlášení z libovolného počítače (cloud)</t>
  </si>
  <si>
    <t>Reproduktory</t>
  </si>
  <si>
    <t>Přídavné reproduktory s možností uchycení na pylonový pojezd tabule, min 20 W.</t>
  </si>
  <si>
    <t>Projektor</t>
  </si>
  <si>
    <t>Vertikální posuv</t>
  </si>
  <si>
    <t>Učebna cizích jazyků - NJ</t>
  </si>
  <si>
    <t xml:space="preserve">Sluchátka konstruovaná jako vyztužená celoplastová, vysoce odolná, komfortní vyměnitelné náušníky s vysokou zvukovou izolací, stavitelný držák mikrofonu a tím možnosti upravovat intenzitu signálu, citlivý dynamický mikrofon s nastavením proti přetížení, vestavěné reproduktory 2 x 400 Ohm s prachovým filtrem, stavitelná velikost sluchátka dle rozměrů hlavy uživatele, vyztužený výstupní kabel ocelovou strunou pro zvýšenou trvanlivost a sníženou možnost deformace, autorizované značení dodavatele na sluchátkovém štítku.
Servis výměnným systémem. </t>
  </si>
  <si>
    <t>Učebna chemie</t>
  </si>
  <si>
    <t xml:space="preserve">Učebna fyziky                  </t>
  </si>
  <si>
    <t>Celkem za 2. ZŠ</t>
  </si>
  <si>
    <t>Projektor s ultrakrátkou projekční vzdáleností (UST), svítivost min. 3500 ANSI/LM, lampa s životností min. 9000 hodin nebo laser zdroj světla, rozlišení obrazu min. WXGA 1280 x 800, poměr stran obrazu 16:10. Včetně držáku na stěnu.</t>
  </si>
  <si>
    <t>6. ZŠ</t>
  </si>
  <si>
    <t>Počítačová učebna a sklad pomůcek učebny</t>
  </si>
  <si>
    <t>Vybavení - ICT</t>
  </si>
  <si>
    <t>Tabletová verze jazykové laboratoře</t>
  </si>
  <si>
    <t>Konvertibilní zařízení s dotykovým displejem min. 11,6" s tvrzeného skla Corning® Gorilla® Glass 3 a LED podsvícením, rozlišení 1366 x 768, čelní kamera 720p,zadní sekundární 5Mpx kamera, výkon CPU min. 2350 bodu dle nezávislého testu www.cpubenchmark.net (v10), operační paměť 4GB DDR3, pevný SSD s kapacitou 128GB, Gbit síťová karta, WiFi ac (2x2) + BT, min. video výstup HDMI, USB-C s podporou napájení, USB 3.1, klávesnice odolná vůči polití, pogumovaný povrch odolný vůdčí pádům a nárazům, operační systém s podporu AD (domény).Stylus s nastavitelnými tlačítky a rozpoznání přítlaku, bez nutnosti instalace ovladačů nebo software,  připojení přes Bluetooth,  váha max 20g
Software: Operační systém Microsoft Windows v aktuální verzi s podporou domény Active Directory, 64 bitový, české rozhraní
Kancelářský balík Microsoft Office Standard v aktuální verzi, české rozhraní.
Požadavky na software jsou dány kompatibilitou se stávajícím prostředím a pořízeným výukovým programovým vybavením. Zadavatel bude akceptovat i jiný OS jen v tom případě, že zadavateli nevzniknou žádné další náklady na zprovoznění se současným řešením, popř. veškeré náklady a práce bude řešit potenciální dodavatel.</t>
  </si>
  <si>
    <t>Digitální učebnice angličtiny</t>
  </si>
  <si>
    <t>Digitální cvičebnice AJ pro jazykovou laboratoř min. pro min 25 žáků, mezinárodní standard  CEFR pro úrovně A1, A2, B1, B2, každá úroveň min.  50 hod. multimediálních aktivit kombinujících video, audio, obrázky a text, min. 80% samostatných cvičení
Tištěné učebnice pro úrovně A1, A2, B1, B2 s návody aktivního obsahu pro učitele, každá učebnice min. 250 stránek</t>
  </si>
  <si>
    <t>Dokovací stanice pro tablety</t>
  </si>
  <si>
    <t>Dobíjecí skříň pro Notebooky / tablety - prostor pro uložení až 32ks dle rozměrů (2in1/tabletů), pro 16ks notebooků standardních 15" rozměrů, max. velikost uložených zařízení  - 50 x 450 x 360 (mm), řízení nabíjení - funkce měkkého startu měří náběhové proudy a zabraňuje přetížení, rozložení startu nabíjení zařízení časovém rozmezí, pojistková ochrana proti přepětí a přetížení, nastavitelný časovač na konstantní nabíjení s možnosti naplánování napájení zařízení ve 3 časových plánech, správa kabelů, uzamykatelná, mobilní na kolečkách (dvě bržděné), umožnuje připojit a nabíjet současně až 32 zařízení ze sítě 230V,v pěti volitelných barevných provedeních: fialová, modrá, šedá, oranžová, lime. pro uložení a nabíjení 25 ks dodávaných tabletů/notebooků v položce č. 5.</t>
  </si>
  <si>
    <t>Ovládací SW se společným řízením pro organizaci aktivit v laboratoři s tablety pro 25 tabletů (24 žáků+1 učitel). Monitoring jednotlivých stanic, propojování připojených audio signálů a přepínání video signálů. Organizace třídy, databáze pro zasedací pořádek. Režimy  prezentace, monitoring a podpora studentů při cvičení, párování a práce min. v 5 skupinách, cvičení, testování. Ovládání příp. lokálního CD/DVD přehrávače v PC. Součástí musí být softwarový video přepínač tabletů (pokud jsou součástí učebny): sdílení obsahu tabletů a jejich monitoring, adresné posílání textových zpráv; záznam připojeného audio kanálu (konkrétní student; studentský pár; pracovní skupina).
Audiovizuální aktivity s obrázky, audiem, videem i s textovými soubory. Individuální práce a záznam studentů - min.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Databáze učebních materiálů, organizovaná dle vyučujícího a tříd. Třídění materiálů do učebních lekcí. Jazykové varianty SW.
Funkce přepínání zvukového propojení, náhodné párování a konference, nastavené párování a konference, monitorování zvukových spojení studentů učitelem.
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499 studentů.
Včetně kompletní instalace všech požadovaných funkcionalit a včetně zaškolení obsluhy na tyto funkcionality.</t>
  </si>
  <si>
    <t>Ovládací pult pro učitele - prodloužená podpora</t>
  </si>
  <si>
    <t>Prodloužená podpora min. 60 měsíců včetně bezpečnostních a funkčních aktualizací</t>
  </si>
  <si>
    <t>Sluchátka pro učitele</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</si>
  <si>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t>
  </si>
  <si>
    <t>Sluchátka pro žáky</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</si>
  <si>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4 pin jack 3,5mm konektor pro mikrofon a sluchátka, kabel min. 1,3 m, váha max. 0,5 kg</t>
  </si>
  <si>
    <t>Nahrávací media server</t>
  </si>
  <si>
    <t>Pracovní stanice, case Tower, min. 500W zdrojem, sestav pro provoz 24/7, výkon CPU min. 8900 dle nezávislého testu cpubenchmark.net, operační paměť min. 8GB DDR4, SSD M.2 disk s kapacitou min. 250GB, DVD-RW optická mechanika, čtečka MCR, Gbit síťová karta, klávesnici a myš stejného výrobce, 
Software: Operační systém Microsoft Windows v aktuální verzi s podporou domény Active Directory, 64 bitový, české rozhraní.
Požadavky na software jsou dány kompatibilitou se stávajícím prostředím a pořízeným výukovým programovým vybavením.
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
pevný disk pro provoz 24/7 a RAID kompatibilní, kapacita 2TB, 3,5 palcový disk, rozhraní SATA 6 Gb/s, počet otáček 7.200ot/s, vyrovnávací paměť 128 MB
Záložní zdroj napájení s výstupním výkonem 720W / 1200VA, 3x CEE zásuvka s ochranným kolíkem zajišťující napájení v případě výpadku proudu, 3x CEE zásuvka s ochranným kolíkem s přepěťovou ochranou, s přepěťovou ochranou datové linky RJ45</t>
  </si>
  <si>
    <t>Multimediální jazyková učebna</t>
  </si>
  <si>
    <t>Sluchátka - učitel</t>
  </si>
  <si>
    <t>Sluchátka - žák</t>
  </si>
  <si>
    <t>Externí zvuková karta</t>
  </si>
  <si>
    <t>Zvuková karta, vstup pro mikrofon 1x 3,5mm konektor, 4pólový výstup pro sluchátka s mikrofonem 1 x 3,5mm, stereo výstup, kompatibilita s USB 2.0 / 3.0</t>
  </si>
  <si>
    <t>Učebnice angličtiny</t>
  </si>
  <si>
    <t>Tištěné učebnice A1, A2, B1, B2 s návody aktivního obsahu pro učitele, každá učebnice min. 250 stránek</t>
  </si>
  <si>
    <t>Učebna fyziky a chemie, kabinet a sklad pomůcek</t>
  </si>
  <si>
    <t>Vizualizér</t>
  </si>
  <si>
    <t>Bezdrátová dokumentová kamera s flexibilním ramenem, s možností práce úplně bez kabelů - přenos obrazu přes Wifi, napájení z baterie. Min. 12x zoom. LED osvětlení snímaného objektu, ruční a automatické ovládání ostření a jasu. Snímaná plocha min A4. Jednoduché ovládání vizualizéru prostřednictvím software</t>
  </si>
  <si>
    <t>3D tiskárna</t>
  </si>
  <si>
    <t>3D tiskárna - technologie tisku FDM, maximální tisková plocha min 250x 210x 210mm, celkový modelovací prostor alespoň 11cm3, výška vrstvy 0.05mm, tryska 0.4mm, tiskový materiál je struna 1.75mm, rychlost tisku 200+ mm/s, IR senzor filamentu, podporuje materiály ABS, PLA, PETT, HIPS, Laywood a další, plně automatická kalibrace tiskové plochy, bezúdržbová tisková plocha, vyhřívaná magnetická podložka s vyměnitelnými tiskovými pláty, detekce a zotavení ze ztráty přívodu energie, LCD displej, čtečka SD, USB.
Včetně zaškolení obsluhy</t>
  </si>
  <si>
    <t>Počítač All in on pro 3D digitalizaci</t>
  </si>
  <si>
    <t>3D pracovní stanice složená ze tří kompatibilních komponent:
- AllInOne, 23.8" IPS multi-dotykový zobrazovač s rozlišením FullHD s min. 210W zdrojem s účinnosti 92%, 5MP výsuvná webová kamera s integrovaným duálními digitálními mikrofony + 480p IR webkamerou, výkon CPU min. 17000 bodu dle nezávislého testu www.cpubenchmark.net, operační paměť 16GB DDR4 2933, grafická karta s min. 8GB paměti GDDR6 a propustnosti min. 448GB/s, s min. počtem streamovaných multiprocesorových jader 2560 a GPU výkonu min. 17800 dle www.videocardbenchmark.net, SSD M.2 disk s kapacitou 512GB, LAN, WiFi 6 ax, Bluetooth, 2x USB-C 3.2, 5x USB 3.2, DisplayPort, HDMI, čtečka SD karet, naklápěcí/výškově stavitelný stojan, klávesnici a myš stejného výrobce, operační systém s podporu AD (domény), servisní služba u zákazníka s odezvou do následujícího pracovního dne od nahlášení servisní události
- grafický tablet 21,5" IPS displej, 1920 × 1080, aktivní plocha 476 × 268 mm, 8192 úrovní přítlaku, rozlišení snímací vrstvy 5080 lpi, barevný rozsah Adobe RGB 94 %, napájení přes USB, Pro Pen 2, hmotnost max. 5.8kg
- 3D skener nabízející 3 skenovací módy zarovnání a to obrysy/otočný stolek/manuální. Přesnost jednotlivého snímku je ≤0,1mm, minimální rozměry snímaného objektu jsou 30×30×30mm, maximální rozměry snímaného objektu jsou 700×700×700mm (v ručním režimu) / 200×200×200mm (využití točny). Dále pak disponuje dalšími parametry jako rozsah jednotlivého snímku 200×150mm, rychlost snímání &lt; 8s, vzdálenost bodů 0,17–0,2mm. Podporuje barevné textury, formát exportovaných souboru OBJ, STL, ASC, PLY. Rozlišení snímací kamery je 1,3 MPx a jako zdroj strukturálního osvitu slouží bílé světlo. Nezbytnou součásti je kalibrační deska a točna, která napomáhá 3D skenovacímu procesu a umožní skenování objektů rychle a důsledně</t>
  </si>
  <si>
    <t>Robotická stavebnice</t>
  </si>
  <si>
    <t>Učebna přírodopisu a kabinet</t>
  </si>
  <si>
    <t>Celkem za 6. ZŠ</t>
  </si>
  <si>
    <t>Celková cena za předmět plnění</t>
  </si>
  <si>
    <t>Interaktivní tabule s poměrem stran 16:10. Úhlopříčka obrazu min. 215 cm. Dotyková plocha min. 113 x 180 cm. Dotyková technologie s rozpoznáním min. 20 současných dotyků a gest. Odolný magnetický povrch. Součástí musí být min. 1 ks popisovače. Tabule automaticky rozezná dotyk prstem, popisovačem nebo dlaní pro mazání digitálního inkoustu. Napájení pomocí USB z počítače.  Dodávka včetně poličky pro popisovač. Propojení s přídavným dataprojektorem.</t>
  </si>
  <si>
    <t>Sestava pro třídu (12-18 žáků), obsahuje 6x programovatelný robot pro děti, 6x kódovací tabulku, 3x herní podložku, tašku pro uskladnění a přenášení, nabíječku robotů.  Programování robota tlačítky na zádech robot bezdrátovou kódovací tabulkou s příkazy nebo programovací aplikací (založenou na Scratch).</t>
  </si>
  <si>
    <t>Roboti</t>
  </si>
  <si>
    <t>Robotická výuková stavebnice - sada min. 280 konstrukčních a pohybových dílů, min. 1 motor, min. 2 senzory a mozek robota s nabíjecí baterií. Vše uloženo v plastovém boxu. Součástí dodávka je sw aplikace (založenou na Scratch).</t>
  </si>
  <si>
    <t>Název veřejné zakázky: Dodávka vizualizační a výukové techniky pro 2. ZŠ Cheb a 6. ZŠ Cheb – III.</t>
  </si>
  <si>
    <t>Ovládací pult pro učitele s požadovanými funkcemi - individuální odposlech zadaného žáka, identifikace odposlechu, univerzální vstup externího audia, audiodabing externího vstupu, dělení žáků do min. čtyř skupin, možnost připojení do jiné učebny - přenosnost ovládacího pultu, možnost náhodného párování studentů nezávisle v každé polovině učebny s identifikací spojení přímo na monitoru barevnými spojovacími čarami s identifikací spojení párů v seznamu žáků, jmenný seznam studentů všech tříd, všechny funkce nutno zobrazit na monitoru učitele s reálným uspořádáním dispozice učebny. Oslovení všech studentů přes mikrofon. Jedná se o jazykovou učebnu, která nevyžadují koncová zařízení (počítače, tablety, apod.). Chod učebny zajišťuje ovládací pult vyučujícího, software a propojení sluchátek.</t>
  </si>
  <si>
    <t>Pylonový pojezd s křídly. Stabilní konstrukce z hliníkových profilů o výšce min.250cm. Rozsah posunu min. 70cm. Rozložení hmotnosti sestavy na stěnu a podlahu. Integrovaný úchyt pro držák projektoru. Boční křídla k interaktivní tabuli pro popisování fixou / křídou</t>
  </si>
  <si>
    <t>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Licence pracovního místa umožní adresné připojení min. 25 studentů do databáze.
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Ovládání lokálního CD/DVD přehrávače v PC. Přepínač obrazu, klávesnic a myší pro PC stanice: sdílení a monitoring videa, vypnutí signálu studentských monitorů. Jazykové varianty SW.
Ovládací SW se společným řízením pro přepínání interkomu, náhodné párování a konference studentů, přednastavené párování a konference studentů a monitoring zvukových spojení studentů učitelem
LAN přístup učitele do databáze studijních materiálů, mimo jazykovou laboratoř. Příprava cvičení, kontrola vyplněných úloh.
Zvuková karta, vstup pro mikrofon 1x 3,5mm konektor, 4pólový výstup pro sluchátka s mikrofonem 1 x 3,5mm, stereo výstup, kompatibilita s USB 2.0 / 3.0
Včetně kompletní instalace všech požadovaných funkcionalit a včetně zaškolení obsluhy na tyto funkcionality. Pro zprovoznění bude použito koncové zařízení, které je již pořízeno v rámci jiné zakázky („Dodávka konektivity“) a jedná se o následující zařízení: 
1) učitelské PC – Dell OptiPlex 5090 Small Form Factor + 2x monitor Dell P2422H
2) žákovské PC - Dell Optiplex 7480 (All In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</si>
</sst>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2"/>
      <color theme="1"/>
      <name val="Times New Roman"/>
      <family val="1"/>
    </font>
    <font>
      <b/>
      <sz val="16"/>
      <color theme="1"/>
      <name val="Times New Roman"/>
      <family val="1"/>
    </font>
    <font>
      <b/>
      <sz val="16"/>
      <color theme="1"/>
      <name val="Calibri"/>
      <family val="2"/>
      <scheme val="minor"/>
    </font>
    <font>
      <sz val="11"/>
      <color theme="1"/>
      <name val="Times New Roman"/>
      <family val="1"/>
    </font>
    <font>
      <b/>
      <sz val="8"/>
      <color theme="1"/>
      <name val="Times New Roman"/>
      <family val="1"/>
    </font>
    <font>
      <b/>
      <sz val="10"/>
      <color theme="1"/>
      <name val="Times New Roman"/>
      <family val="1"/>
    </font>
    <font>
      <b/>
      <sz val="10"/>
      <color rgb="FFFF0000"/>
      <name val="Times New Roman"/>
      <family val="1"/>
    </font>
    <font>
      <b/>
      <sz val="8"/>
      <color rgb="FFFF0000"/>
      <name val="Times New Roman"/>
      <family val="1"/>
    </font>
    <font>
      <b/>
      <sz val="14"/>
      <color theme="1"/>
      <name val="Times New Roman"/>
      <family val="1"/>
    </font>
    <font>
      <b/>
      <sz val="12"/>
      <color theme="1"/>
      <name val="Times New Roman"/>
      <family val="1"/>
    </font>
    <font>
      <sz val="10"/>
      <color theme="1"/>
      <name val="Times New Roman"/>
      <family val="1"/>
    </font>
    <font>
      <sz val="9"/>
      <name val="Times New Roman"/>
      <family val="1"/>
    </font>
    <font>
      <sz val="9"/>
      <color theme="1"/>
      <name val="Times New Roman"/>
      <family val="1"/>
    </font>
    <font>
      <sz val="10"/>
      <name val="Times New Roman"/>
      <family val="1"/>
    </font>
    <font>
      <i/>
      <sz val="8"/>
      <color rgb="FFFF0000"/>
      <name val="Times New Roman"/>
      <family val="1"/>
    </font>
    <font>
      <sz val="8"/>
      <color theme="1"/>
      <name val="Times New Roman"/>
      <family val="1"/>
    </font>
    <font>
      <sz val="9"/>
      <color indexed="8"/>
      <name val="Times New Roman"/>
      <family val="1"/>
    </font>
    <font>
      <sz val="10"/>
      <color indexed="8"/>
      <name val="Times New Roman"/>
      <family val="1"/>
    </font>
    <font>
      <sz val="8"/>
      <name val="Verdana"/>
      <family val="2"/>
    </font>
    <font>
      <sz val="7"/>
      <name val="Times New Roman"/>
      <family val="1"/>
    </font>
    <font>
      <i/>
      <sz val="7"/>
      <color rgb="FFFF0000"/>
      <name val="Times New Roman"/>
      <family val="1"/>
    </font>
    <font>
      <b/>
      <sz val="12"/>
      <color rgb="FFFF0000"/>
      <name val="Times New Roman"/>
      <family val="1"/>
    </font>
    <font>
      <sz val="12"/>
      <color rgb="FFFF0000"/>
      <name val="Times New Roman"/>
      <family val="1"/>
    </font>
    <font>
      <sz val="7"/>
      <color indexed="8"/>
      <name val="Times New Roman"/>
      <family val="1"/>
    </font>
  </fonts>
  <fills count="10">
    <fill>
      <patternFill/>
    </fill>
    <fill>
      <patternFill patternType="gray125"/>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rgb="FF00B050"/>
        <bgColor indexed="64"/>
      </patternFill>
    </fill>
    <fill>
      <patternFill patternType="solid">
        <fgColor theme="4" tint="0.7999799847602844"/>
        <bgColor indexed="64"/>
      </patternFill>
    </fill>
    <fill>
      <patternFill patternType="solid">
        <fgColor theme="3" tint="0.39998000860214233"/>
        <bgColor indexed="64"/>
      </patternFill>
    </fill>
    <fill>
      <patternFill patternType="solid">
        <fgColor rgb="FFFFFF00"/>
        <bgColor indexed="64"/>
      </patternFill>
    </fill>
    <fill>
      <patternFill patternType="solid">
        <fgColor theme="3" tint="0.5999900102615356"/>
        <bgColor indexed="64"/>
      </patternFill>
    </fill>
  </fills>
  <borders count="44">
    <border>
      <left/>
      <right/>
      <top/>
      <bottom/>
      <diagonal/>
    </border>
    <border>
      <left style="thin"/>
      <right style="thin"/>
      <top/>
      <botto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ck"/>
      <right style="thick"/>
      <top style="thick"/>
      <bottom style="medium"/>
    </border>
    <border>
      <left style="thick"/>
      <right style="medium"/>
      <top style="thick"/>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ck"/>
      <bottom style="thick"/>
    </border>
    <border>
      <left style="thin"/>
      <right style="thin"/>
      <top style="thick"/>
      <bottom style="thick"/>
    </border>
    <border>
      <left style="thin"/>
      <right style="medium"/>
      <top style="thick"/>
      <bottom style="thick"/>
    </border>
    <border>
      <left style="medium"/>
      <right/>
      <top style="thick"/>
      <bottom style="thick"/>
    </border>
    <border>
      <left/>
      <right/>
      <top style="thick"/>
      <bottom style="thick"/>
    </border>
    <border>
      <left/>
      <right style="medium"/>
      <top style="thick"/>
      <bottom style="thick"/>
    </border>
    <border>
      <left style="medium"/>
      <right style="thin"/>
      <top style="thick"/>
      <bottom style="thin"/>
    </border>
    <border>
      <left style="thin"/>
      <right style="thin"/>
      <top style="thick"/>
      <bottom style="thin"/>
    </border>
    <border>
      <left style="thin"/>
      <right style="medium"/>
      <top style="thick"/>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thick"/>
      <top/>
      <bottom style="medium"/>
    </border>
    <border>
      <left style="medium"/>
      <right/>
      <top style="thin"/>
      <bottom style="thin"/>
    </border>
    <border>
      <left/>
      <right/>
      <top style="thin"/>
      <bottom style="thin"/>
    </border>
    <border>
      <left/>
      <right style="medium"/>
      <top style="thin"/>
      <bottom style="thin"/>
    </border>
    <border>
      <left style="medium"/>
      <right/>
      <top style="thick"/>
      <bottom/>
    </border>
    <border>
      <left/>
      <right/>
      <top style="thick"/>
      <bottom/>
    </border>
    <border>
      <left/>
      <right style="medium"/>
      <top style="thick"/>
      <bottom/>
    </border>
    <border>
      <left style="medium"/>
      <right/>
      <top style="medium"/>
      <bottom/>
    </border>
    <border>
      <left/>
      <right/>
      <top style="medium"/>
      <bottom/>
    </border>
    <border>
      <left/>
      <right style="medium"/>
      <top style="medium"/>
      <bottom/>
    </border>
    <border>
      <left/>
      <right style="medium"/>
      <top/>
      <bottom style="medium"/>
    </border>
    <border>
      <left style="medium"/>
      <right/>
      <top/>
      <bottom/>
    </border>
    <border>
      <left/>
      <right style="medium"/>
      <top/>
      <bottom/>
    </border>
    <border>
      <left style="medium"/>
      <right style="thin"/>
      <top/>
      <bottom/>
    </border>
    <border>
      <left style="thin"/>
      <right style="medium"/>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lignment/>
      <protection/>
    </xf>
  </cellStyleXfs>
  <cellXfs count="121">
    <xf numFmtId="0" fontId="0" fillId="0" borderId="0" xfId="0"/>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0" borderId="2" xfId="0" applyFont="1" applyBorder="1" applyAlignment="1">
      <alignment horizontal="center" vertical="center"/>
    </xf>
    <xf numFmtId="0" fontId="13" fillId="0" borderId="3" xfId="0" applyFont="1" applyBorder="1" applyAlignment="1">
      <alignment horizontal="center" vertical="center" wrapText="1"/>
    </xf>
    <xf numFmtId="0" fontId="14" fillId="4" borderId="3" xfId="0" applyFont="1" applyFill="1" applyBorder="1" applyAlignment="1">
      <alignment vertical="center" wrapText="1"/>
    </xf>
    <xf numFmtId="0" fontId="15" fillId="0" borderId="3" xfId="0" applyFont="1" applyBorder="1" applyAlignment="1">
      <alignment horizontal="center" vertical="center" wrapText="1"/>
    </xf>
    <xf numFmtId="0" fontId="16" fillId="3" borderId="3" xfId="0" applyFont="1" applyFill="1" applyBorder="1" applyAlignment="1" applyProtection="1">
      <alignment horizontal="center" vertical="center" wrapText="1"/>
      <protection locked="0"/>
    </xf>
    <xf numFmtId="4" fontId="17" fillId="3" borderId="3" xfId="0" applyNumberFormat="1" applyFont="1" applyFill="1" applyBorder="1" applyAlignment="1" applyProtection="1">
      <alignment horizontal="center" vertical="center" wrapText="1"/>
      <protection locked="0"/>
    </xf>
    <xf numFmtId="4" fontId="17" fillId="0" borderId="3" xfId="0" applyNumberFormat="1" applyFont="1" applyBorder="1" applyAlignment="1">
      <alignment horizontal="center" vertical="center"/>
    </xf>
    <xf numFmtId="4" fontId="17" fillId="0" borderId="4" xfId="0" applyNumberFormat="1" applyFont="1" applyBorder="1" applyAlignment="1">
      <alignment horizontal="center" vertical="center"/>
    </xf>
    <xf numFmtId="0" fontId="12" fillId="0" borderId="5" xfId="0" applyFont="1" applyBorder="1" applyAlignment="1">
      <alignment horizontal="center" vertical="center"/>
    </xf>
    <xf numFmtId="0" fontId="13" fillId="0" borderId="6" xfId="0" applyFont="1" applyBorder="1" applyAlignment="1">
      <alignment horizontal="center" vertical="center" wrapText="1"/>
    </xf>
    <xf numFmtId="0" fontId="18" fillId="4" borderId="6" xfId="0" applyFont="1" applyFill="1" applyBorder="1" applyAlignment="1">
      <alignment vertical="center" wrapText="1"/>
    </xf>
    <xf numFmtId="0" fontId="15" fillId="0" borderId="6" xfId="0" applyFont="1" applyBorder="1" applyAlignment="1">
      <alignment horizontal="center" vertical="center"/>
    </xf>
    <xf numFmtId="0" fontId="15" fillId="0" borderId="3" xfId="0" applyFont="1" applyBorder="1" applyAlignment="1">
      <alignment horizontal="center" vertical="center"/>
    </xf>
    <xf numFmtId="4" fontId="17" fillId="3" borderId="6" xfId="0" applyNumberFormat="1" applyFont="1" applyFill="1" applyBorder="1" applyAlignment="1" applyProtection="1">
      <alignment horizontal="center" vertical="center" wrapText="1"/>
      <protection locked="0"/>
    </xf>
    <xf numFmtId="4" fontId="17" fillId="0" borderId="6" xfId="0" applyNumberFormat="1" applyFont="1" applyBorder="1" applyAlignment="1">
      <alignment horizontal="center" vertical="center"/>
    </xf>
    <xf numFmtId="4" fontId="17" fillId="0" borderId="7" xfId="0" applyNumberFormat="1" applyFont="1" applyBorder="1" applyAlignment="1">
      <alignment horizontal="center" vertical="center"/>
    </xf>
    <xf numFmtId="0" fontId="18" fillId="0" borderId="6" xfId="0" applyFont="1" applyBorder="1" applyAlignment="1">
      <alignment horizontal="center" vertical="center" wrapText="1"/>
    </xf>
    <xf numFmtId="0" fontId="13" fillId="0" borderId="6" xfId="0" applyFont="1" applyBorder="1" applyAlignment="1">
      <alignment vertical="center" wrapText="1"/>
    </xf>
    <xf numFmtId="0" fontId="19" fillId="0" borderId="6" xfId="0" applyFont="1" applyBorder="1" applyAlignment="1">
      <alignment horizontal="center" vertical="center" wrapText="1"/>
    </xf>
    <xf numFmtId="0" fontId="13" fillId="0" borderId="6" xfId="20" applyFont="1" applyBorder="1" applyAlignment="1">
      <alignment horizontal="left" vertical="center" wrapText="1"/>
      <protection/>
    </xf>
    <xf numFmtId="0" fontId="14" fillId="0" borderId="5" xfId="0" applyFont="1" applyBorder="1" applyAlignment="1">
      <alignment horizontal="center" vertical="center"/>
    </xf>
    <xf numFmtId="0" fontId="14" fillId="0" borderId="6" xfId="0" applyFont="1" applyBorder="1" applyAlignment="1">
      <alignment horizontal="center" vertical="center" wrapText="1"/>
    </xf>
    <xf numFmtId="0" fontId="16" fillId="3" borderId="6" xfId="0" applyFont="1" applyFill="1" applyBorder="1" applyAlignment="1" applyProtection="1">
      <alignment horizontal="center" vertical="center" wrapText="1"/>
      <protection locked="0"/>
    </xf>
    <xf numFmtId="0" fontId="21" fillId="0" borderId="6" xfId="20" applyFont="1" applyBorder="1" applyAlignment="1">
      <alignment horizontal="left" vertical="center" wrapText="1" shrinkToFit="1"/>
      <protection/>
    </xf>
    <xf numFmtId="0" fontId="22" fillId="3" borderId="3" xfId="0" applyFont="1" applyFill="1" applyBorder="1" applyAlignment="1" applyProtection="1">
      <alignment horizontal="center" vertical="center" wrapText="1"/>
      <protection locked="0"/>
    </xf>
    <xf numFmtId="0" fontId="14" fillId="4" borderId="6" xfId="0" applyFont="1" applyFill="1" applyBorder="1" applyAlignment="1">
      <alignment vertical="center" wrapText="1"/>
    </xf>
    <xf numFmtId="0" fontId="15" fillId="0" borderId="6" xfId="0" applyFont="1" applyBorder="1" applyAlignment="1">
      <alignment horizontal="center" vertical="center" wrapText="1"/>
    </xf>
    <xf numFmtId="0" fontId="21" fillId="0" borderId="6" xfId="20" applyFont="1" applyBorder="1" applyAlignment="1">
      <alignment horizontal="left" vertical="center" wrapText="1"/>
      <protection/>
    </xf>
    <xf numFmtId="0" fontId="12" fillId="0" borderId="8" xfId="0" applyFont="1" applyBorder="1" applyAlignment="1">
      <alignment horizontal="center" vertical="center"/>
    </xf>
    <xf numFmtId="4" fontId="17" fillId="0" borderId="3" xfId="0" applyNumberFormat="1" applyFont="1" applyBorder="1" applyAlignment="1">
      <alignment horizontal="center" vertical="center" wrapText="1"/>
    </xf>
    <xf numFmtId="4" fontId="17" fillId="0" borderId="4" xfId="0" applyNumberFormat="1" applyFont="1" applyBorder="1" applyAlignment="1">
      <alignment horizontal="center" vertical="center" wrapText="1"/>
    </xf>
    <xf numFmtId="4" fontId="17" fillId="5" borderId="9" xfId="0" applyNumberFormat="1" applyFont="1" applyFill="1" applyBorder="1" applyAlignment="1">
      <alignment horizontal="center" vertical="center"/>
    </xf>
    <xf numFmtId="4" fontId="17" fillId="5" borderId="10" xfId="0" applyNumberFormat="1" applyFont="1" applyFill="1" applyBorder="1" applyAlignment="1">
      <alignment horizontal="center" vertical="center"/>
    </xf>
    <xf numFmtId="0" fontId="2" fillId="0" borderId="0" xfId="0" applyFont="1"/>
    <xf numFmtId="0" fontId="24" fillId="0" borderId="0" xfId="0" applyFont="1"/>
    <xf numFmtId="0" fontId="2" fillId="0" borderId="0" xfId="0" applyFont="1" applyAlignment="1">
      <alignment horizontal="center" vertical="center" wrapText="1"/>
    </xf>
    <xf numFmtId="0" fontId="24" fillId="0" borderId="0" xfId="0" applyFont="1" applyAlignment="1">
      <alignment vertical="center"/>
    </xf>
    <xf numFmtId="0" fontId="2" fillId="0" borderId="0" xfId="0" applyFont="1" applyAlignment="1">
      <alignment vertical="center"/>
    </xf>
    <xf numFmtId="0" fontId="12" fillId="0" borderId="0" xfId="0" applyFont="1" applyAlignment="1">
      <alignment horizontal="center" vertical="center"/>
    </xf>
    <xf numFmtId="0" fontId="16" fillId="6" borderId="6" xfId="0" applyFont="1" applyFill="1" applyBorder="1" applyAlignment="1" applyProtection="1">
      <alignment horizontal="center" vertical="center" wrapText="1"/>
      <protection locked="0"/>
    </xf>
    <xf numFmtId="4" fontId="17" fillId="6" borderId="6" xfId="0" applyNumberFormat="1" applyFont="1" applyFill="1" applyBorder="1" applyAlignment="1" applyProtection="1">
      <alignment horizontal="center" vertical="center" wrapText="1"/>
      <protection locked="0"/>
    </xf>
    <xf numFmtId="0" fontId="25" fillId="0" borderId="6" xfId="0" applyFont="1" applyBorder="1" applyAlignment="1">
      <alignment horizontal="center" vertical="center" wrapText="1"/>
    </xf>
    <xf numFmtId="0" fontId="21" fillId="0" borderId="3" xfId="0" applyFont="1" applyBorder="1" applyAlignment="1">
      <alignment horizontal="center" vertical="center"/>
    </xf>
    <xf numFmtId="0" fontId="22" fillId="6" borderId="3" xfId="0" applyFont="1" applyFill="1" applyBorder="1" applyAlignment="1" applyProtection="1">
      <alignment horizontal="center" vertical="center" wrapText="1"/>
      <protection locked="0"/>
    </xf>
    <xf numFmtId="0" fontId="16" fillId="6" borderId="3" xfId="0" applyFont="1" applyFill="1" applyBorder="1" applyAlignment="1" applyProtection="1">
      <alignment horizontal="center" vertical="center" wrapText="1"/>
      <protection locked="0"/>
    </xf>
    <xf numFmtId="4" fontId="17" fillId="6" borderId="11" xfId="0" applyNumberFormat="1" applyFont="1" applyFill="1" applyBorder="1" applyAlignment="1" applyProtection="1">
      <alignment horizontal="center" vertical="center" wrapText="1"/>
      <protection locked="0"/>
    </xf>
    <xf numFmtId="0" fontId="13" fillId="0" borderId="6" xfId="20" applyFont="1" applyBorder="1" applyAlignment="1">
      <alignment horizontal="center" vertical="center" wrapText="1"/>
      <protection/>
    </xf>
    <xf numFmtId="4" fontId="17" fillId="7" borderId="9" xfId="0" applyNumberFormat="1" applyFont="1" applyFill="1" applyBorder="1" applyAlignment="1">
      <alignment horizontal="center" vertical="center"/>
    </xf>
    <xf numFmtId="4" fontId="17" fillId="7" borderId="10" xfId="0" applyNumberFormat="1" applyFont="1" applyFill="1" applyBorder="1" applyAlignment="1">
      <alignment horizontal="center" vertical="center"/>
    </xf>
    <xf numFmtId="0" fontId="2" fillId="0" borderId="0" xfId="0" applyFont="1" applyAlignment="1">
      <alignment horizontal="left"/>
    </xf>
    <xf numFmtId="4" fontId="2" fillId="0" borderId="12" xfId="0" applyNumberFormat="1" applyFont="1" applyBorder="1" applyAlignment="1">
      <alignment horizontal="center" vertical="center"/>
    </xf>
    <xf numFmtId="4" fontId="2" fillId="0" borderId="13" xfId="0" applyNumberFormat="1" applyFont="1" applyBorder="1" applyAlignment="1">
      <alignment horizontal="center" vertical="center"/>
    </xf>
    <xf numFmtId="4" fontId="2" fillId="0" borderId="14" xfId="0" applyNumberFormat="1" applyFont="1" applyBorder="1" applyAlignment="1">
      <alignment horizontal="center" vertical="center"/>
    </xf>
    <xf numFmtId="0" fontId="2" fillId="0" borderId="0" xfId="0" applyFont="1" applyAlignment="1">
      <alignment horizontal="left"/>
    </xf>
    <xf numFmtId="0" fontId="13" fillId="0" borderId="6" xfId="20" applyFont="1" applyFill="1" applyBorder="1" applyAlignment="1">
      <alignment horizontal="left" vertical="center" wrapText="1"/>
      <protection/>
    </xf>
    <xf numFmtId="0" fontId="18" fillId="0" borderId="6" xfId="0" applyFont="1" applyFill="1" applyBorder="1" applyAlignment="1">
      <alignment vertical="center" wrapText="1"/>
    </xf>
    <xf numFmtId="0" fontId="13" fillId="0" borderId="6" xfId="20" applyFont="1" applyFill="1" applyBorder="1" applyAlignment="1">
      <alignment horizontal="center" vertical="center" wrapText="1"/>
      <protection/>
    </xf>
    <xf numFmtId="0" fontId="19" fillId="0" borderId="6" xfId="0" applyFont="1" applyFill="1" applyBorder="1" applyAlignment="1">
      <alignment horizontal="center" vertical="center" wrapText="1"/>
    </xf>
    <xf numFmtId="0" fontId="2" fillId="0" borderId="0" xfId="0" applyFont="1" applyAlignment="1">
      <alignment horizontal="left"/>
    </xf>
    <xf numFmtId="0" fontId="0" fillId="0" borderId="0" xfId="0"/>
    <xf numFmtId="0" fontId="11" fillId="8" borderId="15"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8" borderId="18"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20" xfId="0" applyFont="1" applyFill="1" applyBorder="1" applyAlignment="1">
      <alignment horizontal="center" vertical="center"/>
    </xf>
    <xf numFmtId="0" fontId="11" fillId="2" borderId="21"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8" borderId="24" xfId="0" applyFont="1" applyFill="1" applyBorder="1" applyAlignment="1">
      <alignment horizontal="center" vertical="center" wrapText="1"/>
    </xf>
    <xf numFmtId="0" fontId="23" fillId="8" borderId="25" xfId="0" applyFont="1" applyFill="1" applyBorder="1" applyAlignment="1">
      <alignment horizontal="center" vertical="center" wrapText="1"/>
    </xf>
    <xf numFmtId="0" fontId="23" fillId="8" borderId="26" xfId="0" applyFont="1" applyFill="1" applyBorder="1" applyAlignment="1">
      <alignment horizontal="center" vertical="center" wrapText="1"/>
    </xf>
    <xf numFmtId="0" fontId="10" fillId="7" borderId="27" xfId="0" applyFont="1" applyFill="1" applyBorder="1" applyAlignment="1">
      <alignment horizontal="center" vertical="center"/>
    </xf>
    <xf numFmtId="0" fontId="10" fillId="7" borderId="28" xfId="0" applyFont="1" applyFill="1" applyBorder="1" applyAlignment="1">
      <alignment horizontal="center" vertical="center"/>
    </xf>
    <xf numFmtId="0" fontId="10" fillId="7" borderId="29" xfId="0" applyFont="1" applyFill="1" applyBorder="1" applyAlignment="1">
      <alignment horizontal="center" vertical="center"/>
    </xf>
    <xf numFmtId="0" fontId="11" fillId="8" borderId="24" xfId="0" applyFont="1" applyFill="1" applyBorder="1" applyAlignment="1">
      <alignment horizontal="center" vertical="center"/>
    </xf>
    <xf numFmtId="0" fontId="11" fillId="8" borderId="25" xfId="0"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0" fillId="5" borderId="27" xfId="0" applyFont="1" applyFill="1" applyBorder="1" applyAlignment="1">
      <alignment horizontal="center" vertical="center"/>
    </xf>
    <xf numFmtId="0" fontId="10" fillId="5" borderId="28" xfId="0" applyFont="1" applyFill="1" applyBorder="1" applyAlignment="1">
      <alignment horizontal="center" vertical="center"/>
    </xf>
    <xf numFmtId="0" fontId="10" fillId="5" borderId="29" xfId="0" applyFont="1" applyFill="1" applyBorder="1" applyAlignment="1">
      <alignment horizontal="center" vertical="center"/>
    </xf>
    <xf numFmtId="0" fontId="10" fillId="9" borderId="0" xfId="0" applyFont="1" applyFill="1" applyAlignment="1">
      <alignment horizontal="center"/>
    </xf>
    <xf numFmtId="0" fontId="11" fillId="8" borderId="33" xfId="0" applyFont="1" applyFill="1" applyBorder="1" applyAlignment="1">
      <alignment horizontal="center" vertical="center"/>
    </xf>
    <xf numFmtId="0" fontId="11" fillId="8" borderId="34" xfId="0" applyFont="1" applyFill="1" applyBorder="1" applyAlignment="1">
      <alignment horizontal="center" vertical="center"/>
    </xf>
    <xf numFmtId="0" fontId="11" fillId="8" borderId="35" xfId="0" applyFont="1" applyFill="1" applyBorder="1" applyAlignment="1">
      <alignment horizontal="center" vertical="center"/>
    </xf>
    <xf numFmtId="0" fontId="2" fillId="2" borderId="24" xfId="0" applyFont="1" applyFill="1" applyBorder="1" applyAlignment="1">
      <alignment horizontal="left"/>
    </xf>
    <xf numFmtId="0" fontId="2" fillId="2" borderId="25" xfId="0" applyFont="1" applyFill="1" applyBorder="1" applyAlignment="1">
      <alignment horizontal="left"/>
    </xf>
    <xf numFmtId="0" fontId="2" fillId="2" borderId="26" xfId="0" applyFont="1" applyFill="1" applyBorder="1" applyAlignment="1">
      <alignment horizontal="left"/>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9" xfId="0" applyFont="1" applyBorder="1" applyAlignment="1">
      <alignment horizontal="center" vertical="center"/>
    </xf>
    <xf numFmtId="0" fontId="2" fillId="8" borderId="40" xfId="0" applyFont="1" applyFill="1" applyBorder="1" applyAlignment="1">
      <alignment horizontal="center" vertical="center" wrapText="1"/>
    </xf>
    <xf numFmtId="0" fontId="5" fillId="8" borderId="0" xfId="0" applyFont="1" applyFill="1" applyAlignment="1">
      <alignment horizontal="center" vertical="center" wrapText="1"/>
    </xf>
    <xf numFmtId="0" fontId="5" fillId="8" borderId="41"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2" borderId="4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1" fillId="8" borderId="40" xfId="0" applyFont="1" applyFill="1" applyBorder="1" applyAlignment="1">
      <alignment horizontal="center" vertical="center"/>
    </xf>
    <xf numFmtId="0" fontId="11" fillId="8" borderId="0" xfId="0" applyFont="1" applyFill="1" applyAlignment="1">
      <alignment horizontal="center" vertical="center"/>
    </xf>
    <xf numFmtId="0" fontId="11" fillId="8" borderId="41"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ální 5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2286000</xdr:colOff>
      <xdr:row>108</xdr:row>
      <xdr:rowOff>180975</xdr:rowOff>
    </xdr:from>
    <xdr:to>
      <xdr:col>5</xdr:col>
      <xdr:colOff>1104900</xdr:colOff>
      <xdr:row>113</xdr:row>
      <xdr:rowOff>142875</xdr:rowOff>
    </xdr:to>
    <xdr:pic>
      <xdr:nvPicPr>
        <xdr:cNvPr id="2" name="Obrázek 1" descr="C:\Users\kurucz\Desktop\Logo IROP a MMR v JPG\IROP_CZ_RO_C_C RG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486150" y="101526975"/>
          <a:ext cx="5924550" cy="9620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9DB85-4701-416A-A3F0-073E2089CF27}">
  <dimension ref="A1:K114"/>
  <sheetViews>
    <sheetView tabSelected="1" zoomScale="130" zoomScaleNormal="130" workbookViewId="0" topLeftCell="A1">
      <selection activeCell="F40" sqref="F40"/>
    </sheetView>
  </sheetViews>
  <sheetFormatPr defaultColWidth="9.140625" defaultRowHeight="15"/>
  <cols>
    <col min="1" max="1" width="6.7109375" style="38" customWidth="1"/>
    <col min="2" max="2" width="11.28125" style="38" customWidth="1"/>
    <col min="3" max="3" width="90.140625" style="54" customWidth="1"/>
    <col min="4" max="4" width="10.140625" style="38" customWidth="1"/>
    <col min="5" max="5" width="6.28125" style="38" bestFit="1" customWidth="1"/>
    <col min="6" max="6" width="70.28125" style="38" bestFit="1" customWidth="1"/>
    <col min="7" max="7" width="11.421875" style="38" customWidth="1"/>
    <col min="8" max="8" width="15.00390625" style="38" customWidth="1"/>
    <col min="9" max="9" width="11.28125" style="38" customWidth="1"/>
    <col min="10" max="10" width="16.421875" style="38" customWidth="1"/>
    <col min="11" max="16384" width="9.140625" style="38" customWidth="1"/>
  </cols>
  <sheetData>
    <row r="1" spans="1:10" ht="16.5" thickBot="1">
      <c r="A1" s="95" t="s">
        <v>0</v>
      </c>
      <c r="B1" s="96"/>
      <c r="C1" s="96"/>
      <c r="D1" s="96"/>
      <c r="E1" s="96"/>
      <c r="F1" s="96"/>
      <c r="G1" s="96"/>
      <c r="H1" s="96"/>
      <c r="I1" s="96"/>
      <c r="J1" s="97"/>
    </row>
    <row r="2" spans="1:10" ht="15">
      <c r="A2" s="98" t="s">
        <v>83</v>
      </c>
      <c r="B2" s="99"/>
      <c r="C2" s="99"/>
      <c r="D2" s="99"/>
      <c r="E2" s="99"/>
      <c r="F2" s="99"/>
      <c r="G2" s="99"/>
      <c r="H2" s="99"/>
      <c r="I2" s="99"/>
      <c r="J2" s="100"/>
    </row>
    <row r="3" spans="1:10" ht="15" customHeight="1" thickBot="1">
      <c r="A3" s="101"/>
      <c r="B3" s="102"/>
      <c r="C3" s="102"/>
      <c r="D3" s="102"/>
      <c r="E3" s="102"/>
      <c r="F3" s="102"/>
      <c r="G3" s="102"/>
      <c r="H3" s="102"/>
      <c r="I3" s="102"/>
      <c r="J3" s="103"/>
    </row>
    <row r="4" spans="1:10" ht="72.75" customHeight="1">
      <c r="A4" s="104" t="s">
        <v>1</v>
      </c>
      <c r="B4" s="105"/>
      <c r="C4" s="105"/>
      <c r="D4" s="105"/>
      <c r="E4" s="105"/>
      <c r="F4" s="105"/>
      <c r="G4" s="105"/>
      <c r="H4" s="105"/>
      <c r="I4" s="105"/>
      <c r="J4" s="106"/>
    </row>
    <row r="5" spans="1:11" ht="41.25" customHeight="1">
      <c r="A5" s="107" t="s">
        <v>2</v>
      </c>
      <c r="B5" s="108"/>
      <c r="C5" s="108"/>
      <c r="D5" s="108"/>
      <c r="E5" s="108"/>
      <c r="F5" s="108"/>
      <c r="G5" s="108"/>
      <c r="H5" s="108"/>
      <c r="I5" s="108"/>
      <c r="J5" s="109"/>
      <c r="K5" s="39"/>
    </row>
    <row r="6" spans="1:10" ht="52.5" customHeight="1">
      <c r="A6" s="110" t="s">
        <v>3</v>
      </c>
      <c r="B6" s="111" t="s">
        <v>4</v>
      </c>
      <c r="C6" s="111" t="s">
        <v>5</v>
      </c>
      <c r="D6" s="112" t="s">
        <v>6</v>
      </c>
      <c r="E6" s="113" t="s">
        <v>7</v>
      </c>
      <c r="F6" s="1" t="s">
        <v>8</v>
      </c>
      <c r="G6" s="2" t="s">
        <v>9</v>
      </c>
      <c r="H6" s="111" t="s">
        <v>10</v>
      </c>
      <c r="I6" s="111" t="s">
        <v>11</v>
      </c>
      <c r="J6" s="114" t="s">
        <v>12</v>
      </c>
    </row>
    <row r="7" spans="1:10" s="40" customFormat="1" ht="32.25" customHeight="1" thickBot="1">
      <c r="A7" s="110"/>
      <c r="B7" s="111"/>
      <c r="C7" s="111"/>
      <c r="D7" s="112"/>
      <c r="E7" s="112"/>
      <c r="F7" s="3" t="s">
        <v>13</v>
      </c>
      <c r="G7" s="4" t="s">
        <v>13</v>
      </c>
      <c r="H7" s="111"/>
      <c r="I7" s="111"/>
      <c r="J7" s="114"/>
    </row>
    <row r="8" spans="1:10" s="40" customFormat="1" ht="32.25" customHeight="1" thickBot="1">
      <c r="A8" s="115" t="s">
        <v>14</v>
      </c>
      <c r="B8" s="116"/>
      <c r="C8" s="116"/>
      <c r="D8" s="116"/>
      <c r="E8" s="116"/>
      <c r="F8" s="116"/>
      <c r="G8" s="116"/>
      <c r="H8" s="116"/>
      <c r="I8" s="116"/>
      <c r="J8" s="117"/>
    </row>
    <row r="9" spans="1:11" s="42" customFormat="1" ht="36" customHeight="1">
      <c r="A9" s="118" t="s">
        <v>15</v>
      </c>
      <c r="B9" s="119"/>
      <c r="C9" s="119"/>
      <c r="D9" s="119"/>
      <c r="E9" s="119"/>
      <c r="F9" s="119"/>
      <c r="G9" s="119"/>
      <c r="H9" s="119"/>
      <c r="I9" s="119"/>
      <c r="J9" s="120"/>
      <c r="K9" s="41"/>
    </row>
    <row r="10" spans="1:11" s="42" customFormat="1" ht="36" customHeight="1">
      <c r="A10" s="68" t="s">
        <v>16</v>
      </c>
      <c r="B10" s="69"/>
      <c r="C10" s="69"/>
      <c r="D10" s="69"/>
      <c r="E10" s="69"/>
      <c r="F10" s="69"/>
      <c r="G10" s="69"/>
      <c r="H10" s="69"/>
      <c r="I10" s="69"/>
      <c r="J10" s="70"/>
      <c r="K10" s="41"/>
    </row>
    <row r="11" spans="1:10" s="43" customFormat="1" ht="81.75" customHeight="1">
      <c r="A11" s="5">
        <v>1</v>
      </c>
      <c r="B11" s="6" t="s">
        <v>17</v>
      </c>
      <c r="C11" s="7" t="s">
        <v>84</v>
      </c>
      <c r="D11" s="8">
        <v>1</v>
      </c>
      <c r="E11" s="8" t="s">
        <v>18</v>
      </c>
      <c r="F11" s="9" t="s">
        <v>19</v>
      </c>
      <c r="G11" s="10"/>
      <c r="H11" s="11">
        <f aca="true" t="shared" si="0" ref="H11:H16">G11*D11</f>
        <v>0</v>
      </c>
      <c r="I11" s="11">
        <f>H11*0.21</f>
        <v>0</v>
      </c>
      <c r="J11" s="12">
        <f>SUM(H11:I11)</f>
        <v>0</v>
      </c>
    </row>
    <row r="12" spans="1:10" s="43" customFormat="1" ht="84" customHeight="1">
      <c r="A12" s="13">
        <v>2</v>
      </c>
      <c r="B12" s="14" t="s">
        <v>20</v>
      </c>
      <c r="C12" s="15" t="s">
        <v>21</v>
      </c>
      <c r="D12" s="16">
        <v>1</v>
      </c>
      <c r="E12" s="17" t="s">
        <v>18</v>
      </c>
      <c r="F12" s="9" t="s">
        <v>19</v>
      </c>
      <c r="G12" s="18"/>
      <c r="H12" s="19">
        <f t="shared" si="0"/>
        <v>0</v>
      </c>
      <c r="I12" s="19">
        <f aca="true" t="shared" si="1" ref="I12:I22">H12*0.21</f>
        <v>0</v>
      </c>
      <c r="J12" s="20">
        <f aca="true" t="shared" si="2" ref="J12:J22">SUM(H12:I12)</f>
        <v>0</v>
      </c>
    </row>
    <row r="13" spans="1:10" s="43" customFormat="1" ht="36">
      <c r="A13" s="13">
        <v>3</v>
      </c>
      <c r="B13" s="14" t="s">
        <v>22</v>
      </c>
      <c r="C13" s="15" t="s">
        <v>23</v>
      </c>
      <c r="D13" s="16">
        <v>24</v>
      </c>
      <c r="E13" s="17" t="s">
        <v>18</v>
      </c>
      <c r="F13" s="9" t="s">
        <v>19</v>
      </c>
      <c r="G13" s="18"/>
      <c r="H13" s="11">
        <f t="shared" si="0"/>
        <v>0</v>
      </c>
      <c r="I13" s="11">
        <f t="shared" si="1"/>
        <v>0</v>
      </c>
      <c r="J13" s="12">
        <f t="shared" si="2"/>
        <v>0</v>
      </c>
    </row>
    <row r="14" spans="1:10" s="43" customFormat="1" ht="24">
      <c r="A14" s="13">
        <v>4</v>
      </c>
      <c r="B14" s="21" t="s">
        <v>24</v>
      </c>
      <c r="C14" s="22" t="s">
        <v>25</v>
      </c>
      <c r="D14" s="16">
        <v>1</v>
      </c>
      <c r="E14" s="17" t="s">
        <v>18</v>
      </c>
      <c r="F14" s="9" t="s">
        <v>19</v>
      </c>
      <c r="G14" s="18"/>
      <c r="H14" s="11">
        <f t="shared" si="0"/>
        <v>0</v>
      </c>
      <c r="I14" s="11">
        <f t="shared" si="1"/>
        <v>0</v>
      </c>
      <c r="J14" s="12">
        <f t="shared" si="2"/>
        <v>0</v>
      </c>
    </row>
    <row r="15" spans="1:10" s="43" customFormat="1" ht="24">
      <c r="A15" s="13">
        <v>5</v>
      </c>
      <c r="B15" s="14" t="s">
        <v>24</v>
      </c>
      <c r="C15" s="22" t="s">
        <v>26</v>
      </c>
      <c r="D15" s="23">
        <v>24</v>
      </c>
      <c r="E15" s="17" t="s">
        <v>18</v>
      </c>
      <c r="F15" s="9" t="s">
        <v>19</v>
      </c>
      <c r="G15" s="18"/>
      <c r="H15" s="11">
        <f t="shared" si="0"/>
        <v>0</v>
      </c>
      <c r="I15" s="11">
        <f t="shared" si="1"/>
        <v>0</v>
      </c>
      <c r="J15" s="12">
        <f t="shared" si="2"/>
        <v>0</v>
      </c>
    </row>
    <row r="16" spans="1:10" s="43" customFormat="1" ht="24">
      <c r="A16" s="13">
        <v>6</v>
      </c>
      <c r="B16" s="21" t="s">
        <v>27</v>
      </c>
      <c r="C16" s="24" t="s">
        <v>28</v>
      </c>
      <c r="D16" s="23">
        <v>1</v>
      </c>
      <c r="E16" s="17" t="s">
        <v>18</v>
      </c>
      <c r="F16" s="9" t="s">
        <v>19</v>
      </c>
      <c r="G16" s="18"/>
      <c r="H16" s="11">
        <f t="shared" si="0"/>
        <v>0</v>
      </c>
      <c r="I16" s="11">
        <f t="shared" si="1"/>
        <v>0</v>
      </c>
      <c r="J16" s="12">
        <f t="shared" si="2"/>
        <v>0</v>
      </c>
    </row>
    <row r="17" spans="1:11" s="42" customFormat="1" ht="36" customHeight="1">
      <c r="A17" s="68" t="s">
        <v>29</v>
      </c>
      <c r="B17" s="69"/>
      <c r="C17" s="69"/>
      <c r="D17" s="69"/>
      <c r="E17" s="69"/>
      <c r="F17" s="69"/>
      <c r="G17" s="69"/>
      <c r="H17" s="69"/>
      <c r="I17" s="69"/>
      <c r="J17" s="70"/>
      <c r="K17" s="41"/>
    </row>
    <row r="18" spans="1:10" s="43" customFormat="1" ht="73.9" customHeight="1">
      <c r="A18" s="25">
        <v>7</v>
      </c>
      <c r="B18" s="26" t="s">
        <v>30</v>
      </c>
      <c r="C18" s="60" t="s">
        <v>79</v>
      </c>
      <c r="D18" s="23">
        <v>1</v>
      </c>
      <c r="E18" s="16" t="s">
        <v>18</v>
      </c>
      <c r="F18" s="29" t="s">
        <v>19</v>
      </c>
      <c r="G18" s="18"/>
      <c r="H18" s="19">
        <f>G18*D18</f>
        <v>0</v>
      </c>
      <c r="I18" s="19">
        <f t="shared" si="1"/>
        <v>0</v>
      </c>
      <c r="J18" s="20">
        <f t="shared" si="2"/>
        <v>0</v>
      </c>
    </row>
    <row r="19" spans="1:10" s="43" customFormat="1" ht="403.15" customHeight="1">
      <c r="A19" s="25">
        <v>8</v>
      </c>
      <c r="B19" s="26" t="s">
        <v>31</v>
      </c>
      <c r="C19" s="28" t="s">
        <v>32</v>
      </c>
      <c r="D19" s="23">
        <v>1</v>
      </c>
      <c r="E19" s="17" t="s">
        <v>18</v>
      </c>
      <c r="F19" s="29" t="s">
        <v>19</v>
      </c>
      <c r="G19" s="18"/>
      <c r="H19" s="11">
        <f>G19*D19</f>
        <v>0</v>
      </c>
      <c r="I19" s="11">
        <f t="shared" si="1"/>
        <v>0</v>
      </c>
      <c r="J19" s="12">
        <f t="shared" si="2"/>
        <v>0</v>
      </c>
    </row>
    <row r="20" spans="1:10" s="43" customFormat="1" ht="22.5">
      <c r="A20" s="25">
        <v>9</v>
      </c>
      <c r="B20" s="26" t="s">
        <v>33</v>
      </c>
      <c r="C20" s="24" t="s">
        <v>34</v>
      </c>
      <c r="D20" s="23">
        <v>1</v>
      </c>
      <c r="E20" s="17" t="s">
        <v>18</v>
      </c>
      <c r="F20" s="9" t="s">
        <v>19</v>
      </c>
      <c r="G20" s="18"/>
      <c r="H20" s="11">
        <f>G20*D20</f>
        <v>0</v>
      </c>
      <c r="I20" s="11">
        <f t="shared" si="1"/>
        <v>0</v>
      </c>
      <c r="J20" s="12">
        <f t="shared" si="2"/>
        <v>0</v>
      </c>
    </row>
    <row r="21" spans="1:10" s="43" customFormat="1" ht="24">
      <c r="A21" s="25">
        <v>10</v>
      </c>
      <c r="B21" s="26" t="s">
        <v>35</v>
      </c>
      <c r="C21" s="60" t="s">
        <v>42</v>
      </c>
      <c r="D21" s="23">
        <v>1</v>
      </c>
      <c r="E21" s="17" t="s">
        <v>18</v>
      </c>
      <c r="F21" s="9" t="s">
        <v>19</v>
      </c>
      <c r="G21" s="18"/>
      <c r="H21" s="11">
        <f>G21*D21</f>
        <v>0</v>
      </c>
      <c r="I21" s="11">
        <f t="shared" si="1"/>
        <v>0</v>
      </c>
      <c r="J21" s="12">
        <f t="shared" si="2"/>
        <v>0</v>
      </c>
    </row>
    <row r="22" spans="1:10" s="43" customFormat="1" ht="36.75" thickBot="1">
      <c r="A22" s="25">
        <v>11</v>
      </c>
      <c r="B22" s="26" t="s">
        <v>36</v>
      </c>
      <c r="C22" s="59" t="s">
        <v>85</v>
      </c>
      <c r="D22" s="23">
        <v>1</v>
      </c>
      <c r="E22" s="17" t="s">
        <v>18</v>
      </c>
      <c r="F22" s="9" t="s">
        <v>19</v>
      </c>
      <c r="G22" s="18"/>
      <c r="H22" s="11">
        <f>G22*D22</f>
        <v>0</v>
      </c>
      <c r="I22" s="11">
        <f t="shared" si="1"/>
        <v>0</v>
      </c>
      <c r="J22" s="12">
        <f t="shared" si="2"/>
        <v>0</v>
      </c>
    </row>
    <row r="23" spans="1:10" s="43" customFormat="1" ht="36" customHeight="1" thickBot="1" thickTop="1">
      <c r="A23" s="65" t="s">
        <v>37</v>
      </c>
      <c r="B23" s="66"/>
      <c r="C23" s="66"/>
      <c r="D23" s="66"/>
      <c r="E23" s="66"/>
      <c r="F23" s="66"/>
      <c r="G23" s="66"/>
      <c r="H23" s="66"/>
      <c r="I23" s="66"/>
      <c r="J23" s="67"/>
    </row>
    <row r="24" spans="1:10" s="43" customFormat="1" ht="36" customHeight="1" thickTop="1">
      <c r="A24" s="68" t="s">
        <v>16</v>
      </c>
      <c r="B24" s="69"/>
      <c r="C24" s="69"/>
      <c r="D24" s="69"/>
      <c r="E24" s="69"/>
      <c r="F24" s="69"/>
      <c r="G24" s="69"/>
      <c r="H24" s="69"/>
      <c r="I24" s="69"/>
      <c r="J24" s="70"/>
    </row>
    <row r="25" spans="1:10" s="43" customFormat="1" ht="82.5" customHeight="1">
      <c r="A25" s="13">
        <v>12</v>
      </c>
      <c r="B25" s="14" t="s">
        <v>17</v>
      </c>
      <c r="C25" s="30" t="s">
        <v>84</v>
      </c>
      <c r="D25" s="31">
        <v>1</v>
      </c>
      <c r="E25" s="31" t="s">
        <v>18</v>
      </c>
      <c r="F25" s="27" t="s">
        <v>19</v>
      </c>
      <c r="G25" s="18"/>
      <c r="H25" s="19">
        <f aca="true" t="shared" si="3" ref="H25:H36">G25*D25</f>
        <v>0</v>
      </c>
      <c r="I25" s="19">
        <f>H25*0.21</f>
        <v>0</v>
      </c>
      <c r="J25" s="20">
        <f>SUM(H25:I25)</f>
        <v>0</v>
      </c>
    </row>
    <row r="26" spans="1:10" s="43" customFormat="1" ht="85.5" customHeight="1">
      <c r="A26" s="13">
        <v>13</v>
      </c>
      <c r="B26" s="14" t="s">
        <v>20</v>
      </c>
      <c r="C26" s="15" t="s">
        <v>38</v>
      </c>
      <c r="D26" s="16">
        <v>1</v>
      </c>
      <c r="E26" s="17" t="s">
        <v>18</v>
      </c>
      <c r="F26" s="9" t="s">
        <v>19</v>
      </c>
      <c r="G26" s="18"/>
      <c r="H26" s="11">
        <f t="shared" si="3"/>
        <v>0</v>
      </c>
      <c r="I26" s="11">
        <f aca="true" t="shared" si="4" ref="I26:I36">H26*0.21</f>
        <v>0</v>
      </c>
      <c r="J26" s="12">
        <f aca="true" t="shared" si="5" ref="J26:J36">SUM(H26:I26)</f>
        <v>0</v>
      </c>
    </row>
    <row r="27" spans="1:10" s="43" customFormat="1" ht="36">
      <c r="A27" s="5">
        <v>14</v>
      </c>
      <c r="B27" s="14" t="s">
        <v>22</v>
      </c>
      <c r="C27" s="15" t="s">
        <v>23</v>
      </c>
      <c r="D27" s="16">
        <v>24</v>
      </c>
      <c r="E27" s="17" t="s">
        <v>18</v>
      </c>
      <c r="F27" s="9" t="s">
        <v>19</v>
      </c>
      <c r="G27" s="18"/>
      <c r="H27" s="11">
        <f t="shared" si="3"/>
        <v>0</v>
      </c>
      <c r="I27" s="11">
        <f t="shared" si="4"/>
        <v>0</v>
      </c>
      <c r="J27" s="12">
        <f t="shared" si="5"/>
        <v>0</v>
      </c>
    </row>
    <row r="28" spans="1:10" s="43" customFormat="1" ht="24">
      <c r="A28" s="13">
        <v>15</v>
      </c>
      <c r="B28" s="21" t="s">
        <v>24</v>
      </c>
      <c r="C28" s="22" t="s">
        <v>25</v>
      </c>
      <c r="D28" s="16">
        <v>1</v>
      </c>
      <c r="E28" s="17" t="s">
        <v>18</v>
      </c>
      <c r="F28" s="9" t="s">
        <v>19</v>
      </c>
      <c r="G28" s="18"/>
      <c r="H28" s="11">
        <f t="shared" si="3"/>
        <v>0</v>
      </c>
      <c r="I28" s="11">
        <f t="shared" si="4"/>
        <v>0</v>
      </c>
      <c r="J28" s="12">
        <f t="shared" si="5"/>
        <v>0</v>
      </c>
    </row>
    <row r="29" spans="1:10" s="43" customFormat="1" ht="24">
      <c r="A29" s="5">
        <v>16</v>
      </c>
      <c r="B29" s="14" t="s">
        <v>24</v>
      </c>
      <c r="C29" s="22" t="s">
        <v>26</v>
      </c>
      <c r="D29" s="23">
        <v>24</v>
      </c>
      <c r="E29" s="17" t="s">
        <v>18</v>
      </c>
      <c r="F29" s="9" t="s">
        <v>19</v>
      </c>
      <c r="G29" s="18"/>
      <c r="H29" s="11">
        <f t="shared" si="3"/>
        <v>0</v>
      </c>
      <c r="I29" s="11">
        <f t="shared" si="4"/>
        <v>0</v>
      </c>
      <c r="J29" s="12">
        <f t="shared" si="5"/>
        <v>0</v>
      </c>
    </row>
    <row r="30" spans="1:10" s="43" customFormat="1" ht="24">
      <c r="A30" s="13">
        <v>17</v>
      </c>
      <c r="B30" s="21" t="s">
        <v>27</v>
      </c>
      <c r="C30" s="24" t="s">
        <v>28</v>
      </c>
      <c r="D30" s="23">
        <v>1</v>
      </c>
      <c r="E30" s="17" t="s">
        <v>18</v>
      </c>
      <c r="F30" s="9" t="s">
        <v>19</v>
      </c>
      <c r="G30" s="18"/>
      <c r="H30" s="11">
        <f t="shared" si="3"/>
        <v>0</v>
      </c>
      <c r="I30" s="11">
        <f t="shared" si="4"/>
        <v>0</v>
      </c>
      <c r="J30" s="12">
        <f t="shared" si="5"/>
        <v>0</v>
      </c>
    </row>
    <row r="31" spans="1:10" s="43" customFormat="1" ht="36" customHeight="1">
      <c r="A31" s="68" t="s">
        <v>29</v>
      </c>
      <c r="B31" s="69"/>
      <c r="C31" s="69"/>
      <c r="D31" s="69"/>
      <c r="E31" s="69"/>
      <c r="F31" s="69" t="s">
        <v>19</v>
      </c>
      <c r="G31" s="69"/>
      <c r="H31" s="69">
        <f t="shared" si="3"/>
        <v>0</v>
      </c>
      <c r="I31" s="69">
        <f t="shared" si="4"/>
        <v>0</v>
      </c>
      <c r="J31" s="70">
        <f t="shared" si="5"/>
        <v>0</v>
      </c>
    </row>
    <row r="32" spans="1:10" s="43" customFormat="1" ht="66" customHeight="1">
      <c r="A32" s="13">
        <v>18</v>
      </c>
      <c r="B32" s="26" t="s">
        <v>30</v>
      </c>
      <c r="C32" s="60" t="s">
        <v>79</v>
      </c>
      <c r="D32" s="23">
        <v>1</v>
      </c>
      <c r="E32" s="17" t="s">
        <v>18</v>
      </c>
      <c r="F32" s="9" t="s">
        <v>19</v>
      </c>
      <c r="G32" s="18"/>
      <c r="H32" s="11">
        <f t="shared" si="3"/>
        <v>0</v>
      </c>
      <c r="I32" s="11">
        <f t="shared" si="4"/>
        <v>0</v>
      </c>
      <c r="J32" s="12">
        <f t="shared" si="5"/>
        <v>0</v>
      </c>
    </row>
    <row r="33" spans="1:10" s="43" customFormat="1" ht="409.5">
      <c r="A33" s="13">
        <v>19</v>
      </c>
      <c r="B33" s="26" t="s">
        <v>31</v>
      </c>
      <c r="C33" s="32" t="s">
        <v>32</v>
      </c>
      <c r="D33" s="23">
        <v>1</v>
      </c>
      <c r="E33" s="17" t="s">
        <v>18</v>
      </c>
      <c r="F33" s="29" t="s">
        <v>19</v>
      </c>
      <c r="G33" s="18"/>
      <c r="H33" s="11">
        <f t="shared" si="3"/>
        <v>0</v>
      </c>
      <c r="I33" s="11">
        <f t="shared" si="4"/>
        <v>0</v>
      </c>
      <c r="J33" s="12">
        <f t="shared" si="5"/>
        <v>0</v>
      </c>
    </row>
    <row r="34" spans="1:10" s="43" customFormat="1" ht="22.5">
      <c r="A34" s="13">
        <v>20</v>
      </c>
      <c r="B34" s="26" t="s">
        <v>33</v>
      </c>
      <c r="C34" s="24" t="s">
        <v>34</v>
      </c>
      <c r="D34" s="23">
        <v>1</v>
      </c>
      <c r="E34" s="17" t="s">
        <v>18</v>
      </c>
      <c r="F34" s="9" t="s">
        <v>19</v>
      </c>
      <c r="G34" s="18"/>
      <c r="H34" s="11">
        <f t="shared" si="3"/>
        <v>0</v>
      </c>
      <c r="I34" s="11">
        <f t="shared" si="4"/>
        <v>0</v>
      </c>
      <c r="J34" s="12">
        <f t="shared" si="5"/>
        <v>0</v>
      </c>
    </row>
    <row r="35" spans="1:10" s="43" customFormat="1" ht="24">
      <c r="A35" s="33">
        <v>21</v>
      </c>
      <c r="B35" s="26" t="s">
        <v>35</v>
      </c>
      <c r="C35" s="60" t="s">
        <v>42</v>
      </c>
      <c r="D35" s="23">
        <v>1</v>
      </c>
      <c r="E35" s="17" t="s">
        <v>18</v>
      </c>
      <c r="F35" s="9" t="s">
        <v>19</v>
      </c>
      <c r="G35" s="18"/>
      <c r="H35" s="11">
        <f t="shared" si="3"/>
        <v>0</v>
      </c>
      <c r="I35" s="11">
        <f t="shared" si="4"/>
        <v>0</v>
      </c>
      <c r="J35" s="12">
        <f t="shared" si="5"/>
        <v>0</v>
      </c>
    </row>
    <row r="36" spans="1:10" s="43" customFormat="1" ht="36.75" thickBot="1">
      <c r="A36" s="33">
        <v>22</v>
      </c>
      <c r="B36" s="26" t="s">
        <v>36</v>
      </c>
      <c r="C36" s="24" t="s">
        <v>85</v>
      </c>
      <c r="D36" s="23">
        <v>1</v>
      </c>
      <c r="E36" s="17" t="s">
        <v>18</v>
      </c>
      <c r="F36" s="9" t="s">
        <v>19</v>
      </c>
      <c r="G36" s="18"/>
      <c r="H36" s="11">
        <f t="shared" si="3"/>
        <v>0</v>
      </c>
      <c r="I36" s="11">
        <f t="shared" si="4"/>
        <v>0</v>
      </c>
      <c r="J36" s="12">
        <f t="shared" si="5"/>
        <v>0</v>
      </c>
    </row>
    <row r="37" spans="1:10" s="43" customFormat="1" ht="36" customHeight="1" thickBot="1" thickTop="1">
      <c r="A37" s="71" t="s">
        <v>39</v>
      </c>
      <c r="B37" s="72"/>
      <c r="C37" s="72"/>
      <c r="D37" s="72"/>
      <c r="E37" s="72"/>
      <c r="F37" s="72"/>
      <c r="G37" s="72"/>
      <c r="H37" s="72"/>
      <c r="I37" s="72"/>
      <c r="J37" s="73"/>
    </row>
    <row r="38" spans="1:10" s="43" customFormat="1" ht="36" customHeight="1" thickTop="1">
      <c r="A38" s="74" t="s">
        <v>29</v>
      </c>
      <c r="B38" s="75"/>
      <c r="C38" s="75"/>
      <c r="D38" s="75"/>
      <c r="E38" s="75"/>
      <c r="F38" s="75" t="s">
        <v>19</v>
      </c>
      <c r="G38" s="75"/>
      <c r="H38" s="75">
        <f aca="true" t="shared" si="6" ref="H38:H43">G38*D38</f>
        <v>0</v>
      </c>
      <c r="I38" s="75">
        <f>H38*0.21</f>
        <v>0</v>
      </c>
      <c r="J38" s="76">
        <f>SUM(H38:I38)</f>
        <v>0</v>
      </c>
    </row>
    <row r="39" spans="1:10" s="43" customFormat="1" ht="60.75" customHeight="1">
      <c r="A39" s="13">
        <v>23</v>
      </c>
      <c r="B39" s="26" t="s">
        <v>30</v>
      </c>
      <c r="C39" s="60" t="s">
        <v>79</v>
      </c>
      <c r="D39" s="23">
        <v>1</v>
      </c>
      <c r="E39" s="17" t="s">
        <v>18</v>
      </c>
      <c r="F39" s="9" t="s">
        <v>19</v>
      </c>
      <c r="G39" s="18"/>
      <c r="H39" s="11">
        <f t="shared" si="6"/>
        <v>0</v>
      </c>
      <c r="I39" s="11">
        <f aca="true" t="shared" si="7" ref="I39:I43">H39*0.21</f>
        <v>0</v>
      </c>
      <c r="J39" s="12">
        <f aca="true" t="shared" si="8" ref="J39:J43">SUM(H39:I39)</f>
        <v>0</v>
      </c>
    </row>
    <row r="40" spans="1:10" s="43" customFormat="1" ht="409.5">
      <c r="A40" s="13">
        <v>24</v>
      </c>
      <c r="B40" s="26" t="s">
        <v>31</v>
      </c>
      <c r="C40" s="32" t="s">
        <v>32</v>
      </c>
      <c r="D40" s="23">
        <v>1</v>
      </c>
      <c r="E40" s="17" t="s">
        <v>18</v>
      </c>
      <c r="F40" s="29" t="s">
        <v>19</v>
      </c>
      <c r="G40" s="18"/>
      <c r="H40" s="11">
        <f t="shared" si="6"/>
        <v>0</v>
      </c>
      <c r="I40" s="11">
        <f t="shared" si="7"/>
        <v>0</v>
      </c>
      <c r="J40" s="12">
        <f t="shared" si="8"/>
        <v>0</v>
      </c>
    </row>
    <row r="41" spans="1:10" s="43" customFormat="1" ht="22.5">
      <c r="A41" s="13">
        <v>25</v>
      </c>
      <c r="B41" s="26" t="s">
        <v>33</v>
      </c>
      <c r="C41" s="24" t="s">
        <v>34</v>
      </c>
      <c r="D41" s="23">
        <v>1</v>
      </c>
      <c r="E41" s="17" t="s">
        <v>18</v>
      </c>
      <c r="F41" s="9" t="s">
        <v>19</v>
      </c>
      <c r="G41" s="18"/>
      <c r="H41" s="11">
        <f t="shared" si="6"/>
        <v>0</v>
      </c>
      <c r="I41" s="11">
        <f t="shared" si="7"/>
        <v>0</v>
      </c>
      <c r="J41" s="12">
        <f t="shared" si="8"/>
        <v>0</v>
      </c>
    </row>
    <row r="42" spans="1:10" s="43" customFormat="1" ht="24">
      <c r="A42" s="33">
        <v>26</v>
      </c>
      <c r="B42" s="26" t="s">
        <v>35</v>
      </c>
      <c r="C42" s="60" t="s">
        <v>42</v>
      </c>
      <c r="D42" s="23">
        <v>1</v>
      </c>
      <c r="E42" s="17" t="s">
        <v>18</v>
      </c>
      <c r="F42" s="9" t="s">
        <v>19</v>
      </c>
      <c r="G42" s="18"/>
      <c r="H42" s="11">
        <f t="shared" si="6"/>
        <v>0</v>
      </c>
      <c r="I42" s="11">
        <f t="shared" si="7"/>
        <v>0</v>
      </c>
      <c r="J42" s="12">
        <f t="shared" si="8"/>
        <v>0</v>
      </c>
    </row>
    <row r="43" spans="1:10" s="43" customFormat="1" ht="36.75" thickBot="1">
      <c r="A43" s="13">
        <v>27</v>
      </c>
      <c r="B43" s="26" t="s">
        <v>36</v>
      </c>
      <c r="C43" s="24" t="s">
        <v>85</v>
      </c>
      <c r="D43" s="23">
        <v>1</v>
      </c>
      <c r="E43" s="17" t="s">
        <v>18</v>
      </c>
      <c r="F43" s="9" t="s">
        <v>19</v>
      </c>
      <c r="G43" s="18"/>
      <c r="H43" s="11">
        <f t="shared" si="6"/>
        <v>0</v>
      </c>
      <c r="I43" s="11">
        <f t="shared" si="7"/>
        <v>0</v>
      </c>
      <c r="J43" s="12">
        <f t="shared" si="8"/>
        <v>0</v>
      </c>
    </row>
    <row r="44" spans="1:10" s="43" customFormat="1" ht="36" customHeight="1" thickBot="1">
      <c r="A44" s="77" t="s">
        <v>40</v>
      </c>
      <c r="B44" s="78"/>
      <c r="C44" s="78"/>
      <c r="D44" s="78"/>
      <c r="E44" s="78"/>
      <c r="F44" s="78"/>
      <c r="G44" s="78"/>
      <c r="H44" s="78"/>
      <c r="I44" s="78"/>
      <c r="J44" s="79"/>
    </row>
    <row r="45" spans="1:10" s="43" customFormat="1" ht="36" customHeight="1">
      <c r="A45" s="68" t="s">
        <v>29</v>
      </c>
      <c r="B45" s="69"/>
      <c r="C45" s="69"/>
      <c r="D45" s="69"/>
      <c r="E45" s="69"/>
      <c r="F45" s="69" t="s">
        <v>19</v>
      </c>
      <c r="G45" s="69"/>
      <c r="H45" s="69">
        <f aca="true" t="shared" si="9" ref="H45:H50">G45*D45</f>
        <v>0</v>
      </c>
      <c r="I45" s="69">
        <f aca="true" t="shared" si="10" ref="I45:I50">H45*0.21</f>
        <v>0</v>
      </c>
      <c r="J45" s="70">
        <f aca="true" t="shared" si="11" ref="J45:J50">SUM(H45:I45)</f>
        <v>0</v>
      </c>
    </row>
    <row r="46" spans="1:10" s="43" customFormat="1" ht="59.25" customHeight="1">
      <c r="A46" s="13">
        <v>28</v>
      </c>
      <c r="B46" s="26" t="s">
        <v>30</v>
      </c>
      <c r="C46" s="60" t="s">
        <v>79</v>
      </c>
      <c r="D46" s="23">
        <v>1</v>
      </c>
      <c r="E46" s="17" t="s">
        <v>18</v>
      </c>
      <c r="F46" s="9" t="s">
        <v>19</v>
      </c>
      <c r="G46" s="18"/>
      <c r="H46" s="34">
        <f t="shared" si="9"/>
        <v>0</v>
      </c>
      <c r="I46" s="34">
        <f t="shared" si="10"/>
        <v>0</v>
      </c>
      <c r="J46" s="35">
        <f t="shared" si="11"/>
        <v>0</v>
      </c>
    </row>
    <row r="47" spans="1:10" s="43" customFormat="1" ht="409.5">
      <c r="A47" s="13">
        <v>29</v>
      </c>
      <c r="B47" s="26" t="s">
        <v>31</v>
      </c>
      <c r="C47" s="32" t="s">
        <v>32</v>
      </c>
      <c r="D47" s="23">
        <v>1</v>
      </c>
      <c r="E47" s="17" t="s">
        <v>18</v>
      </c>
      <c r="F47" s="29" t="s">
        <v>19</v>
      </c>
      <c r="G47" s="18"/>
      <c r="H47" s="34">
        <f t="shared" si="9"/>
        <v>0</v>
      </c>
      <c r="I47" s="34">
        <f t="shared" si="10"/>
        <v>0</v>
      </c>
      <c r="J47" s="35">
        <f t="shared" si="11"/>
        <v>0</v>
      </c>
    </row>
    <row r="48" spans="1:10" s="43" customFormat="1" ht="22.5">
      <c r="A48" s="13">
        <v>30</v>
      </c>
      <c r="B48" s="26" t="s">
        <v>33</v>
      </c>
      <c r="C48" s="24" t="s">
        <v>34</v>
      </c>
      <c r="D48" s="23">
        <v>1</v>
      </c>
      <c r="E48" s="17" t="s">
        <v>18</v>
      </c>
      <c r="F48" s="9" t="s">
        <v>19</v>
      </c>
      <c r="G48" s="18"/>
      <c r="H48" s="34">
        <f t="shared" si="9"/>
        <v>0</v>
      </c>
      <c r="I48" s="34">
        <f t="shared" si="10"/>
        <v>0</v>
      </c>
      <c r="J48" s="35">
        <f t="shared" si="11"/>
        <v>0</v>
      </c>
    </row>
    <row r="49" spans="1:10" s="43" customFormat="1" ht="34.5" customHeight="1">
      <c r="A49" s="13">
        <v>31</v>
      </c>
      <c r="B49" s="26" t="s">
        <v>35</v>
      </c>
      <c r="C49" s="60" t="s">
        <v>42</v>
      </c>
      <c r="D49" s="23">
        <v>1</v>
      </c>
      <c r="E49" s="17" t="s">
        <v>18</v>
      </c>
      <c r="F49" s="9" t="s">
        <v>19</v>
      </c>
      <c r="G49" s="18"/>
      <c r="H49" s="34">
        <f t="shared" si="9"/>
        <v>0</v>
      </c>
      <c r="I49" s="34">
        <f t="shared" si="10"/>
        <v>0</v>
      </c>
      <c r="J49" s="35">
        <f t="shared" si="11"/>
        <v>0</v>
      </c>
    </row>
    <row r="50" spans="1:10" s="43" customFormat="1" ht="45" customHeight="1" thickBot="1">
      <c r="A50" s="13">
        <v>32</v>
      </c>
      <c r="B50" s="26" t="s">
        <v>36</v>
      </c>
      <c r="C50" s="24" t="s">
        <v>85</v>
      </c>
      <c r="D50" s="23">
        <v>1</v>
      </c>
      <c r="E50" s="17" t="s">
        <v>18</v>
      </c>
      <c r="F50" s="9" t="s">
        <v>19</v>
      </c>
      <c r="G50" s="18"/>
      <c r="H50" s="34">
        <f t="shared" si="9"/>
        <v>0</v>
      </c>
      <c r="I50" s="34">
        <f t="shared" si="10"/>
        <v>0</v>
      </c>
      <c r="J50" s="35">
        <f t="shared" si="11"/>
        <v>0</v>
      </c>
    </row>
    <row r="51" spans="1:10" s="43" customFormat="1" ht="30.75" customHeight="1" thickBot="1" thickTop="1">
      <c r="A51" s="88" t="s">
        <v>41</v>
      </c>
      <c r="B51" s="89"/>
      <c r="C51" s="89"/>
      <c r="D51" s="89"/>
      <c r="E51" s="89"/>
      <c r="F51" s="89"/>
      <c r="G51" s="90"/>
      <c r="H51" s="36">
        <f>SUM(H11:H16,H18:H22,H25:H30,H32:H36,H39:H43,H46:H50)</f>
        <v>0</v>
      </c>
      <c r="I51" s="36">
        <f>SUM(I11:I16,I18:I22,I25:I30,I32:I36,I39:I43,I46:I50)</f>
        <v>0</v>
      </c>
      <c r="J51" s="37">
        <f>SUM(H51:I51)</f>
        <v>0</v>
      </c>
    </row>
    <row r="53" spans="1:10" ht="19.5" thickBot="1">
      <c r="A53" s="91" t="s">
        <v>43</v>
      </c>
      <c r="B53" s="91"/>
      <c r="C53" s="91"/>
      <c r="D53" s="91"/>
      <c r="E53" s="91"/>
      <c r="F53" s="91"/>
      <c r="G53" s="91"/>
      <c r="H53" s="91"/>
      <c r="I53" s="91"/>
      <c r="J53" s="91"/>
    </row>
    <row r="54" spans="1:10" ht="16.5" thickTop="1">
      <c r="A54" s="92" t="s">
        <v>44</v>
      </c>
      <c r="B54" s="93"/>
      <c r="C54" s="93"/>
      <c r="D54" s="93"/>
      <c r="E54" s="93"/>
      <c r="F54" s="93"/>
      <c r="G54" s="93"/>
      <c r="H54" s="93"/>
      <c r="I54" s="93"/>
      <c r="J54" s="94"/>
    </row>
    <row r="55" spans="1:10" ht="15">
      <c r="A55" s="68" t="s">
        <v>45</v>
      </c>
      <c r="B55" s="69"/>
      <c r="C55" s="69"/>
      <c r="D55" s="69"/>
      <c r="E55" s="69"/>
      <c r="F55" s="69"/>
      <c r="G55" s="69"/>
      <c r="H55" s="69"/>
      <c r="I55" s="69"/>
      <c r="J55" s="70"/>
    </row>
    <row r="56" spans="1:10" ht="157.9" customHeight="1">
      <c r="A56" s="13">
        <v>1</v>
      </c>
      <c r="B56" s="26" t="s">
        <v>46</v>
      </c>
      <c r="C56" s="24" t="s">
        <v>47</v>
      </c>
      <c r="D56" s="23">
        <v>25</v>
      </c>
      <c r="E56" s="16" t="s">
        <v>18</v>
      </c>
      <c r="F56" s="44" t="s">
        <v>19</v>
      </c>
      <c r="G56" s="45"/>
      <c r="H56" s="19">
        <f aca="true" t="shared" si="12" ref="H56:H63">G56*D56</f>
        <v>0</v>
      </c>
      <c r="I56" s="19">
        <f aca="true" t="shared" si="13" ref="I56:I63">H56*0.21</f>
        <v>0</v>
      </c>
      <c r="J56" s="20">
        <f aca="true" t="shared" si="14" ref="J56:J63">SUM(H56:I56)</f>
        <v>0</v>
      </c>
    </row>
    <row r="57" spans="1:10" ht="61.5" customHeight="1">
      <c r="A57" s="13">
        <v>2</v>
      </c>
      <c r="B57" s="26" t="s">
        <v>48</v>
      </c>
      <c r="C57" s="24" t="s">
        <v>49</v>
      </c>
      <c r="D57" s="23">
        <v>1</v>
      </c>
      <c r="E57" s="16" t="s">
        <v>18</v>
      </c>
      <c r="F57" s="44" t="s">
        <v>19</v>
      </c>
      <c r="G57" s="45"/>
      <c r="H57" s="19">
        <f t="shared" si="12"/>
        <v>0</v>
      </c>
      <c r="I57" s="19">
        <f t="shared" si="13"/>
        <v>0</v>
      </c>
      <c r="J57" s="20">
        <f t="shared" si="14"/>
        <v>0</v>
      </c>
    </row>
    <row r="58" spans="1:10" ht="95.25" customHeight="1">
      <c r="A58" s="13">
        <v>3</v>
      </c>
      <c r="B58" s="26" t="s">
        <v>50</v>
      </c>
      <c r="C58" s="24" t="s">
        <v>51</v>
      </c>
      <c r="D58" s="23">
        <v>1</v>
      </c>
      <c r="E58" s="16" t="s">
        <v>18</v>
      </c>
      <c r="F58" s="44" t="s">
        <v>19</v>
      </c>
      <c r="G58" s="45"/>
      <c r="H58" s="19">
        <f t="shared" si="12"/>
        <v>0</v>
      </c>
      <c r="I58" s="19">
        <f t="shared" si="13"/>
        <v>0</v>
      </c>
      <c r="J58" s="20">
        <f t="shared" si="14"/>
        <v>0</v>
      </c>
    </row>
    <row r="59" spans="1:10" ht="239.25" customHeight="1">
      <c r="A59" s="13">
        <v>4</v>
      </c>
      <c r="B59" s="26" t="s">
        <v>17</v>
      </c>
      <c r="C59" s="24" t="s">
        <v>52</v>
      </c>
      <c r="D59" s="23">
        <v>1</v>
      </c>
      <c r="E59" s="16" t="s">
        <v>18</v>
      </c>
      <c r="F59" s="44" t="s">
        <v>19</v>
      </c>
      <c r="G59" s="45"/>
      <c r="H59" s="19">
        <f t="shared" si="12"/>
        <v>0</v>
      </c>
      <c r="I59" s="19">
        <f t="shared" si="13"/>
        <v>0</v>
      </c>
      <c r="J59" s="20">
        <f t="shared" si="14"/>
        <v>0</v>
      </c>
    </row>
    <row r="60" spans="1:10" ht="48">
      <c r="A60" s="13">
        <v>5</v>
      </c>
      <c r="B60" s="26" t="s">
        <v>53</v>
      </c>
      <c r="C60" s="24" t="s">
        <v>54</v>
      </c>
      <c r="D60" s="23">
        <v>1</v>
      </c>
      <c r="E60" s="16" t="s">
        <v>18</v>
      </c>
      <c r="F60" s="44" t="s">
        <v>19</v>
      </c>
      <c r="G60" s="45"/>
      <c r="H60" s="19">
        <f t="shared" si="12"/>
        <v>0</v>
      </c>
      <c r="I60" s="19">
        <f t="shared" si="13"/>
        <v>0</v>
      </c>
      <c r="J60" s="20">
        <f t="shared" si="14"/>
        <v>0</v>
      </c>
    </row>
    <row r="61" spans="1:10" ht="58.5" customHeight="1">
      <c r="A61" s="13">
        <v>6</v>
      </c>
      <c r="B61" s="26" t="s">
        <v>55</v>
      </c>
      <c r="C61" s="24" t="s">
        <v>56</v>
      </c>
      <c r="D61" s="23">
        <v>1</v>
      </c>
      <c r="E61" s="16" t="s">
        <v>18</v>
      </c>
      <c r="F61" s="44" t="s">
        <v>19</v>
      </c>
      <c r="G61" s="45"/>
      <c r="H61" s="19">
        <f t="shared" si="12"/>
        <v>0</v>
      </c>
      <c r="I61" s="19">
        <f t="shared" si="13"/>
        <v>0</v>
      </c>
      <c r="J61" s="20">
        <f t="shared" si="14"/>
        <v>0</v>
      </c>
    </row>
    <row r="62" spans="1:10" ht="60" customHeight="1">
      <c r="A62" s="13">
        <v>7</v>
      </c>
      <c r="B62" s="26" t="s">
        <v>57</v>
      </c>
      <c r="C62" s="24" t="s">
        <v>58</v>
      </c>
      <c r="D62" s="23">
        <v>30</v>
      </c>
      <c r="E62" s="16" t="s">
        <v>18</v>
      </c>
      <c r="F62" s="44" t="s">
        <v>19</v>
      </c>
      <c r="G62" s="45"/>
      <c r="H62" s="19">
        <f t="shared" si="12"/>
        <v>0</v>
      </c>
      <c r="I62" s="19">
        <f t="shared" si="13"/>
        <v>0</v>
      </c>
      <c r="J62" s="20">
        <f t="shared" si="14"/>
        <v>0</v>
      </c>
    </row>
    <row r="63" spans="1:10" ht="264" customHeight="1">
      <c r="A63" s="13">
        <v>8</v>
      </c>
      <c r="B63" s="26" t="s">
        <v>59</v>
      </c>
      <c r="C63" s="24" t="s">
        <v>60</v>
      </c>
      <c r="D63" s="23">
        <v>1</v>
      </c>
      <c r="E63" s="16" t="s">
        <v>18</v>
      </c>
      <c r="F63" s="44" t="s">
        <v>19</v>
      </c>
      <c r="G63" s="45"/>
      <c r="H63" s="19">
        <f t="shared" si="12"/>
        <v>0</v>
      </c>
      <c r="I63" s="19">
        <f t="shared" si="13"/>
        <v>0</v>
      </c>
      <c r="J63" s="20">
        <f t="shared" si="14"/>
        <v>0</v>
      </c>
    </row>
    <row r="64" spans="1:10" ht="15">
      <c r="A64" s="85" t="s">
        <v>29</v>
      </c>
      <c r="B64" s="86"/>
      <c r="C64" s="86"/>
      <c r="D64" s="86"/>
      <c r="E64" s="86"/>
      <c r="F64" s="86"/>
      <c r="G64" s="86"/>
      <c r="H64" s="86"/>
      <c r="I64" s="86"/>
      <c r="J64" s="87"/>
    </row>
    <row r="65" spans="1:10" ht="61.5" customHeight="1">
      <c r="A65" s="13">
        <v>9</v>
      </c>
      <c r="B65" s="26" t="s">
        <v>30</v>
      </c>
      <c r="C65" s="60" t="s">
        <v>79</v>
      </c>
      <c r="D65" s="23">
        <v>1</v>
      </c>
      <c r="E65" s="16" t="s">
        <v>18</v>
      </c>
      <c r="F65" s="44" t="s">
        <v>19</v>
      </c>
      <c r="G65" s="45"/>
      <c r="H65" s="19">
        <f>G65*D65</f>
        <v>0</v>
      </c>
      <c r="I65" s="19">
        <f aca="true" t="shared" si="15" ref="I65:I69">H65*0.21</f>
        <v>0</v>
      </c>
      <c r="J65" s="20">
        <f aca="true" t="shared" si="16" ref="J65:J69">SUM(H65:I65)</f>
        <v>0</v>
      </c>
    </row>
    <row r="66" spans="1:10" ht="409.5" customHeight="1">
      <c r="A66" s="13">
        <v>10</v>
      </c>
      <c r="B66" s="26" t="s">
        <v>31</v>
      </c>
      <c r="C66" s="32" t="s">
        <v>32</v>
      </c>
      <c r="D66" s="46">
        <v>1</v>
      </c>
      <c r="E66" s="47" t="s">
        <v>18</v>
      </c>
      <c r="F66" s="48" t="s">
        <v>19</v>
      </c>
      <c r="G66" s="45"/>
      <c r="H66" s="11">
        <f>G66*D66</f>
        <v>0</v>
      </c>
      <c r="I66" s="11">
        <f t="shared" si="15"/>
        <v>0</v>
      </c>
      <c r="J66" s="12">
        <f t="shared" si="16"/>
        <v>0</v>
      </c>
    </row>
    <row r="67" spans="1:10" ht="22.5">
      <c r="A67" s="13">
        <v>11</v>
      </c>
      <c r="B67" s="26" t="s">
        <v>33</v>
      </c>
      <c r="C67" s="24" t="s">
        <v>34</v>
      </c>
      <c r="D67" s="23">
        <v>1</v>
      </c>
      <c r="E67" s="17" t="s">
        <v>18</v>
      </c>
      <c r="F67" s="49" t="s">
        <v>19</v>
      </c>
      <c r="G67" s="45"/>
      <c r="H67" s="11">
        <f>G67*D67</f>
        <v>0</v>
      </c>
      <c r="I67" s="11">
        <f t="shared" si="15"/>
        <v>0</v>
      </c>
      <c r="J67" s="12">
        <f t="shared" si="16"/>
        <v>0</v>
      </c>
    </row>
    <row r="68" spans="1:10" ht="24">
      <c r="A68" s="13">
        <v>12</v>
      </c>
      <c r="B68" s="26" t="s">
        <v>35</v>
      </c>
      <c r="C68" s="60" t="s">
        <v>42</v>
      </c>
      <c r="D68" s="23">
        <v>1</v>
      </c>
      <c r="E68" s="17" t="s">
        <v>18</v>
      </c>
      <c r="F68" s="49" t="s">
        <v>19</v>
      </c>
      <c r="G68" s="45"/>
      <c r="H68" s="11">
        <f>G68*D68</f>
        <v>0</v>
      </c>
      <c r="I68" s="11">
        <f t="shared" si="15"/>
        <v>0</v>
      </c>
      <c r="J68" s="12">
        <f t="shared" si="16"/>
        <v>0</v>
      </c>
    </row>
    <row r="69" spans="1:10" ht="36.75" thickBot="1">
      <c r="A69" s="13">
        <v>13</v>
      </c>
      <c r="B69" s="26" t="s">
        <v>36</v>
      </c>
      <c r="C69" s="24" t="s">
        <v>85</v>
      </c>
      <c r="D69" s="23">
        <v>1</v>
      </c>
      <c r="E69" s="17" t="s">
        <v>18</v>
      </c>
      <c r="F69" s="49" t="s">
        <v>19</v>
      </c>
      <c r="G69" s="45"/>
      <c r="H69" s="11">
        <f>G69*D69</f>
        <v>0</v>
      </c>
      <c r="I69" s="11">
        <f t="shared" si="15"/>
        <v>0</v>
      </c>
      <c r="J69" s="12">
        <f t="shared" si="16"/>
        <v>0</v>
      </c>
    </row>
    <row r="70" spans="1:10" ht="17.25" thickBot="1" thickTop="1">
      <c r="A70" s="65" t="s">
        <v>61</v>
      </c>
      <c r="B70" s="66"/>
      <c r="C70" s="66"/>
      <c r="D70" s="66"/>
      <c r="E70" s="66"/>
      <c r="F70" s="66"/>
      <c r="G70" s="66"/>
      <c r="H70" s="66"/>
      <c r="I70" s="66"/>
      <c r="J70" s="67"/>
    </row>
    <row r="71" spans="1:10" ht="16.5" thickTop="1">
      <c r="A71" s="68" t="s">
        <v>29</v>
      </c>
      <c r="B71" s="69"/>
      <c r="C71" s="69"/>
      <c r="D71" s="69"/>
      <c r="E71" s="69"/>
      <c r="F71" s="69" t="s">
        <v>19</v>
      </c>
      <c r="G71" s="69"/>
      <c r="H71" s="69">
        <f aca="true" t="shared" si="17" ref="H71:H76">G71*D71</f>
        <v>0</v>
      </c>
      <c r="I71" s="69">
        <f aca="true" t="shared" si="18" ref="I71:I76">H71*0.21</f>
        <v>0</v>
      </c>
      <c r="J71" s="70">
        <f aca="true" t="shared" si="19" ref="J71:J76">SUM(H71:I71)</f>
        <v>0</v>
      </c>
    </row>
    <row r="72" spans="1:10" ht="65.25" customHeight="1">
      <c r="A72" s="13">
        <v>14</v>
      </c>
      <c r="B72" s="26" t="s">
        <v>30</v>
      </c>
      <c r="C72" s="60" t="s">
        <v>79</v>
      </c>
      <c r="D72" s="23">
        <v>1</v>
      </c>
      <c r="E72" s="17" t="s">
        <v>18</v>
      </c>
      <c r="F72" s="49" t="s">
        <v>19</v>
      </c>
      <c r="G72" s="45"/>
      <c r="H72" s="11">
        <f t="shared" si="17"/>
        <v>0</v>
      </c>
      <c r="I72" s="11">
        <f t="shared" si="18"/>
        <v>0</v>
      </c>
      <c r="J72" s="12">
        <f t="shared" si="19"/>
        <v>0</v>
      </c>
    </row>
    <row r="73" spans="1:10" ht="394.15" customHeight="1">
      <c r="A73" s="13">
        <v>15</v>
      </c>
      <c r="B73" s="26" t="s">
        <v>31</v>
      </c>
      <c r="C73" s="32" t="s">
        <v>32</v>
      </c>
      <c r="D73" s="23">
        <v>1</v>
      </c>
      <c r="E73" s="17" t="s">
        <v>18</v>
      </c>
      <c r="F73" s="48" t="s">
        <v>19</v>
      </c>
      <c r="G73" s="45"/>
      <c r="H73" s="11">
        <f t="shared" si="17"/>
        <v>0</v>
      </c>
      <c r="I73" s="11">
        <f t="shared" si="18"/>
        <v>0</v>
      </c>
      <c r="J73" s="12">
        <f t="shared" si="19"/>
        <v>0</v>
      </c>
    </row>
    <row r="74" spans="1:10" ht="22.5">
      <c r="A74" s="13">
        <v>16</v>
      </c>
      <c r="B74" s="26" t="s">
        <v>33</v>
      </c>
      <c r="C74" s="24" t="s">
        <v>34</v>
      </c>
      <c r="D74" s="23">
        <v>1</v>
      </c>
      <c r="E74" s="17" t="s">
        <v>18</v>
      </c>
      <c r="F74" s="49" t="s">
        <v>19</v>
      </c>
      <c r="G74" s="45"/>
      <c r="H74" s="11">
        <f t="shared" si="17"/>
        <v>0</v>
      </c>
      <c r="I74" s="11">
        <f t="shared" si="18"/>
        <v>0</v>
      </c>
      <c r="J74" s="12">
        <f t="shared" si="19"/>
        <v>0</v>
      </c>
    </row>
    <row r="75" spans="1:10" ht="24">
      <c r="A75" s="13">
        <v>17</v>
      </c>
      <c r="B75" s="26" t="s">
        <v>35</v>
      </c>
      <c r="C75" s="60" t="s">
        <v>42</v>
      </c>
      <c r="D75" s="23">
        <v>1</v>
      </c>
      <c r="E75" s="17" t="s">
        <v>18</v>
      </c>
      <c r="F75" s="49" t="s">
        <v>19</v>
      </c>
      <c r="G75" s="45"/>
      <c r="H75" s="11">
        <f t="shared" si="17"/>
        <v>0</v>
      </c>
      <c r="I75" s="11">
        <f t="shared" si="18"/>
        <v>0</v>
      </c>
      <c r="J75" s="12">
        <f t="shared" si="19"/>
        <v>0</v>
      </c>
    </row>
    <row r="76" spans="1:10" ht="36">
      <c r="A76" s="13">
        <v>18</v>
      </c>
      <c r="B76" s="26" t="s">
        <v>36</v>
      </c>
      <c r="C76" s="24" t="s">
        <v>85</v>
      </c>
      <c r="D76" s="23">
        <v>1</v>
      </c>
      <c r="E76" s="17" t="s">
        <v>18</v>
      </c>
      <c r="F76" s="49" t="s">
        <v>19</v>
      </c>
      <c r="G76" s="45"/>
      <c r="H76" s="11">
        <f t="shared" si="17"/>
        <v>0</v>
      </c>
      <c r="I76" s="11">
        <f t="shared" si="18"/>
        <v>0</v>
      </c>
      <c r="J76" s="12">
        <f t="shared" si="19"/>
        <v>0</v>
      </c>
    </row>
    <row r="77" spans="1:10" ht="15">
      <c r="A77" s="68" t="s">
        <v>16</v>
      </c>
      <c r="B77" s="69"/>
      <c r="C77" s="69"/>
      <c r="D77" s="69"/>
      <c r="E77" s="69"/>
      <c r="F77" s="69"/>
      <c r="G77" s="69"/>
      <c r="H77" s="69"/>
      <c r="I77" s="69"/>
      <c r="J77" s="70"/>
    </row>
    <row r="78" spans="1:10" ht="306.6" customHeight="1">
      <c r="A78" s="33">
        <v>19</v>
      </c>
      <c r="B78" s="26" t="s">
        <v>17</v>
      </c>
      <c r="C78" s="24" t="s">
        <v>86</v>
      </c>
      <c r="D78" s="23">
        <v>1</v>
      </c>
      <c r="E78" s="17" t="s">
        <v>18</v>
      </c>
      <c r="F78" s="49" t="s">
        <v>19</v>
      </c>
      <c r="G78" s="50"/>
      <c r="H78" s="11">
        <f aca="true" t="shared" si="20" ref="H78:H83">G78*D78</f>
        <v>0</v>
      </c>
      <c r="I78" s="11">
        <f aca="true" t="shared" si="21" ref="I78:I83">H78*0.21</f>
        <v>0</v>
      </c>
      <c r="J78" s="12">
        <f aca="true" t="shared" si="22" ref="J78:J83">SUM(H78:I78)</f>
        <v>0</v>
      </c>
    </row>
    <row r="79" spans="1:10" ht="48">
      <c r="A79" s="33">
        <v>20</v>
      </c>
      <c r="B79" s="26" t="s">
        <v>53</v>
      </c>
      <c r="C79" s="24" t="s">
        <v>54</v>
      </c>
      <c r="D79" s="23">
        <v>1</v>
      </c>
      <c r="E79" s="17" t="s">
        <v>18</v>
      </c>
      <c r="F79" s="49" t="s">
        <v>19</v>
      </c>
      <c r="G79" s="50"/>
      <c r="H79" s="11">
        <f t="shared" si="20"/>
        <v>0</v>
      </c>
      <c r="I79" s="11">
        <f t="shared" si="21"/>
        <v>0</v>
      </c>
      <c r="J79" s="12">
        <f t="shared" si="22"/>
        <v>0</v>
      </c>
    </row>
    <row r="80" spans="1:10" ht="62.25" customHeight="1">
      <c r="A80" s="33">
        <v>21</v>
      </c>
      <c r="B80" s="26" t="s">
        <v>62</v>
      </c>
      <c r="C80" s="24" t="s">
        <v>56</v>
      </c>
      <c r="D80" s="23">
        <v>1</v>
      </c>
      <c r="E80" s="17" t="s">
        <v>18</v>
      </c>
      <c r="F80" s="49" t="s">
        <v>19</v>
      </c>
      <c r="G80" s="50"/>
      <c r="H80" s="11">
        <f t="shared" si="20"/>
        <v>0</v>
      </c>
      <c r="I80" s="11">
        <f t="shared" si="21"/>
        <v>0</v>
      </c>
      <c r="J80" s="12">
        <f t="shared" si="22"/>
        <v>0</v>
      </c>
    </row>
    <row r="81" spans="1:10" ht="63" customHeight="1">
      <c r="A81" s="33">
        <v>22</v>
      </c>
      <c r="B81" s="26" t="s">
        <v>63</v>
      </c>
      <c r="C81" s="24" t="s">
        <v>56</v>
      </c>
      <c r="D81" s="23">
        <v>25</v>
      </c>
      <c r="E81" s="17" t="s">
        <v>18</v>
      </c>
      <c r="F81" s="49" t="s">
        <v>19</v>
      </c>
      <c r="G81" s="50"/>
      <c r="H81" s="11">
        <f t="shared" si="20"/>
        <v>0</v>
      </c>
      <c r="I81" s="11">
        <f t="shared" si="21"/>
        <v>0</v>
      </c>
      <c r="J81" s="12">
        <f t="shared" si="22"/>
        <v>0</v>
      </c>
    </row>
    <row r="82" spans="1:10" ht="24">
      <c r="A82" s="33">
        <v>23</v>
      </c>
      <c r="B82" s="26" t="s">
        <v>64</v>
      </c>
      <c r="C82" s="24" t="s">
        <v>65</v>
      </c>
      <c r="D82" s="23">
        <v>25</v>
      </c>
      <c r="E82" s="17" t="s">
        <v>18</v>
      </c>
      <c r="F82" s="49" t="s">
        <v>19</v>
      </c>
      <c r="G82" s="50"/>
      <c r="H82" s="11">
        <f t="shared" si="20"/>
        <v>0</v>
      </c>
      <c r="I82" s="11">
        <f t="shared" si="21"/>
        <v>0</v>
      </c>
      <c r="J82" s="12">
        <f t="shared" si="22"/>
        <v>0</v>
      </c>
    </row>
    <row r="83" spans="1:10" ht="24.75" thickBot="1">
      <c r="A83" s="33">
        <v>24</v>
      </c>
      <c r="B83" s="26" t="s">
        <v>66</v>
      </c>
      <c r="C83" s="24" t="s">
        <v>67</v>
      </c>
      <c r="D83" s="23">
        <v>1</v>
      </c>
      <c r="E83" s="17" t="s">
        <v>18</v>
      </c>
      <c r="F83" s="49" t="s">
        <v>19</v>
      </c>
      <c r="G83" s="50"/>
      <c r="H83" s="11">
        <f t="shared" si="20"/>
        <v>0</v>
      </c>
      <c r="I83" s="11">
        <f t="shared" si="21"/>
        <v>0</v>
      </c>
      <c r="J83" s="12">
        <f t="shared" si="22"/>
        <v>0</v>
      </c>
    </row>
    <row r="84" spans="1:10" ht="17.25" thickBot="1" thickTop="1">
      <c r="A84" s="71" t="s">
        <v>68</v>
      </c>
      <c r="B84" s="72"/>
      <c r="C84" s="72"/>
      <c r="D84" s="72"/>
      <c r="E84" s="72"/>
      <c r="F84" s="72"/>
      <c r="G84" s="72"/>
      <c r="H84" s="72"/>
      <c r="I84" s="72"/>
      <c r="J84" s="73"/>
    </row>
    <row r="85" spans="1:10" ht="16.5" thickTop="1">
      <c r="A85" s="74" t="s">
        <v>29</v>
      </c>
      <c r="B85" s="75"/>
      <c r="C85" s="75"/>
      <c r="D85" s="75"/>
      <c r="E85" s="75"/>
      <c r="F85" s="75" t="s">
        <v>19</v>
      </c>
      <c r="G85" s="75"/>
      <c r="H85" s="75">
        <f aca="true" t="shared" si="23" ref="H85:H96">G85*D85</f>
        <v>0</v>
      </c>
      <c r="I85" s="75">
        <f>H85*0.21</f>
        <v>0</v>
      </c>
      <c r="J85" s="76">
        <f>SUM(H85:I85)</f>
        <v>0</v>
      </c>
    </row>
    <row r="86" spans="1:10" ht="60" customHeight="1">
      <c r="A86" s="13">
        <v>25</v>
      </c>
      <c r="B86" s="26" t="s">
        <v>30</v>
      </c>
      <c r="C86" s="60" t="s">
        <v>79</v>
      </c>
      <c r="D86" s="23">
        <v>1</v>
      </c>
      <c r="E86" s="17" t="s">
        <v>18</v>
      </c>
      <c r="F86" s="49" t="s">
        <v>19</v>
      </c>
      <c r="G86" s="45"/>
      <c r="H86" s="11">
        <f t="shared" si="23"/>
        <v>0</v>
      </c>
      <c r="I86" s="11">
        <f aca="true" t="shared" si="24" ref="I86:I96">H86*0.21</f>
        <v>0</v>
      </c>
      <c r="J86" s="12">
        <f aca="true" t="shared" si="25" ref="J86:J96">SUM(H86:I86)</f>
        <v>0</v>
      </c>
    </row>
    <row r="87" spans="1:10" ht="409.15" customHeight="1">
      <c r="A87" s="13">
        <v>26</v>
      </c>
      <c r="B87" s="26" t="s">
        <v>31</v>
      </c>
      <c r="C87" s="32" t="s">
        <v>32</v>
      </c>
      <c r="D87" s="23">
        <v>1</v>
      </c>
      <c r="E87" s="17" t="s">
        <v>18</v>
      </c>
      <c r="F87" s="48" t="s">
        <v>19</v>
      </c>
      <c r="G87" s="45"/>
      <c r="H87" s="11">
        <f t="shared" si="23"/>
        <v>0</v>
      </c>
      <c r="I87" s="11">
        <f t="shared" si="24"/>
        <v>0</v>
      </c>
      <c r="J87" s="12">
        <f t="shared" si="25"/>
        <v>0</v>
      </c>
    </row>
    <row r="88" spans="1:10" ht="22.5">
      <c r="A88" s="13">
        <v>27</v>
      </c>
      <c r="B88" s="26" t="s">
        <v>33</v>
      </c>
      <c r="C88" s="24" t="s">
        <v>34</v>
      </c>
      <c r="D88" s="23">
        <v>1</v>
      </c>
      <c r="E88" s="17" t="s">
        <v>18</v>
      </c>
      <c r="F88" s="49" t="s">
        <v>19</v>
      </c>
      <c r="G88" s="45"/>
      <c r="H88" s="11">
        <f t="shared" si="23"/>
        <v>0</v>
      </c>
      <c r="I88" s="11">
        <f t="shared" si="24"/>
        <v>0</v>
      </c>
      <c r="J88" s="12">
        <f t="shared" si="25"/>
        <v>0</v>
      </c>
    </row>
    <row r="89" spans="1:10" ht="24">
      <c r="A89" s="13">
        <v>28</v>
      </c>
      <c r="B89" s="26" t="s">
        <v>35</v>
      </c>
      <c r="C89" s="60" t="s">
        <v>42</v>
      </c>
      <c r="D89" s="23">
        <v>1</v>
      </c>
      <c r="E89" s="17" t="s">
        <v>18</v>
      </c>
      <c r="F89" s="49" t="s">
        <v>19</v>
      </c>
      <c r="G89" s="45"/>
      <c r="H89" s="11">
        <f t="shared" si="23"/>
        <v>0</v>
      </c>
      <c r="I89" s="11">
        <f t="shared" si="24"/>
        <v>0</v>
      </c>
      <c r="J89" s="12">
        <f t="shared" si="25"/>
        <v>0</v>
      </c>
    </row>
    <row r="90" spans="1:10" ht="36">
      <c r="A90" s="13">
        <v>29</v>
      </c>
      <c r="B90" s="26" t="s">
        <v>36</v>
      </c>
      <c r="C90" s="24" t="s">
        <v>85</v>
      </c>
      <c r="D90" s="23">
        <v>1</v>
      </c>
      <c r="E90" s="17" t="s">
        <v>18</v>
      </c>
      <c r="F90" s="49" t="s">
        <v>19</v>
      </c>
      <c r="G90" s="45"/>
      <c r="H90" s="11">
        <f t="shared" si="23"/>
        <v>0</v>
      </c>
      <c r="I90" s="11">
        <f t="shared" si="24"/>
        <v>0</v>
      </c>
      <c r="J90" s="12">
        <f t="shared" si="25"/>
        <v>0</v>
      </c>
    </row>
    <row r="91" spans="1:10" ht="15">
      <c r="A91" s="68" t="s">
        <v>45</v>
      </c>
      <c r="B91" s="69"/>
      <c r="C91" s="69"/>
      <c r="D91" s="69"/>
      <c r="E91" s="69"/>
      <c r="F91" s="69" t="s">
        <v>19</v>
      </c>
      <c r="G91" s="69"/>
      <c r="H91" s="69">
        <f t="shared" si="23"/>
        <v>0</v>
      </c>
      <c r="I91" s="69">
        <f t="shared" si="24"/>
        <v>0</v>
      </c>
      <c r="J91" s="70">
        <f t="shared" si="25"/>
        <v>0</v>
      </c>
    </row>
    <row r="92" spans="1:10" ht="36">
      <c r="A92" s="33">
        <v>30</v>
      </c>
      <c r="B92" s="51" t="s">
        <v>69</v>
      </c>
      <c r="C92" s="24" t="s">
        <v>70</v>
      </c>
      <c r="D92" s="23">
        <v>1</v>
      </c>
      <c r="E92" s="16" t="s">
        <v>18</v>
      </c>
      <c r="F92" s="44" t="s">
        <v>19</v>
      </c>
      <c r="G92" s="45"/>
      <c r="H92" s="19">
        <f t="shared" si="23"/>
        <v>0</v>
      </c>
      <c r="I92" s="19">
        <f t="shared" si="24"/>
        <v>0</v>
      </c>
      <c r="J92" s="20">
        <f t="shared" si="25"/>
        <v>0</v>
      </c>
    </row>
    <row r="93" spans="1:10" ht="79.5" customHeight="1">
      <c r="A93" s="33">
        <v>31</v>
      </c>
      <c r="B93" s="51" t="s">
        <v>71</v>
      </c>
      <c r="C93" s="24" t="s">
        <v>72</v>
      </c>
      <c r="D93" s="23">
        <v>1</v>
      </c>
      <c r="E93" s="16" t="s">
        <v>18</v>
      </c>
      <c r="F93" s="44" t="s">
        <v>19</v>
      </c>
      <c r="G93" s="45"/>
      <c r="H93" s="19">
        <f t="shared" si="23"/>
        <v>0</v>
      </c>
      <c r="I93" s="19">
        <f t="shared" si="24"/>
        <v>0</v>
      </c>
      <c r="J93" s="20">
        <f t="shared" si="25"/>
        <v>0</v>
      </c>
    </row>
    <row r="94" spans="1:10" ht="252" customHeight="1">
      <c r="A94" s="33">
        <v>32</v>
      </c>
      <c r="B94" s="51" t="s">
        <v>73</v>
      </c>
      <c r="C94" s="24" t="s">
        <v>74</v>
      </c>
      <c r="D94" s="23">
        <v>1</v>
      </c>
      <c r="E94" s="16" t="s">
        <v>18</v>
      </c>
      <c r="F94" s="44" t="s">
        <v>19</v>
      </c>
      <c r="G94" s="45"/>
      <c r="H94" s="19">
        <f t="shared" si="23"/>
        <v>0</v>
      </c>
      <c r="I94" s="19">
        <f t="shared" si="24"/>
        <v>0</v>
      </c>
      <c r="J94" s="20">
        <f t="shared" si="25"/>
        <v>0</v>
      </c>
    </row>
    <row r="95" spans="1:10" ht="44.25" customHeight="1">
      <c r="A95" s="33">
        <v>33</v>
      </c>
      <c r="B95" s="61" t="s">
        <v>81</v>
      </c>
      <c r="C95" s="59" t="s">
        <v>80</v>
      </c>
      <c r="D95" s="62">
        <v>1</v>
      </c>
      <c r="E95" s="16" t="s">
        <v>18</v>
      </c>
      <c r="F95" s="44" t="s">
        <v>19</v>
      </c>
      <c r="G95" s="45"/>
      <c r="H95" s="19">
        <f t="shared" si="23"/>
        <v>0</v>
      </c>
      <c r="I95" s="19">
        <f t="shared" si="24"/>
        <v>0</v>
      </c>
      <c r="J95" s="20">
        <f t="shared" si="25"/>
        <v>0</v>
      </c>
    </row>
    <row r="96" spans="1:10" ht="42" customHeight="1" thickBot="1">
      <c r="A96" s="33">
        <v>34</v>
      </c>
      <c r="B96" s="61" t="s">
        <v>75</v>
      </c>
      <c r="C96" s="59" t="s">
        <v>82</v>
      </c>
      <c r="D96" s="62">
        <v>6</v>
      </c>
      <c r="E96" s="16" t="s">
        <v>18</v>
      </c>
      <c r="F96" s="44" t="s">
        <v>19</v>
      </c>
      <c r="G96" s="45"/>
      <c r="H96" s="19">
        <f t="shared" si="23"/>
        <v>0</v>
      </c>
      <c r="I96" s="19">
        <f t="shared" si="24"/>
        <v>0</v>
      </c>
      <c r="J96" s="20">
        <f t="shared" si="25"/>
        <v>0</v>
      </c>
    </row>
    <row r="97" spans="1:10" ht="16.5" thickBot="1">
      <c r="A97" s="77" t="s">
        <v>76</v>
      </c>
      <c r="B97" s="78"/>
      <c r="C97" s="78"/>
      <c r="D97" s="78"/>
      <c r="E97" s="78"/>
      <c r="F97" s="78"/>
      <c r="G97" s="78"/>
      <c r="H97" s="78"/>
      <c r="I97" s="78"/>
      <c r="J97" s="79"/>
    </row>
    <row r="98" spans="1:10" ht="15">
      <c r="A98" s="68" t="s">
        <v>29</v>
      </c>
      <c r="B98" s="69"/>
      <c r="C98" s="69"/>
      <c r="D98" s="69"/>
      <c r="E98" s="69"/>
      <c r="F98" s="69" t="s">
        <v>19</v>
      </c>
      <c r="G98" s="69"/>
      <c r="H98" s="69">
        <f aca="true" t="shared" si="26" ref="H98:H105">G98*D98</f>
        <v>0</v>
      </c>
      <c r="I98" s="69">
        <f aca="true" t="shared" si="27" ref="I98:I105">H98*0.21</f>
        <v>0</v>
      </c>
      <c r="J98" s="70">
        <f aca="true" t="shared" si="28" ref="J98:J105">SUM(H98:I98)</f>
        <v>0</v>
      </c>
    </row>
    <row r="99" spans="1:10" ht="69.6" customHeight="1">
      <c r="A99" s="13">
        <v>35</v>
      </c>
      <c r="B99" s="26" t="s">
        <v>30</v>
      </c>
      <c r="C99" s="60" t="s">
        <v>79</v>
      </c>
      <c r="D99" s="23">
        <v>1</v>
      </c>
      <c r="E99" s="17" t="s">
        <v>18</v>
      </c>
      <c r="F99" s="49" t="s">
        <v>19</v>
      </c>
      <c r="G99" s="45"/>
      <c r="H99" s="34">
        <f t="shared" si="26"/>
        <v>0</v>
      </c>
      <c r="I99" s="34">
        <f t="shared" si="27"/>
        <v>0</v>
      </c>
      <c r="J99" s="35">
        <f t="shared" si="28"/>
        <v>0</v>
      </c>
    </row>
    <row r="100" spans="1:10" ht="409.5" customHeight="1">
      <c r="A100" s="13">
        <v>36</v>
      </c>
      <c r="B100" s="26" t="s">
        <v>31</v>
      </c>
      <c r="C100" s="32" t="s">
        <v>32</v>
      </c>
      <c r="D100" s="23">
        <v>1</v>
      </c>
      <c r="E100" s="17" t="s">
        <v>18</v>
      </c>
      <c r="F100" s="48" t="s">
        <v>19</v>
      </c>
      <c r="G100" s="45"/>
      <c r="H100" s="34">
        <f t="shared" si="26"/>
        <v>0</v>
      </c>
      <c r="I100" s="34">
        <f t="shared" si="27"/>
        <v>0</v>
      </c>
      <c r="J100" s="35">
        <f t="shared" si="28"/>
        <v>0</v>
      </c>
    </row>
    <row r="101" spans="1:10" ht="22.5">
      <c r="A101" s="13">
        <v>37</v>
      </c>
      <c r="B101" s="26" t="s">
        <v>33</v>
      </c>
      <c r="C101" s="24" t="s">
        <v>34</v>
      </c>
      <c r="D101" s="23">
        <v>1</v>
      </c>
      <c r="E101" s="17" t="s">
        <v>18</v>
      </c>
      <c r="F101" s="49" t="s">
        <v>19</v>
      </c>
      <c r="G101" s="45"/>
      <c r="H101" s="34">
        <f t="shared" si="26"/>
        <v>0</v>
      </c>
      <c r="I101" s="34">
        <f t="shared" si="27"/>
        <v>0</v>
      </c>
      <c r="J101" s="35">
        <f t="shared" si="28"/>
        <v>0</v>
      </c>
    </row>
    <row r="102" spans="1:10" ht="24">
      <c r="A102" s="13">
        <v>38</v>
      </c>
      <c r="B102" s="26" t="s">
        <v>35</v>
      </c>
      <c r="C102" s="60" t="s">
        <v>42</v>
      </c>
      <c r="D102" s="23">
        <v>1</v>
      </c>
      <c r="E102" s="17" t="s">
        <v>18</v>
      </c>
      <c r="F102" s="49" t="s">
        <v>19</v>
      </c>
      <c r="G102" s="45"/>
      <c r="H102" s="34">
        <f t="shared" si="26"/>
        <v>0</v>
      </c>
      <c r="I102" s="34">
        <f t="shared" si="27"/>
        <v>0</v>
      </c>
      <c r="J102" s="35">
        <f t="shared" si="28"/>
        <v>0</v>
      </c>
    </row>
    <row r="103" spans="1:10" ht="36">
      <c r="A103" s="13">
        <v>39</v>
      </c>
      <c r="B103" s="26" t="s">
        <v>36</v>
      </c>
      <c r="C103" s="24" t="s">
        <v>85</v>
      </c>
      <c r="D103" s="23">
        <v>1</v>
      </c>
      <c r="E103" s="17" t="s">
        <v>18</v>
      </c>
      <c r="F103" s="49" t="s">
        <v>19</v>
      </c>
      <c r="G103" s="45"/>
      <c r="H103" s="34">
        <f t="shared" si="26"/>
        <v>0</v>
      </c>
      <c r="I103" s="34">
        <f t="shared" si="27"/>
        <v>0</v>
      </c>
      <c r="J103" s="35">
        <f t="shared" si="28"/>
        <v>0</v>
      </c>
    </row>
    <row r="104" spans="1:10" ht="15">
      <c r="A104" s="68" t="s">
        <v>45</v>
      </c>
      <c r="B104" s="69"/>
      <c r="C104" s="69"/>
      <c r="D104" s="69"/>
      <c r="E104" s="69"/>
      <c r="F104" s="69" t="s">
        <v>19</v>
      </c>
      <c r="G104" s="69"/>
      <c r="H104" s="69">
        <f t="shared" si="26"/>
        <v>0</v>
      </c>
      <c r="I104" s="69">
        <f t="shared" si="27"/>
        <v>0</v>
      </c>
      <c r="J104" s="70">
        <f t="shared" si="28"/>
        <v>0</v>
      </c>
    </row>
    <row r="105" spans="1:10" ht="36.75" thickBot="1">
      <c r="A105" s="13">
        <v>40</v>
      </c>
      <c r="B105" s="26" t="s">
        <v>69</v>
      </c>
      <c r="C105" s="24" t="s">
        <v>70</v>
      </c>
      <c r="D105" s="23">
        <v>1</v>
      </c>
      <c r="E105" s="17" t="s">
        <v>18</v>
      </c>
      <c r="F105" s="49" t="s">
        <v>19</v>
      </c>
      <c r="G105" s="45"/>
      <c r="H105" s="34">
        <f t="shared" si="26"/>
        <v>0</v>
      </c>
      <c r="I105" s="34">
        <f t="shared" si="27"/>
        <v>0</v>
      </c>
      <c r="J105" s="35">
        <f t="shared" si="28"/>
        <v>0</v>
      </c>
    </row>
    <row r="106" spans="1:10" ht="29.25" customHeight="1" thickBot="1" thickTop="1">
      <c r="A106" s="80" t="s">
        <v>77</v>
      </c>
      <c r="B106" s="81"/>
      <c r="C106" s="81"/>
      <c r="D106" s="81"/>
      <c r="E106" s="81"/>
      <c r="F106" s="81"/>
      <c r="G106" s="82"/>
      <c r="H106" s="52">
        <f>SUM(H56:H63,H65:H69,H72:H76,H78:H83,H86:H90,H92:H96,H99:H103,H105:H105,)</f>
        <v>0</v>
      </c>
      <c r="I106" s="52">
        <f>SUM(I56:I63,I65:I69,I72:I76,I78:I83,I86:I90,I92:I96,I99:I103,I105:I105,)</f>
        <v>0</v>
      </c>
      <c r="J106" s="53">
        <f>SUM(H106:I106)</f>
        <v>0</v>
      </c>
    </row>
    <row r="107" ht="16.5" thickBot="1">
      <c r="C107" s="58"/>
    </row>
    <row r="108" spans="1:10" ht="38.25" customHeight="1" thickBot="1">
      <c r="A108" s="83" t="s">
        <v>78</v>
      </c>
      <c r="B108" s="84"/>
      <c r="C108" s="84"/>
      <c r="D108" s="84"/>
      <c r="E108" s="84"/>
      <c r="F108" s="84"/>
      <c r="G108" s="84"/>
      <c r="H108" s="55">
        <f>SUM(H106+H51)</f>
        <v>0</v>
      </c>
      <c r="I108" s="56">
        <f>SUM(I106+I51)</f>
        <v>0</v>
      </c>
      <c r="J108" s="57">
        <f>J106+J51</f>
        <v>0</v>
      </c>
    </row>
    <row r="109" ht="15.75">
      <c r="C109" s="58"/>
    </row>
    <row r="110" spans="3:7" ht="15.75">
      <c r="C110" s="63"/>
      <c r="D110" s="64"/>
      <c r="E110" s="64"/>
      <c r="F110" s="64"/>
      <c r="G110" s="64"/>
    </row>
    <row r="111" spans="3:7" ht="15.75">
      <c r="C111" s="64"/>
      <c r="D111" s="64"/>
      <c r="E111" s="64"/>
      <c r="F111" s="64"/>
      <c r="G111" s="64"/>
    </row>
    <row r="112" spans="3:7" ht="15.75">
      <c r="C112" s="64"/>
      <c r="D112" s="64"/>
      <c r="E112" s="64"/>
      <c r="F112" s="64"/>
      <c r="G112" s="64"/>
    </row>
    <row r="113" ht="15.75">
      <c r="C113" s="58"/>
    </row>
    <row r="114" ht="15.75">
      <c r="C114" s="58"/>
    </row>
  </sheetData>
  <sheetProtection algorithmName="SHA-512" hashValue="wz1NN8VTmxGEyxUNP4O1AT/RW0Xs/H03azflRlG5vpkHZFq1k7fov56sMEdvU4oN+Hfl1T8gf2LnTk0av2RkUg==" saltValue="z9nbICss0STP9K2hr4IhXA==" spinCount="100000" sheet="1" objects="1" scenarios="1"/>
  <mergeCells count="40">
    <mergeCell ref="A17:J17"/>
    <mergeCell ref="A1:J1"/>
    <mergeCell ref="A2:J3"/>
    <mergeCell ref="A4:J4"/>
    <mergeCell ref="A5:J5"/>
    <mergeCell ref="A6:A7"/>
    <mergeCell ref="B6:B7"/>
    <mergeCell ref="C6:C7"/>
    <mergeCell ref="D6:D7"/>
    <mergeCell ref="E6:E7"/>
    <mergeCell ref="H6:H7"/>
    <mergeCell ref="I6:I7"/>
    <mergeCell ref="J6:J7"/>
    <mergeCell ref="A8:J8"/>
    <mergeCell ref="A9:J9"/>
    <mergeCell ref="A10:J10"/>
    <mergeCell ref="A64:J64"/>
    <mergeCell ref="A23:J23"/>
    <mergeCell ref="A24:J24"/>
    <mergeCell ref="A31:J31"/>
    <mergeCell ref="A37:J37"/>
    <mergeCell ref="A38:J38"/>
    <mergeCell ref="A44:J44"/>
    <mergeCell ref="A45:J45"/>
    <mergeCell ref="A51:G51"/>
    <mergeCell ref="A53:J53"/>
    <mergeCell ref="A54:J54"/>
    <mergeCell ref="A55:J55"/>
    <mergeCell ref="C110:G112"/>
    <mergeCell ref="A70:J70"/>
    <mergeCell ref="A71:J71"/>
    <mergeCell ref="A77:J77"/>
    <mergeCell ref="A84:J84"/>
    <mergeCell ref="A85:J85"/>
    <mergeCell ref="A91:J91"/>
    <mergeCell ref="A97:J97"/>
    <mergeCell ref="A98:J98"/>
    <mergeCell ref="A104:J104"/>
    <mergeCell ref="A106:G106"/>
    <mergeCell ref="A108:G108"/>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Trnka Martin, Bc.</cp:lastModifiedBy>
  <dcterms:created xsi:type="dcterms:W3CDTF">2022-01-03T12:16:49Z</dcterms:created>
  <dcterms:modified xsi:type="dcterms:W3CDTF">2022-04-07T12:21:02Z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