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O:\inv\vnitroblok Hradební-Dlouhá\demolice garáží\rozpočty\rozpočty do VZ\"/>
    </mc:Choice>
  </mc:AlternateContent>
  <bookViews>
    <workbookView xWindow="0" yWindow="0" windowWidth="0" windowHeight="0"/>
  </bookViews>
  <sheets>
    <sheet name="Rekapitulace stavby" sheetId="1" r:id="rId1"/>
    <sheet name="011 - Demolice garáží do VZ" sheetId="2" r:id="rId2"/>
    <sheet name="021 - bourání - zeď za ga..." sheetId="3" r:id="rId3"/>
    <sheet name="031 - bourání - plotová z..." sheetId="4" r:id="rId4"/>
    <sheet name="04 - VRN" sheetId="5" r:id="rId5"/>
  </sheets>
  <definedNames>
    <definedName name="_xlnm.Print_Area" localSheetId="0">'Rekapitulace stavby'!$D$4:$AO$76,'Rekapitulace stavby'!$C$82:$AQ$99</definedName>
    <definedName name="_xlnm.Print_Titles" localSheetId="0">'Rekapitulace stavby'!$92:$92</definedName>
    <definedName name="_xlnm._FilterDatabase" localSheetId="1" hidden="1">'011 - Demolice garáží do VZ'!$C$119:$K$235</definedName>
    <definedName name="_xlnm.Print_Area" localSheetId="1">'011 - Demolice garáží do VZ'!$C$4:$J$76,'011 - Demolice garáží do VZ'!$C$82:$J$101,'011 - Demolice garáží do VZ'!$C$107:$K$235</definedName>
    <definedName name="_xlnm.Print_Titles" localSheetId="1">'011 - Demolice garáží do VZ'!$119:$119</definedName>
    <definedName name="_xlnm._FilterDatabase" localSheetId="2" hidden="1">'021 - bourání - zeď za ga...'!$C$119:$K$149</definedName>
    <definedName name="_xlnm.Print_Area" localSheetId="2">'021 - bourání - zeď za ga...'!$C$4:$J$76,'021 - bourání - zeď za ga...'!$C$82:$J$101,'021 - bourání - zeď za ga...'!$C$107:$K$149</definedName>
    <definedName name="_xlnm.Print_Titles" localSheetId="2">'021 - bourání - zeď za ga...'!$119:$119</definedName>
    <definedName name="_xlnm._FilterDatabase" localSheetId="3" hidden="1">'031 - bourání - plotová z...'!$C$119:$K$153</definedName>
    <definedName name="_xlnm.Print_Area" localSheetId="3">'031 - bourání - plotová z...'!$C$4:$J$76,'031 - bourání - plotová z...'!$C$82:$J$101,'031 - bourání - plotová z...'!$C$107:$K$153</definedName>
    <definedName name="_xlnm.Print_Titles" localSheetId="3">'031 - bourání - plotová z...'!$119:$119</definedName>
    <definedName name="_xlnm._FilterDatabase" localSheetId="4" hidden="1">'04 - VRN'!$C$117:$K$123</definedName>
    <definedName name="_xlnm.Print_Area" localSheetId="4">'04 - VRN'!$C$4:$J$76,'04 - VRN'!$C$82:$J$99,'04 - VRN'!$C$105:$K$123</definedName>
    <definedName name="_xlnm.Print_Titles" localSheetId="4">'04 - VRN'!$117:$117</definedName>
  </definedNames>
  <calcPr/>
</workbook>
</file>

<file path=xl/calcChain.xml><?xml version="1.0" encoding="utf-8"?>
<calcChain xmlns="http://schemas.openxmlformats.org/spreadsheetml/2006/main">
  <c i="5" l="1" r="J37"/>
  <c r="J36"/>
  <c i="1" r="AY98"/>
  <c i="5" r="J35"/>
  <c i="1" r="AX98"/>
  <c i="5" r="BI121"/>
  <c r="BH121"/>
  <c r="BG121"/>
  <c r="BF121"/>
  <c r="T121"/>
  <c r="T120"/>
  <c r="T119"/>
  <c r="T118"/>
  <c r="R121"/>
  <c r="R120"/>
  <c r="R119"/>
  <c r="R118"/>
  <c r="P121"/>
  <c r="P120"/>
  <c r="P119"/>
  <c r="P118"/>
  <c i="1" r="AU98"/>
  <c i="5" r="F112"/>
  <c r="E110"/>
  <c r="F89"/>
  <c r="E87"/>
  <c r="J24"/>
  <c r="E24"/>
  <c r="J115"/>
  <c r="J23"/>
  <c r="J21"/>
  <c r="E21"/>
  <c r="J91"/>
  <c r="J20"/>
  <c r="J18"/>
  <c r="E18"/>
  <c r="F115"/>
  <c r="J17"/>
  <c r="J15"/>
  <c r="E15"/>
  <c r="F114"/>
  <c r="J14"/>
  <c r="J12"/>
  <c r="J112"/>
  <c r="E7"/>
  <c r="E85"/>
  <c i="4" r="J122"/>
  <c r="J37"/>
  <c r="J36"/>
  <c i="1" r="AY97"/>
  <c i="4" r="J35"/>
  <c i="1" r="AX97"/>
  <c i="4" r="BI150"/>
  <c r="BH150"/>
  <c r="BG150"/>
  <c r="BF150"/>
  <c r="T150"/>
  <c r="R150"/>
  <c r="P150"/>
  <c r="BI146"/>
  <c r="BH146"/>
  <c r="BG146"/>
  <c r="BF146"/>
  <c r="T146"/>
  <c r="R146"/>
  <c r="P146"/>
  <c r="BI142"/>
  <c r="BH142"/>
  <c r="BG142"/>
  <c r="BF142"/>
  <c r="T142"/>
  <c r="R142"/>
  <c r="P142"/>
  <c r="BI138"/>
  <c r="BH138"/>
  <c r="BG138"/>
  <c r="BF138"/>
  <c r="T138"/>
  <c r="R138"/>
  <c r="P138"/>
  <c r="BI135"/>
  <c r="BH135"/>
  <c r="BG135"/>
  <c r="BF135"/>
  <c r="T135"/>
  <c r="R135"/>
  <c r="P135"/>
  <c r="BI131"/>
  <c r="BH131"/>
  <c r="BG131"/>
  <c r="BF131"/>
  <c r="T131"/>
  <c r="R131"/>
  <c r="P131"/>
  <c r="BI127"/>
  <c r="BH127"/>
  <c r="BG127"/>
  <c r="BF127"/>
  <c r="T127"/>
  <c r="R127"/>
  <c r="P127"/>
  <c r="BI124"/>
  <c r="BH124"/>
  <c r="BG124"/>
  <c r="BF124"/>
  <c r="T124"/>
  <c r="R124"/>
  <c r="P124"/>
  <c r="J98"/>
  <c r="F114"/>
  <c r="E112"/>
  <c r="F89"/>
  <c r="E87"/>
  <c r="J24"/>
  <c r="E24"/>
  <c r="J117"/>
  <c r="J23"/>
  <c r="J21"/>
  <c r="E21"/>
  <c r="J116"/>
  <c r="J20"/>
  <c r="J18"/>
  <c r="E18"/>
  <c r="F117"/>
  <c r="J17"/>
  <c r="J15"/>
  <c r="E15"/>
  <c r="F116"/>
  <c r="J14"/>
  <c r="J12"/>
  <c r="J89"/>
  <c r="E7"/>
  <c r="E110"/>
  <c i="3" r="J122"/>
  <c r="J37"/>
  <c r="J36"/>
  <c i="1" r="AY96"/>
  <c i="3" r="J35"/>
  <c i="1" r="AX96"/>
  <c i="3" r="BI146"/>
  <c r="BH146"/>
  <c r="BG146"/>
  <c r="BF146"/>
  <c r="T146"/>
  <c r="R146"/>
  <c r="P146"/>
  <c r="BI142"/>
  <c r="BH142"/>
  <c r="BG142"/>
  <c r="BF142"/>
  <c r="T142"/>
  <c r="R142"/>
  <c r="P142"/>
  <c r="BI138"/>
  <c r="BH138"/>
  <c r="BG138"/>
  <c r="BF138"/>
  <c r="T138"/>
  <c r="R138"/>
  <c r="P138"/>
  <c r="BI135"/>
  <c r="BH135"/>
  <c r="BG135"/>
  <c r="BF135"/>
  <c r="T135"/>
  <c r="R135"/>
  <c r="P135"/>
  <c r="BI131"/>
  <c r="BH131"/>
  <c r="BG131"/>
  <c r="BF131"/>
  <c r="T131"/>
  <c r="R131"/>
  <c r="P131"/>
  <c r="BI127"/>
  <c r="BH127"/>
  <c r="BG127"/>
  <c r="BF127"/>
  <c r="T127"/>
  <c r="R127"/>
  <c r="P127"/>
  <c r="BI124"/>
  <c r="BH124"/>
  <c r="BG124"/>
  <c r="BF124"/>
  <c r="T124"/>
  <c r="R124"/>
  <c r="P124"/>
  <c r="J98"/>
  <c r="F114"/>
  <c r="E112"/>
  <c r="F89"/>
  <c r="E87"/>
  <c r="J24"/>
  <c r="E24"/>
  <c r="J92"/>
  <c r="J23"/>
  <c r="J21"/>
  <c r="E21"/>
  <c r="J116"/>
  <c r="J20"/>
  <c r="J18"/>
  <c r="E18"/>
  <c r="F92"/>
  <c r="J17"/>
  <c r="J15"/>
  <c r="E15"/>
  <c r="F91"/>
  <c r="J14"/>
  <c r="J12"/>
  <c r="J89"/>
  <c r="E7"/>
  <c r="E110"/>
  <c i="2" r="J37"/>
  <c r="J36"/>
  <c i="1" r="AY95"/>
  <c i="2" r="J35"/>
  <c i="1" r="AX95"/>
  <c i="2" r="BI233"/>
  <c r="BH233"/>
  <c r="BG233"/>
  <c r="BF233"/>
  <c r="T233"/>
  <c r="R233"/>
  <c r="P233"/>
  <c r="BI230"/>
  <c r="BH230"/>
  <c r="BG230"/>
  <c r="BF230"/>
  <c r="T230"/>
  <c r="R230"/>
  <c r="P230"/>
  <c r="BI226"/>
  <c r="BH226"/>
  <c r="BG226"/>
  <c r="BF226"/>
  <c r="T226"/>
  <c r="R226"/>
  <c r="P226"/>
  <c r="BI223"/>
  <c r="BH223"/>
  <c r="BG223"/>
  <c r="BF223"/>
  <c r="T223"/>
  <c r="R223"/>
  <c r="P223"/>
  <c r="BI219"/>
  <c r="BH219"/>
  <c r="BG219"/>
  <c r="BF219"/>
  <c r="T219"/>
  <c r="R219"/>
  <c r="P219"/>
  <c r="BI216"/>
  <c r="BH216"/>
  <c r="BG216"/>
  <c r="BF216"/>
  <c r="T216"/>
  <c r="R216"/>
  <c r="P216"/>
  <c r="BI212"/>
  <c r="BH212"/>
  <c r="BG212"/>
  <c r="BF212"/>
  <c r="T212"/>
  <c r="R212"/>
  <c r="P212"/>
  <c r="BI209"/>
  <c r="BH209"/>
  <c r="BG209"/>
  <c r="BF209"/>
  <c r="T209"/>
  <c r="R209"/>
  <c r="P209"/>
  <c r="BI205"/>
  <c r="BH205"/>
  <c r="BG205"/>
  <c r="BF205"/>
  <c r="T205"/>
  <c r="R205"/>
  <c r="P205"/>
  <c r="BI202"/>
  <c r="BH202"/>
  <c r="BG202"/>
  <c r="BF202"/>
  <c r="T202"/>
  <c r="R202"/>
  <c r="P202"/>
  <c r="BI198"/>
  <c r="BH198"/>
  <c r="BG198"/>
  <c r="BF198"/>
  <c r="T198"/>
  <c r="R198"/>
  <c r="P198"/>
  <c r="BI186"/>
  <c r="BH186"/>
  <c r="BG186"/>
  <c r="BF186"/>
  <c r="T186"/>
  <c r="T177"/>
  <c r="R186"/>
  <c r="R177"/>
  <c r="P186"/>
  <c r="P177"/>
  <c r="BI183"/>
  <c r="BH183"/>
  <c r="BG183"/>
  <c r="BF183"/>
  <c r="T183"/>
  <c r="R183"/>
  <c r="P183"/>
  <c r="BI182"/>
  <c r="BH182"/>
  <c r="BG182"/>
  <c r="BF182"/>
  <c r="T182"/>
  <c r="R182"/>
  <c r="P182"/>
  <c r="BI178"/>
  <c r="BH178"/>
  <c r="BG178"/>
  <c r="BF178"/>
  <c r="T178"/>
  <c r="R178"/>
  <c r="P178"/>
  <c r="BI173"/>
  <c r="BH173"/>
  <c r="BG173"/>
  <c r="BF173"/>
  <c r="T173"/>
  <c r="R173"/>
  <c r="P173"/>
  <c r="BI172"/>
  <c r="BH172"/>
  <c r="BG172"/>
  <c r="BF172"/>
  <c r="T172"/>
  <c r="R172"/>
  <c r="P172"/>
  <c r="BI169"/>
  <c r="BH169"/>
  <c r="BG169"/>
  <c r="BF169"/>
  <c r="T169"/>
  <c r="R169"/>
  <c r="P169"/>
  <c r="BI165"/>
  <c r="BH165"/>
  <c r="BG165"/>
  <c r="BF165"/>
  <c r="T165"/>
  <c r="R165"/>
  <c r="P165"/>
  <c r="BI161"/>
  <c r="BH161"/>
  <c r="BG161"/>
  <c r="BF161"/>
  <c r="T161"/>
  <c r="R161"/>
  <c r="P161"/>
  <c r="BI157"/>
  <c r="BH157"/>
  <c r="BG157"/>
  <c r="BF157"/>
  <c r="T157"/>
  <c r="R157"/>
  <c r="P157"/>
  <c r="BI154"/>
  <c r="BH154"/>
  <c r="BG154"/>
  <c r="BF154"/>
  <c r="T154"/>
  <c r="R154"/>
  <c r="P154"/>
  <c r="BI151"/>
  <c r="BH151"/>
  <c r="BG151"/>
  <c r="BF151"/>
  <c r="T151"/>
  <c r="R151"/>
  <c r="P151"/>
  <c r="BI148"/>
  <c r="BH148"/>
  <c r="BG148"/>
  <c r="BF148"/>
  <c r="T148"/>
  <c r="R148"/>
  <c r="P148"/>
  <c r="BI145"/>
  <c r="BH145"/>
  <c r="BG145"/>
  <c r="BF145"/>
  <c r="T145"/>
  <c r="R145"/>
  <c r="P145"/>
  <c r="BI141"/>
  <c r="BH141"/>
  <c r="BG141"/>
  <c r="BF141"/>
  <c r="T141"/>
  <c r="R141"/>
  <c r="P141"/>
  <c r="BI137"/>
  <c r="BH137"/>
  <c r="BG137"/>
  <c r="BF137"/>
  <c r="T137"/>
  <c r="R137"/>
  <c r="P137"/>
  <c r="BI133"/>
  <c r="BH133"/>
  <c r="BG133"/>
  <c r="BF133"/>
  <c r="T133"/>
  <c r="R133"/>
  <c r="P133"/>
  <c r="BI130"/>
  <c r="BH130"/>
  <c r="BG130"/>
  <c r="BF130"/>
  <c r="T130"/>
  <c r="R130"/>
  <c r="P130"/>
  <c r="BI126"/>
  <c r="BH126"/>
  <c r="BG126"/>
  <c r="BF126"/>
  <c r="T126"/>
  <c r="R126"/>
  <c r="P126"/>
  <c r="BI123"/>
  <c r="BH123"/>
  <c r="BG123"/>
  <c r="BF123"/>
  <c r="T123"/>
  <c r="R123"/>
  <c r="P123"/>
  <c r="F114"/>
  <c r="E112"/>
  <c r="F89"/>
  <c r="E87"/>
  <c r="J24"/>
  <c r="E24"/>
  <c r="J117"/>
  <c r="J23"/>
  <c r="J21"/>
  <c r="E21"/>
  <c r="J91"/>
  <c r="J20"/>
  <c r="J18"/>
  <c r="E18"/>
  <c r="F92"/>
  <c r="J17"/>
  <c r="J15"/>
  <c r="E15"/>
  <c r="F116"/>
  <c r="J14"/>
  <c r="J12"/>
  <c r="J114"/>
  <c r="E7"/>
  <c r="E85"/>
  <c i="1" r="L90"/>
  <c r="AM90"/>
  <c r="AM89"/>
  <c r="L89"/>
  <c r="AM87"/>
  <c r="L87"/>
  <c r="L85"/>
  <c r="L84"/>
  <c i="2" r="BK226"/>
  <c r="BK183"/>
  <c r="J154"/>
  <c r="J137"/>
  <c r="J216"/>
  <c r="J198"/>
  <c r="BK157"/>
  <c r="BK141"/>
  <c r="J209"/>
  <c r="BK172"/>
  <c r="BK137"/>
  <c r="J123"/>
  <c r="BK223"/>
  <c r="BK216"/>
  <c r="J186"/>
  <c r="BK173"/>
  <c r="BK165"/>
  <c r="J130"/>
  <c i="3" r="BK142"/>
  <c r="J127"/>
  <c r="J135"/>
  <c i="4" r="J146"/>
  <c r="J138"/>
  <c r="BK138"/>
  <c r="BK135"/>
  <c i="5" r="BK121"/>
  <c r="F36"/>
  <c i="1" r="BC98"/>
  <c i="2" r="BK233"/>
  <c r="BK202"/>
  <c r="J161"/>
  <c r="J145"/>
  <c r="J205"/>
  <c r="J169"/>
  <c r="BK145"/>
  <c r="J230"/>
  <c r="BK178"/>
  <c r="J141"/>
  <c i="1" r="AS94"/>
  <c i="2" r="J183"/>
  <c r="BK154"/>
  <c i="3" r="BK146"/>
  <c r="BK135"/>
  <c r="J124"/>
  <c r="BK131"/>
  <c i="4" r="BK131"/>
  <c r="J135"/>
  <c r="BK124"/>
  <c r="J124"/>
  <c i="5" r="J121"/>
  <c r="J34"/>
  <c i="1" r="AW98"/>
  <c i="2" r="J223"/>
  <c r="BK186"/>
  <c r="BK151"/>
  <c r="BK230"/>
  <c r="J173"/>
  <c r="J165"/>
  <c r="BK123"/>
  <c r="J212"/>
  <c r="J157"/>
  <c r="J126"/>
  <c r="J226"/>
  <c r="BK212"/>
  <c r="BK198"/>
  <c r="J178"/>
  <c r="BK161"/>
  <c r="BK133"/>
  <c i="3" r="BK124"/>
  <c r="J142"/>
  <c r="J146"/>
  <c r="BK127"/>
  <c i="4" r="J127"/>
  <c r="BK146"/>
  <c r="BK127"/>
  <c r="J131"/>
  <c i="5" r="F35"/>
  <c i="1" r="BB98"/>
  <c i="2" r="J219"/>
  <c r="J182"/>
  <c r="BK148"/>
  <c r="BK126"/>
  <c r="J202"/>
  <c r="J172"/>
  <c r="J151"/>
  <c r="J133"/>
  <c r="BK205"/>
  <c r="BK169"/>
  <c r="BK130"/>
  <c r="J233"/>
  <c r="BK219"/>
  <c r="BK209"/>
  <c r="BK182"/>
  <c r="J148"/>
  <c i="3" r="BK138"/>
  <c r="J131"/>
  <c r="J138"/>
  <c i="4" r="BK150"/>
  <c r="J142"/>
  <c r="BK142"/>
  <c r="J150"/>
  <c i="5" r="F37"/>
  <c i="1" r="BD98"/>
  <c i="2" l="1" r="R122"/>
  <c r="P197"/>
  <c i="3" r="P123"/>
  <c r="R134"/>
  <c i="4" r="BK123"/>
  <c r="J123"/>
  <c r="J99"/>
  <c r="T134"/>
  <c i="2" r="T122"/>
  <c r="T121"/>
  <c r="T120"/>
  <c r="T197"/>
  <c i="3" r="T123"/>
  <c r="T134"/>
  <c i="4" r="R123"/>
  <c r="BK134"/>
  <c r="J134"/>
  <c r="J100"/>
  <c i="2" r="P122"/>
  <c r="P121"/>
  <c r="P120"/>
  <c i="1" r="AU95"/>
  <c i="2" r="R197"/>
  <c i="3" r="BK123"/>
  <c r="J123"/>
  <c r="J99"/>
  <c r="P134"/>
  <c i="4" r="P123"/>
  <c r="P134"/>
  <c i="2" r="BK122"/>
  <c r="J122"/>
  <c r="J98"/>
  <c r="BK197"/>
  <c r="J197"/>
  <c r="J100"/>
  <c i="3" r="R123"/>
  <c r="R121"/>
  <c r="R120"/>
  <c r="BK134"/>
  <c r="J134"/>
  <c r="J100"/>
  <c i="4" r="T123"/>
  <c r="T121"/>
  <c r="T120"/>
  <c r="R134"/>
  <c i="2" r="BK177"/>
  <c r="J177"/>
  <c r="J99"/>
  <c i="5" r="BK120"/>
  <c r="J120"/>
  <c r="J98"/>
  <c r="J89"/>
  <c r="J92"/>
  <c r="E108"/>
  <c r="J114"/>
  <c r="F92"/>
  <c r="BE121"/>
  <c r="F91"/>
  <c i="4" r="E85"/>
  <c r="F92"/>
  <c r="J92"/>
  <c r="J114"/>
  <c r="BE131"/>
  <c r="BE135"/>
  <c r="BE138"/>
  <c r="BE146"/>
  <c r="J91"/>
  <c r="BE150"/>
  <c r="F91"/>
  <c r="BE124"/>
  <c r="BE127"/>
  <c r="BE142"/>
  <c i="3" r="E85"/>
  <c r="J91"/>
  <c r="F117"/>
  <c r="J114"/>
  <c r="BE131"/>
  <c r="BE135"/>
  <c r="BE142"/>
  <c r="BE146"/>
  <c i="2" r="BK121"/>
  <c r="J121"/>
  <c r="J97"/>
  <c i="3" r="F116"/>
  <c r="J117"/>
  <c r="BE124"/>
  <c r="BE127"/>
  <c r="BE138"/>
  <c i="2" r="F91"/>
  <c r="E110"/>
  <c r="BE123"/>
  <c r="BE137"/>
  <c r="BE148"/>
  <c r="BE169"/>
  <c r="BE226"/>
  <c r="BE233"/>
  <c r="J89"/>
  <c r="J92"/>
  <c r="F117"/>
  <c r="BE157"/>
  <c r="BE161"/>
  <c r="BE165"/>
  <c r="BE173"/>
  <c r="BE178"/>
  <c r="BE183"/>
  <c r="BE212"/>
  <c r="BE219"/>
  <c r="BE230"/>
  <c r="J116"/>
  <c r="BE130"/>
  <c r="BE141"/>
  <c r="BE145"/>
  <c r="BE151"/>
  <c r="BE182"/>
  <c r="BE205"/>
  <c r="BE209"/>
  <c r="BE216"/>
  <c r="BE126"/>
  <c r="BE133"/>
  <c r="BE154"/>
  <c r="BE172"/>
  <c r="BE186"/>
  <c r="BE198"/>
  <c r="BE202"/>
  <c r="BE223"/>
  <c r="F37"/>
  <c i="1" r="BD95"/>
  <c i="3" r="F36"/>
  <c i="1" r="BC96"/>
  <c i="3" r="J34"/>
  <c i="1" r="AW96"/>
  <c i="4" r="F36"/>
  <c i="1" r="BC97"/>
  <c i="2" r="F34"/>
  <c i="1" r="BA95"/>
  <c i="3" r="F35"/>
  <c i="1" r="BB96"/>
  <c i="3" r="F34"/>
  <c i="1" r="BA96"/>
  <c i="4" r="F34"/>
  <c i="1" r="BA97"/>
  <c i="2" r="F36"/>
  <c i="1" r="BC95"/>
  <c i="2" r="F35"/>
  <c i="1" r="BB95"/>
  <c i="4" r="J34"/>
  <c i="1" r="AW97"/>
  <c i="5" r="J33"/>
  <c i="1" r="AV98"/>
  <c r="AT98"/>
  <c i="2" r="J34"/>
  <c i="1" r="AW95"/>
  <c i="3" r="F37"/>
  <c i="1" r="BD96"/>
  <c i="4" r="F35"/>
  <c i="1" r="BB97"/>
  <c i="4" r="F37"/>
  <c i="1" r="BD97"/>
  <c i="5" r="F34"/>
  <c i="1" r="BA98"/>
  <c i="4" l="1" r="R121"/>
  <c r="R120"/>
  <c r="P121"/>
  <c r="P120"/>
  <c i="1" r="AU97"/>
  <c i="3" r="P121"/>
  <c r="P120"/>
  <c i="1" r="AU96"/>
  <c i="3" r="T121"/>
  <c r="T120"/>
  <c i="2" r="R121"/>
  <c r="R120"/>
  <c i="3" r="BK121"/>
  <c r="J121"/>
  <c r="J97"/>
  <c i="4" r="BK121"/>
  <c r="J121"/>
  <c r="J97"/>
  <c i="5" r="BK119"/>
  <c r="J119"/>
  <c r="J97"/>
  <c i="2" r="BK120"/>
  <c r="J120"/>
  <c r="J96"/>
  <c i="3" r="F33"/>
  <c i="1" r="AZ96"/>
  <c i="4" r="J33"/>
  <c i="1" r="AV97"/>
  <c r="AT97"/>
  <c r="BA94"/>
  <c r="W30"/>
  <c r="BC94"/>
  <c r="W32"/>
  <c i="3" r="J33"/>
  <c i="1" r="AV96"/>
  <c r="AT96"/>
  <c i="4" r="F33"/>
  <c i="1" r="AZ97"/>
  <c i="5" r="F33"/>
  <c i="1" r="AZ98"/>
  <c r="BB94"/>
  <c r="AX94"/>
  <c i="2" r="F33"/>
  <c i="1" r="AZ95"/>
  <c r="BD94"/>
  <c r="W33"/>
  <c i="2" r="J33"/>
  <c i="1" r="AV95"/>
  <c r="AT95"/>
  <c i="3" l="1" r="BK120"/>
  <c r="J120"/>
  <c r="J96"/>
  <c i="4" r="BK120"/>
  <c r="J120"/>
  <c i="5" r="BK118"/>
  <c r="J118"/>
  <c r="J96"/>
  <c i="1" r="AU94"/>
  <c r="AY94"/>
  <c i="4" r="J30"/>
  <c i="1" r="AG97"/>
  <c r="W31"/>
  <c r="AW94"/>
  <c r="AK30"/>
  <c i="2" r="J30"/>
  <c i="1" r="AG95"/>
  <c r="AZ94"/>
  <c r="W29"/>
  <c i="4" l="1" r="J39"/>
  <c r="J96"/>
  <c i="2" r="J39"/>
  <c i="1" r="AN95"/>
  <c r="AN97"/>
  <c i="5" r="J30"/>
  <c i="1" r="AG98"/>
  <c r="AV94"/>
  <c r="AK29"/>
  <c i="3" r="J30"/>
  <c i="1" r="AG96"/>
  <c i="3" l="1" r="J39"/>
  <c i="5" r="J39"/>
  <c i="1" r="AN98"/>
  <c r="AN96"/>
  <c r="AT94"/>
  <c r="AG94"/>
  <c r="AK26"/>
  <c l="1" r="AK35"/>
  <c r="AN94"/>
</calcChain>
</file>

<file path=xl/sharedStrings.xml><?xml version="1.0" encoding="utf-8"?>
<sst xmlns="http://schemas.openxmlformats.org/spreadsheetml/2006/main">
  <si>
    <t>Export Komplet</t>
  </si>
  <si>
    <t/>
  </si>
  <si>
    <t>2.0</t>
  </si>
  <si>
    <t>ZAMOK</t>
  </si>
  <si>
    <t>False</t>
  </si>
  <si>
    <t>{e2e0f2e2-97e3-4b70-a2d3-0218d17d77ac}</t>
  </si>
  <si>
    <t>0,01</t>
  </si>
  <si>
    <t>21</t>
  </si>
  <si>
    <t>15</t>
  </si>
  <si>
    <t>REKAPITULACE STAVBY</t>
  </si>
  <si>
    <t xml:space="preserve">v ---  níže se nacházejí doplnkové a pomocné údaje k sestavám  --- v</t>
  </si>
  <si>
    <t>Návod na vyplnění</t>
  </si>
  <si>
    <t>0,001</t>
  </si>
  <si>
    <t>Kód:</t>
  </si>
  <si>
    <t>2122P</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</si>
  <si>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</si>
  <si>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</si>
  <si>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Vnitroblok Hradební/Dlouhá - demolice</t>
  </si>
  <si>
    <t>KSO:</t>
  </si>
  <si>
    <t>CC-CZ:</t>
  </si>
  <si>
    <t>Místo:</t>
  </si>
  <si>
    <t>Cheb</t>
  </si>
  <si>
    <t>Datum:</t>
  </si>
  <si>
    <t>16. 7. 2021</t>
  </si>
  <si>
    <t>Zadavatel:</t>
  </si>
  <si>
    <t>IČ:</t>
  </si>
  <si>
    <t xml:space="preserve"> </t>
  </si>
  <si>
    <t>DIČ:</t>
  </si>
  <si>
    <t>Uchazeč:</t>
  </si>
  <si>
    <t>Vyplň údaj</t>
  </si>
  <si>
    <t>Projektant:</t>
  </si>
  <si>
    <t>Zpracovatel:</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</si>
  <si>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</si>
  <si>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</si>
  <si>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</si>
  <si>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</si>
  <si>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</si>
  <si>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</si>
  <si>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</si>
  <si>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</si>
  <si>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</si>
  <si>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</si>
  <si>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</si>
  <si>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</si>
  <si>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</si>
  <si>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</si>
  <si>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</si>
  <si>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</si>
  <si>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</si>
  <si>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</si>
  <si>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</si>
  <si>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</si>
  <si>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</si>
  <si>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</si>
  <si>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</si>
  <si>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</si>
  <si>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</si>
  <si>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</si>
  <si>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</si>
  <si>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</si>
  <si>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</si>
  <si>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</si>
  <si>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</si>
  <si>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</si>
  <si>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</si>
  <si>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</si>
  <si>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</si>
  <si>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</si>
  <si>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</si>
  <si>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</si>
  <si>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</si>
  <si>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</si>
  <si>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</si>
  <si>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</si>
  <si>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</si>
  <si>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</si>
  <si>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</si>
  <si>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</si>
  <si>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</si>
  <si>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011</t>
  </si>
  <si>
    <t>Demolice garáží do VZ</t>
  </si>
  <si>
    <t>STA</t>
  </si>
  <si>
    <t>1</t>
  </si>
  <si>
    <t>{ba9648d7-05d1-42b4-9ab4-d24ed3cb1dcc}</t>
  </si>
  <si>
    <t>2</t>
  </si>
  <si>
    <t>021</t>
  </si>
  <si>
    <t>bourání - zeď za garáží do VZ</t>
  </si>
  <si>
    <t>{fdb25f89-345b-4c03-8998-7664d8911e64}</t>
  </si>
  <si>
    <t>031</t>
  </si>
  <si>
    <t>bourání - plotová zeď do VZ</t>
  </si>
  <si>
    <t>{c9e4d78b-3ee1-4ab6-986b-c9b8a3102bea}</t>
  </si>
  <si>
    <t>04</t>
  </si>
  <si>
    <t>VRN</t>
  </si>
  <si>
    <t>{be20d9a4-5d34-4bf7-b746-e4b15967b1eb}</t>
  </si>
  <si>
    <t>KRYCÍ LIST SOUPISU PRACÍ</t>
  </si>
  <si>
    <t>Objekt:</t>
  </si>
  <si>
    <t>011 - Demolice garáží do VZ</t>
  </si>
  <si>
    <t>REKAPITULACE ČLENĚNÍ SOUPISU PRACÍ</t>
  </si>
  <si>
    <t>Kód dílu - Popis</t>
  </si>
  <si>
    <t>Cena celkem [CZK]</t>
  </si>
  <si>
    <t>Náklady ze soupisu prací</t>
  </si>
  <si>
    <t>-1</t>
  </si>
  <si>
    <t>HSV - Práce a dodávky HSV</t>
  </si>
  <si>
    <t xml:space="preserve">    1 - Zemní práce</t>
  </si>
  <si>
    <t xml:space="preserve">    9 - Ostatní konstrukce a práce, bourání</t>
  </si>
  <si>
    <t xml:space="preserve">    997 - Přesun sutě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</si>
  <si>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</si>
  <si>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</si>
  <si>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</si>
  <si>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</si>
  <si>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</si>
  <si>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</si>
  <si>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</si>
  <si>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</si>
  <si>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</si>
  <si>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</si>
  <si>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</si>
  <si>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</si>
  <si>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</si>
  <si>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</si>
  <si>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</si>
  <si>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</si>
  <si>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</si>
  <si>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</si>
  <si>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111251101</t>
  </si>
  <si>
    <t>Odstranění křovin a stromů průměru kmene do 100 mm i s kořeny sklonu terénu do 1:5 z celkové plochy do 100 m2 strojně</t>
  </si>
  <si>
    <t>m2</t>
  </si>
  <si>
    <t>CS ÚRS 2021 01</t>
  </si>
  <si>
    <t>4</t>
  </si>
  <si>
    <t>-1279205699</t>
  </si>
  <si>
    <t>Online PSC</t>
  </si>
  <si>
    <t>https://podminky.urs.cz/item/CS_URS_2021_01/111251101</t>
  </si>
  <si>
    <t>PSC</t>
  </si>
  <si>
    <t xml:space="preserve">Poznámka k souboru cen:_x000d_
1. V ceně jsou započteny i náklady na případné nutné odklizení křovin a stromů na hromady na vzdálenost do 50 m, nebo naložení na dopravní prostředek. 2. Průměr kmenů stromů (křovin) se měří 0,15 m nad přilehlým terénem.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</si>
  <si>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112101101</t>
  </si>
  <si>
    <t>Odstranění stromů listnatých průměru kmene do 300 mm</t>
  </si>
  <si>
    <t>kus</t>
  </si>
  <si>
    <t>-970119920</t>
  </si>
  <si>
    <t>https://podminky.urs.cz/item/CS_URS_2021_01/112101101</t>
  </si>
  <si>
    <t xml:space="preserve">Poznámka k souboru cen:_x000d_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</si>
  <si>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VV</t>
  </si>
  <si>
    <t>1 "mezi zdí a garáží</t>
  </si>
  <si>
    <t>3</t>
  </si>
  <si>
    <t>112251101</t>
  </si>
  <si>
    <t>Odstranění pařezů D do 300 mm</t>
  </si>
  <si>
    <t>862403559</t>
  </si>
  <si>
    <t>https://podminky.urs.cz/item/CS_URS_2021_01/112251101</t>
  </si>
  <si>
    <t xml:space="preserve">Poznámka k souboru cen:_x000d_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2. 4. Zásyp jam po pařezech se oceňuje cenami souboru cen 174 2.. Zásyp jam po pařezech. 5. Průměr pařezu se měří v místě řezu kmene na základě dvojího na sebe kolmého měření a následného zprůměrování naměřených hodnot. </t>
  </si>
  <si>
    <t>113107152</t>
  </si>
  <si>
    <t>Odstranění podkladu z kameniva těženého tl 200 mm strojně pl přes 50 do 200 m2</t>
  </si>
  <si>
    <t>-1649272438</t>
  </si>
  <si>
    <t>https://podminky.urs.cz/item/CS_URS_2021_01/113107152</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</si>
  <si>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</si>
  <si>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26,0*3,0</t>
  </si>
  <si>
    <t>5</t>
  </si>
  <si>
    <t>113107170</t>
  </si>
  <si>
    <t>Odstranění podkladu z betonu prostého tl 100 mm strojně pl přes 50 do 200 m2</t>
  </si>
  <si>
    <t>1444477226</t>
  </si>
  <si>
    <t>https://podminky.urs.cz/item/CS_URS_2021_01/113107170</t>
  </si>
  <si>
    <t>29*5,0</t>
  </si>
  <si>
    <t>6</t>
  </si>
  <si>
    <t>113107182</t>
  </si>
  <si>
    <t>Odstranění podkladu živičného tl 100 mm strojně pl přes 50 do 200 m2</t>
  </si>
  <si>
    <t>-1570091734</t>
  </si>
  <si>
    <t>https://podminky.urs.cz/item/CS_URS_2021_01/113107182</t>
  </si>
  <si>
    <t>26,0*5,0</t>
  </si>
  <si>
    <t>7</t>
  </si>
  <si>
    <t>162201401</t>
  </si>
  <si>
    <t>Vodorovné přemístění větví stromů listnatých do 1 km D kmene do 300 mm</t>
  </si>
  <si>
    <t>26750863</t>
  </si>
  <si>
    <t>https://podminky.urs.cz/item/CS_URS_2021_01/162201401</t>
  </si>
  <si>
    <t xml:space="preserve">Poznámka k souboru cen:_x000d_
1. Průměr kmene i pařezu se měří v místě řezu. 2. Měrná jednotka kus je 1 strom. </t>
  </si>
  <si>
    <t>8</t>
  </si>
  <si>
    <t>162201411</t>
  </si>
  <si>
    <t>Vodorovné přemístění kmenů stromů listnatých do 1 km D kmene do 300 mm</t>
  </si>
  <si>
    <t>988778202</t>
  </si>
  <si>
    <t>https://podminky.urs.cz/item/CS_URS_2021_01/162201411</t>
  </si>
  <si>
    <t>9</t>
  </si>
  <si>
    <t>162201421</t>
  </si>
  <si>
    <t>Vodorovné přemístění pařezů do 1 km D do 300 mm</t>
  </si>
  <si>
    <t>1535234287</t>
  </si>
  <si>
    <t>https://podminky.urs.cz/item/CS_URS_2021_01/162201421</t>
  </si>
  <si>
    <t>10</t>
  </si>
  <si>
    <t>162301501</t>
  </si>
  <si>
    <t>Vodorovné přemístění křovin do 5 km D kmene do 100 mm</t>
  </si>
  <si>
    <t>-1193530295</t>
  </si>
  <si>
    <t>https://podminky.urs.cz/item/CS_URS_2021_01/162301501</t>
  </si>
  <si>
    <t xml:space="preserve">Poznámka k souboru cen:_x000d_
1. Ceny nelze použít pro přemístění křovin do 50 m; toto přemístění je započteno v cenách souborů cen Odstranění křovin a stromů části A 01. 2. V cenách jsou započteny i náklady na složení křovin z dopravního prostředku do hromad na stanoveném místě. </t>
  </si>
  <si>
    <t>11</t>
  </si>
  <si>
    <t>162301931</t>
  </si>
  <si>
    <t>Příplatek k vodorovnému přemístění větví stromů listnatých D kmene do 300 mm ZKD 1 km</t>
  </si>
  <si>
    <t>1297523953</t>
  </si>
  <si>
    <t>https://podminky.urs.cz/item/CS_URS_2021_01/162301931</t>
  </si>
  <si>
    <t>0,833333333333333*6 'Přepočtené koeficientem množství</t>
  </si>
  <si>
    <t>12</t>
  </si>
  <si>
    <t>162301951</t>
  </si>
  <si>
    <t>Příplatek k vodorovnému přemístění kmenů stromů listnatých D kmene do 300 mm ZKD 1 km</t>
  </si>
  <si>
    <t>-1975297438</t>
  </si>
  <si>
    <t>https://podminky.urs.cz/item/CS_URS_2021_01/162301951</t>
  </si>
  <si>
    <t>13</t>
  </si>
  <si>
    <t>162301971</t>
  </si>
  <si>
    <t>Příplatek k vodorovnému přemístění pařezů D 300 mm ZKD 1 km</t>
  </si>
  <si>
    <t>-248424590</t>
  </si>
  <si>
    <t>https://podminky.urs.cz/item/CS_URS_2021_01/162301971</t>
  </si>
  <si>
    <t>14</t>
  </si>
  <si>
    <t>162301981</t>
  </si>
  <si>
    <t>Příplatek k vodorovnému přemístění křovin D kmene do 100 mm ZKD 1 km</t>
  </si>
  <si>
    <t>-1716802530</t>
  </si>
  <si>
    <t>https://podminky.urs.cz/item/CS_URS_2021_01/162301981</t>
  </si>
  <si>
    <t>1712001R</t>
  </si>
  <si>
    <t>Poplatek za skládku křovin</t>
  </si>
  <si>
    <t>kpl</t>
  </si>
  <si>
    <t>1694548855</t>
  </si>
  <si>
    <t>16</t>
  </si>
  <si>
    <t>181951111</t>
  </si>
  <si>
    <t>Úprava pláně v hornině třídy těžitelnosti I, skupiny 1 až 3 bez zhutnění strojně</t>
  </si>
  <si>
    <t>211004699</t>
  </si>
  <si>
    <t>https://podminky.urs.cz/item/CS_URS_2021_01/181951111</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</si>
  <si>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</si>
  <si>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17*30 "konečná úprava terénu</t>
  </si>
  <si>
    <t>Ostatní konstrukce a práce, bourání</t>
  </si>
  <si>
    <t>17</t>
  </si>
  <si>
    <t>919735112</t>
  </si>
  <si>
    <t>Řezání stávajícího živičného krytu hl do 100 mm</t>
  </si>
  <si>
    <t>m</t>
  </si>
  <si>
    <t>-45351392</t>
  </si>
  <si>
    <t>https://podminky.urs.cz/item/CS_URS_2021_01/919735112</t>
  </si>
  <si>
    <t xml:space="preserve">Poznámka k souboru cen:_x000d_
1. V cenách jsou započteny i náklady na spotřebu vody. </t>
  </si>
  <si>
    <t>26+4 "před vraty</t>
  </si>
  <si>
    <t>18</t>
  </si>
  <si>
    <t>96001R</t>
  </si>
  <si>
    <t>Odstranění dřevěného sloupu elektrického vedení</t>
  </si>
  <si>
    <t>2026064585</t>
  </si>
  <si>
    <t>19</t>
  </si>
  <si>
    <t>961044111</t>
  </si>
  <si>
    <t>Bourání základů z betonu prostého</t>
  </si>
  <si>
    <t>m3</t>
  </si>
  <si>
    <t>1451854008</t>
  </si>
  <si>
    <t>https://podminky.urs.cz/item/CS_URS_2021_01/961044111</t>
  </si>
  <si>
    <t>0,4*0,3*(2*(29,22+10,85)+4*10,0+2*4,25+4,2) "pasy pod terénem do hl. 30cm</t>
  </si>
  <si>
    <t>20</t>
  </si>
  <si>
    <t>981013314</t>
  </si>
  <si>
    <t>Demolice budov zděných na MVC podíl konstrukcí do 25 % těžkou mechanizací</t>
  </si>
  <si>
    <t>-1608612293</t>
  </si>
  <si>
    <t>https://podminky.urs.cz/item/CS_URS_2021_01/981013314</t>
  </si>
  <si>
    <t xml:space="preserve">Poznámka k souboru cen:_x000d_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</si>
  <si>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29,22*10,85*(3,4+4,4)/2 "budova od terénu</t>
  </si>
  <si>
    <t>29,22*11,85*1,7/2 "krov</t>
  </si>
  <si>
    <t>0,9*1,0*2*2,2 "vnější schodiště</t>
  </si>
  <si>
    <t>0,2*29,22*10,85 "podlaha + zákl. deska</t>
  </si>
  <si>
    <t>*3,4*(0,3*(2*(29,22+10,25)+4*10,25+2*4,5+1,28+0,17+3,05)+0,15*(9,95+4,7)+0,1*(2*1,28+3,05))+0,3*2*10,85*1,7/2 "objem konstrukcí - stěny</t>
  </si>
  <si>
    <t>*0,2*29,22*10,85 "podlaha + zákl. deska</t>
  </si>
  <si>
    <t>*29,22*10,85*0,8/2 "konstrukce pod podlahou k terénu</t>
  </si>
  <si>
    <t>*21,4% celkový poměr konstrukcí</t>
  </si>
  <si>
    <t>997</t>
  </si>
  <si>
    <t>Přesun sutě</t>
  </si>
  <si>
    <t>997006002</t>
  </si>
  <si>
    <t>Třídění stavebního odpadu na jednotlivé druhy</t>
  </si>
  <si>
    <t>t</t>
  </si>
  <si>
    <t>607443639</t>
  </si>
  <si>
    <t>https://podminky.urs.cz/item/CS_URS_2021_01/997006002</t>
  </si>
  <si>
    <t xml:space="preserve">Poznámka k souboru cen:_x000d_
1. Množství měrných jednotek u ceny -6002 se určuje v t odpadu před roztříděním. 2. V ceně -6003 jsou započteny náklady na pytlování závadného odpadu, např. trusu, dřeva napadeného škůdci nebo hnilobou, apod. </t>
  </si>
  <si>
    <t>837,841-(23,4+28,6+284,093)</t>
  </si>
  <si>
    <t>22</t>
  </si>
  <si>
    <t>997006512</t>
  </si>
  <si>
    <t>Vodorovné doprava suti s naložením a složením na skládku do 1 km</t>
  </si>
  <si>
    <t>-1976246419</t>
  </si>
  <si>
    <t>https://podminky.urs.cz/item/CS_URS_2021_01/997006512</t>
  </si>
  <si>
    <t xml:space="preserve">Poznámka k souboru cen:_x000d_
1. Pro volbu ceny je rozhodující dopravní vzdálenost těžiště skládky a půdorysné plochy objektu. </t>
  </si>
  <si>
    <t>23</t>
  </si>
  <si>
    <t>997006519</t>
  </si>
  <si>
    <t>Příplatek k vodorovnému přemístění suti na skládku ZKD 1 km přes 1 km</t>
  </si>
  <si>
    <t>-1776138519</t>
  </si>
  <si>
    <t>https://podminky.urs.cz/item/CS_URS_2021_01/997006519</t>
  </si>
  <si>
    <t>837,41*5 'Přepočtené koeficientem množství</t>
  </si>
  <si>
    <t>24</t>
  </si>
  <si>
    <t>997013804</t>
  </si>
  <si>
    <t>Poplatek za uložení na skládce (skládkovné) stavebního odpadu ze skla kód odpadu 17 02 02</t>
  </si>
  <si>
    <t>-284468747</t>
  </si>
  <si>
    <t>https://podminky.urs.cz/item/CS_URS_2021_01/997013804</t>
  </si>
  <si>
    <t xml:space="preserve">Poznámka k souboru cen:_x000d_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</si>
  <si>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25</t>
  </si>
  <si>
    <t>997013811</t>
  </si>
  <si>
    <t>Poplatek za uložení na skládce (skládkovné) stavebního odpadu dřevěného kód odpadu 17 02 01</t>
  </si>
  <si>
    <t>644098941</t>
  </si>
  <si>
    <t>https://podminky.urs.cz/item/CS_URS_2021_01/997013811</t>
  </si>
  <si>
    <t>8,689+5,873</t>
  </si>
  <si>
    <t>26</t>
  </si>
  <si>
    <t>997013814</t>
  </si>
  <si>
    <t>Poplatek za uložení na skládce (skládkovné) stavebního odpadu izolací kód odpadu 17 06 04</t>
  </si>
  <si>
    <t>-557202678</t>
  </si>
  <si>
    <t>https://podminky.urs.cz/item/CS_URS_2021_01/997013814</t>
  </si>
  <si>
    <t>27</t>
  </si>
  <si>
    <t>997013861</t>
  </si>
  <si>
    <t>Poplatek za uložení stavebního odpadu na recyklační skládce (skládkovné) z prostého betonu kód odpadu 17 01 01</t>
  </si>
  <si>
    <t>-1676918527</t>
  </si>
  <si>
    <t>https://podminky.urs.cz/item/CS_URS_2021_01/997013861</t>
  </si>
  <si>
    <t xml:space="preserve">Poznámka k souboru cen:_x000d_
1. Ceny uvedené v souboru cen je doporučeno upravit podle aktuálních cen místně příslušné skládky odpadů. 2. Uložení odpadů neuvedených v souboru cen se oceňuje individuálně. </t>
  </si>
  <si>
    <t>34,8+53,346+117,599</t>
  </si>
  <si>
    <t>28</t>
  </si>
  <si>
    <t>997013863</t>
  </si>
  <si>
    <t xml:space="preserve">Poplatek za uložení stavebního odpadu na recyklační skládce (skládkovné) cihelného kód odpadu  17 01 02</t>
  </si>
  <si>
    <t>-757093470</t>
  </si>
  <si>
    <t>https://podminky.urs.cz/item/CS_URS_2021_01/997013863</t>
  </si>
  <si>
    <t>29</t>
  </si>
  <si>
    <t>997013871</t>
  </si>
  <si>
    <t xml:space="preserve">Poplatek za uložení stavebního odpadu na recyklační skládce (skládkovné) směsného stavebního a demoličního kód odpadu  17 09 04</t>
  </si>
  <si>
    <t>-460011033</t>
  </si>
  <si>
    <t>https://podminky.urs.cz/item/CS_URS_2021_01/997013871</t>
  </si>
  <si>
    <t>837,841-(476,217+0,479+14,562+3,444+23,4+28,6+2,424+0,639)</t>
  </si>
  <si>
    <t>30</t>
  </si>
  <si>
    <t>997013873</t>
  </si>
  <si>
    <t>Poplatek za uložení stavebního odpadu na recyklační skládce (skládkovné) zeminy a kamení zatříděného do Katalogu odpadů pod kódem 17 05 04</t>
  </si>
  <si>
    <t>-1229049606</t>
  </si>
  <si>
    <t>https://podminky.urs.cz/item/CS_URS_2021_01/997013873</t>
  </si>
  <si>
    <t>31</t>
  </si>
  <si>
    <t>997013875</t>
  </si>
  <si>
    <t>Poplatek za uložení stavebního odpadu na recyklační skládce (skládkovné) asfaltového bez obsahu dehtu zatříděného do Katalogu odpadů pod kódem 17 03 02</t>
  </si>
  <si>
    <t>-1366893356</t>
  </si>
  <si>
    <t>https://podminky.urs.cz/item/CS_URS_2021_01/997013875</t>
  </si>
  <si>
    <t>021 - bourání - zeď za garáží do VZ</t>
  </si>
  <si>
    <t>-1178742621</t>
  </si>
  <si>
    <t>0,4*(17,0+0,7)*1,5 "zeď za garáží</t>
  </si>
  <si>
    <t>962032432</t>
  </si>
  <si>
    <t>Bourání zdiva cihelných z dutých nebo plných cihel pálených i nepálených na MV nebo MVC přes 1 m3</t>
  </si>
  <si>
    <t>420967510</t>
  </si>
  <si>
    <t>https://podminky.urs.cz/item/CS_URS_2021_01/962032432</t>
  </si>
  <si>
    <t xml:space="preserve">Poznámka k souboru cen:_x000d_
1. Bourání pilířů o průřezu přes 0,36 m2 se oceňuje příslušnými cenami -2230, -2231, -2240, -2241,-2253 a -2254 jako bourání zdiva nadzákladového cihelného. </t>
  </si>
  <si>
    <t>0,3*(17,0+0,7)*2,5 "zeď za garáží</t>
  </si>
  <si>
    <t>976047231</t>
  </si>
  <si>
    <t>Vybourání betonových nebo ŽB krycích desek tl do 100 mm</t>
  </si>
  <si>
    <t>-1995522474</t>
  </si>
  <si>
    <t>https://podminky.urs.cz/item/CS_URS_2021_01/976047231</t>
  </si>
  <si>
    <t>17,0 "zeď za garáží</t>
  </si>
  <si>
    <t>664047803</t>
  </si>
  <si>
    <t>-1322777341</t>
  </si>
  <si>
    <t>39,83*5 'Přepočtené koeficientem množství</t>
  </si>
  <si>
    <t>-2136196144</t>
  </si>
  <si>
    <t>21,24+8,976</t>
  </si>
  <si>
    <t>-2037683690</t>
  </si>
  <si>
    <t>39,83-24,232 "plynosilikát</t>
  </si>
  <si>
    <t>031 - bourání - plotová zeď do VZ</t>
  </si>
  <si>
    <t>-1849061563</t>
  </si>
  <si>
    <t>0,4*(1,0+1,5)/2*(16,5+11,0) "plotová zeď</t>
  </si>
  <si>
    <t>-1763466925</t>
  </si>
  <si>
    <t>0,3*(16,5+11,0-2*3,0)*1,75 "plotová zeď</t>
  </si>
  <si>
    <t>-1499537232</t>
  </si>
  <si>
    <t>16,5+11,0-2*3,0 "plotová zeď</t>
  </si>
  <si>
    <t>-1496462919</t>
  </si>
  <si>
    <t>-753348505</t>
  </si>
  <si>
    <t>44,547*5 'Přepočtené koeficientem množství</t>
  </si>
  <si>
    <t>-1756941355</t>
  </si>
  <si>
    <t>27,5+3,784</t>
  </si>
  <si>
    <t>1630573254</t>
  </si>
  <si>
    <t>13,263/2 "polovina výměry</t>
  </si>
  <si>
    <t>-1431792969</t>
  </si>
  <si>
    <t>13,263/2 "polovina výměry z bourání zdiva</t>
  </si>
  <si>
    <t>04 - VRN</t>
  </si>
  <si>
    <t>VRN - Vedlejší rozpočtové náklady</t>
  </si>
  <si>
    <t xml:space="preserve">    VRN3 - Zařízení staveniště</t>
  </si>
  <si>
    <t>Vedlejší rozpočtové náklady</t>
  </si>
  <si>
    <t>VRN3</t>
  </si>
  <si>
    <t>Zařízení staveniště</t>
  </si>
  <si>
    <t>032903000</t>
  </si>
  <si>
    <t>Náklady na provoz a údržbu vybavení staveniště</t>
  </si>
  <si>
    <t>1024</t>
  </si>
  <si>
    <t>-826401350</t>
  </si>
  <si>
    <t>https://podminky.urs.cz/item/CS_URS_2021_01/032903000</t>
  </si>
  <si>
    <t xml:space="preserve">Poznámka k souboru cen:_x000d_
1. Více informací o volbě, obsahu a způsobu ocenění jednotlivých titulů viz Příloha 03 Zařízení staveniště. </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</si>
</sst>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8">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80008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79797"/>
      <name val="Arial CE"/>
    </font>
    <font>
      <i/>
      <u/>
      <sz val="7"/>
      <color rgb="FF979797"/>
      <name val="Calibri"/>
      <scheme val="minor"/>
    </font>
    <font>
      <sz val="7"/>
      <color rgb="FF969696"/>
      <name val="Arial CE"/>
    </font>
    <font>
      <i/>
      <sz val="7"/>
      <color rgb="FF969696"/>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37" fillId="0" borderId="0" applyNumberFormat="0" applyFill="0" applyBorder="0" applyAlignment="0" applyProtection="0"/>
  </cellStyleXfs>
  <cellXfs count="265">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2" fillId="0" borderId="0" xfId="0" applyFont="1" applyAlignment="1" applyProtection="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5"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5"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6" fillId="0" borderId="5" xfId="0" applyFont="1" applyBorder="1" applyAlignment="1" applyProtection="1">
      <alignment horizontal="left" vertical="center"/>
    </xf>
    <xf numFmtId="0" fontId="0" fillId="0" borderId="5" xfId="0" applyFont="1" applyBorder="1" applyAlignment="1" applyProtection="1">
      <alignment vertical="center"/>
    </xf>
    <xf numFmtId="4" fontId="16"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7" fillId="0" borderId="0" xfId="0" applyNumberFormat="1" applyFont="1" applyAlignment="1" applyProtection="1">
      <alignment vertical="center"/>
    </xf>
    <xf numFmtId="0" fontId="1" fillId="0" borderId="3" xfId="0" applyFont="1" applyBorder="1" applyAlignment="1">
      <alignment vertical="center"/>
    </xf>
    <xf numFmtId="0" fontId="17" fillId="0" borderId="0" xfId="0" applyFont="1" applyAlignment="1">
      <alignment horizontal="lef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3" xfId="0" applyBorder="1" applyAlignment="1" applyProtection="1">
      <alignment vertical="center"/>
    </xf>
    <xf numFmtId="0" fontId="0" fillId="0" borderId="0" xfId="0" applyAlignment="1" applyProtection="1">
      <alignment vertical="center"/>
    </xf>
    <xf numFmtId="0" fontId="18"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3" xfId="0" applyFont="1" applyBorder="1" applyAlignment="1">
      <alignment vertical="center"/>
    </xf>
    <xf numFmtId="0" fontId="16"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0" fillId="0" borderId="14"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0" fillId="0" borderId="14" xfId="0" applyFont="1" applyBorder="1" applyAlignment="1" applyProtection="1">
      <alignment horizontal="left" vertical="center"/>
    </xf>
    <xf numFmtId="0" fontId="20"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1" fillId="4" borderId="6" xfId="0" applyFont="1" applyFill="1" applyBorder="1" applyAlignment="1" applyProtection="1">
      <alignment horizontal="center" vertical="center"/>
    </xf>
    <xf numFmtId="0" fontId="21"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1" fillId="4" borderId="7" xfId="0" applyFont="1" applyFill="1" applyBorder="1" applyAlignment="1" applyProtection="1">
      <alignment horizontal="center" vertical="center"/>
    </xf>
    <xf numFmtId="0" fontId="21" fillId="4" borderId="7" xfId="0" applyFont="1" applyFill="1" applyBorder="1" applyAlignment="1" applyProtection="1">
      <alignment horizontal="right" vertical="center"/>
    </xf>
    <xf numFmtId="0" fontId="21" fillId="4" borderId="8" xfId="0" applyFont="1" applyFill="1" applyBorder="1" applyAlignment="1" applyProtection="1">
      <alignment horizontal="left" vertical="center"/>
    </xf>
    <xf numFmtId="0" fontId="21" fillId="4" borderId="0" xfId="0" applyFont="1" applyFill="1" applyAlignment="1" applyProtection="1">
      <alignment horizontal="center" vertical="center"/>
    </xf>
    <xf numFmtId="0" fontId="22" fillId="0" borderId="16" xfId="0" applyFont="1" applyBorder="1" applyAlignment="1" applyProtection="1">
      <alignment horizontal="center" vertical="center" wrapText="1"/>
    </xf>
    <xf numFmtId="0" fontId="22" fillId="0" borderId="17" xfId="0"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19" fillId="0" borderId="14" xfId="0" applyNumberFormat="1" applyFont="1" applyBorder="1" applyAlignment="1" applyProtection="1">
      <alignment vertical="center"/>
    </xf>
    <xf numFmtId="4" fontId="19" fillId="0" borderId="0" xfId="0" applyNumberFormat="1" applyFont="1" applyBorder="1" applyAlignment="1" applyProtection="1">
      <alignment vertical="center"/>
    </xf>
    <xf numFmtId="166" fontId="19" fillId="0" borderId="0" xfId="0" applyNumberFormat="1" applyFont="1" applyBorder="1" applyAlignment="1" applyProtection="1">
      <alignment vertical="center"/>
    </xf>
    <xf numFmtId="4" fontId="19" fillId="0" borderId="15" xfId="0" applyNumberFormat="1" applyFont="1" applyBorder="1" applyAlignment="1" applyProtection="1">
      <alignment vertical="center"/>
    </xf>
    <xf numFmtId="0" fontId="4"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5" fillId="0" borderId="3" xfId="0" applyFont="1" applyBorder="1" applyAlignment="1" applyProtection="1">
      <alignment vertical="center"/>
    </xf>
    <xf numFmtId="0" fontId="26" fillId="0" borderId="0" xfId="0" applyFont="1" applyAlignment="1" applyProtection="1">
      <alignment vertical="center"/>
    </xf>
    <xf numFmtId="0" fontId="26" fillId="0" borderId="0" xfId="0" applyFont="1" applyAlignment="1" applyProtection="1">
      <alignment horizontal="left" vertical="center" wrapText="1"/>
    </xf>
    <xf numFmtId="0" fontId="27" fillId="0" borderId="0" xfId="0" applyFont="1" applyAlignment="1" applyProtection="1">
      <alignment vertical="center"/>
    </xf>
    <xf numFmtId="4" fontId="27"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8" fillId="0" borderId="14" xfId="0" applyNumberFormat="1" applyFont="1" applyBorder="1" applyAlignment="1" applyProtection="1">
      <alignment vertical="center"/>
    </xf>
    <xf numFmtId="4" fontId="28" fillId="0" borderId="0" xfId="0" applyNumberFormat="1" applyFont="1" applyBorder="1" applyAlignment="1" applyProtection="1">
      <alignment vertical="center"/>
    </xf>
    <xf numFmtId="166" fontId="28" fillId="0" borderId="0" xfId="0" applyNumberFormat="1" applyFont="1" applyBorder="1" applyAlignment="1" applyProtection="1">
      <alignment vertical="center"/>
    </xf>
    <xf numFmtId="4" fontId="28" fillId="0" borderId="15" xfId="0" applyNumberFormat="1" applyFont="1" applyBorder="1" applyAlignment="1" applyProtection="1">
      <alignment vertical="center"/>
    </xf>
    <xf numFmtId="0" fontId="5" fillId="0" borderId="0" xfId="0" applyFont="1" applyAlignment="1">
      <alignment horizontal="left" vertical="center"/>
    </xf>
    <xf numFmtId="4" fontId="28" fillId="0" borderId="19" xfId="0" applyNumberFormat="1" applyFont="1" applyBorder="1" applyAlignment="1" applyProtection="1">
      <alignment vertical="center"/>
    </xf>
    <xf numFmtId="4" fontId="28" fillId="0" borderId="20" xfId="0" applyNumberFormat="1" applyFont="1" applyBorder="1" applyAlignment="1" applyProtection="1">
      <alignment vertical="center"/>
    </xf>
    <xf numFmtId="166" fontId="28" fillId="0" borderId="20" xfId="0" applyNumberFormat="1" applyFont="1" applyBorder="1" applyAlignment="1" applyProtection="1">
      <alignment vertical="center"/>
    </xf>
    <xf numFmtId="4" fontId="28" fillId="0" borderId="21" xfId="0" applyNumberFormat="1" applyFont="1" applyBorder="1" applyAlignment="1" applyProtection="1">
      <alignment vertical="center"/>
    </xf>
    <xf numFmtId="0" fontId="0" fillId="0" borderId="1" xfId="0" applyBorder="1"/>
    <xf numFmtId="0" fontId="0" fillId="0" borderId="2" xfId="0" applyBorder="1"/>
    <xf numFmtId="0" fontId="12" fillId="0" borderId="0" xfId="0" applyFont="1" applyAlignment="1">
      <alignment horizontal="left" vertical="center"/>
    </xf>
    <xf numFmtId="0" fontId="29"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2"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6" fillId="0" borderId="0" xfId="0" applyFont="1" applyAlignment="1">
      <alignment horizontal="left" vertical="center"/>
    </xf>
    <xf numFmtId="4" fontId="23" fillId="0" borderId="0" xfId="0" applyNumberFormat="1" applyFont="1" applyAlignment="1">
      <alignment vertical="center"/>
    </xf>
    <xf numFmtId="0" fontId="1" fillId="0" borderId="0" xfId="0" applyFont="1" applyAlignment="1">
      <alignment horizontal="right" vertical="center"/>
    </xf>
    <xf numFmtId="0" fontId="20"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8"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 fillId="0" borderId="0" xfId="0" applyFont="1" applyAlignment="1" applyProtection="1">
      <alignment horizontal="left" vertical="center" wrapText="1"/>
    </xf>
    <xf numFmtId="0" fontId="21" fillId="4" borderId="0" xfId="0" applyFont="1" applyFill="1" applyAlignment="1" applyProtection="1">
      <alignment horizontal="left" vertical="center"/>
    </xf>
    <xf numFmtId="0" fontId="0" fillId="4" borderId="0" xfId="0" applyFont="1" applyFill="1" applyAlignment="1" applyProtection="1">
      <alignment vertical="center"/>
    </xf>
    <xf numFmtId="0" fontId="21" fillId="4" borderId="0" xfId="0" applyFont="1" applyFill="1" applyAlignment="1" applyProtection="1">
      <alignment horizontal="right" vertical="center"/>
    </xf>
    <xf numFmtId="0" fontId="30"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1" fillId="4" borderId="16" xfId="0" applyFont="1" applyFill="1" applyBorder="1" applyAlignment="1" applyProtection="1">
      <alignment horizontal="center" vertical="center" wrapText="1"/>
    </xf>
    <xf numFmtId="0" fontId="21" fillId="4" borderId="17" xfId="0" applyFont="1" applyFill="1" applyBorder="1" applyAlignment="1" applyProtection="1">
      <alignment horizontal="center" vertical="center" wrapText="1"/>
    </xf>
    <xf numFmtId="0" fontId="21"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3" fillId="0" borderId="0" xfId="0" applyNumberFormat="1" applyFont="1" applyAlignment="1" applyProtection="1"/>
    <xf numFmtId="0" fontId="0" fillId="0" borderId="12" xfId="0" applyBorder="1" applyAlignment="1" applyProtection="1">
      <alignment vertical="center"/>
    </xf>
    <xf numFmtId="166" fontId="31" fillId="0" borderId="12" xfId="0" applyNumberFormat="1" applyFont="1" applyBorder="1" applyAlignment="1" applyProtection="1"/>
    <xf numFmtId="166" fontId="31" fillId="0" borderId="13" xfId="0" applyNumberFormat="1" applyFont="1" applyBorder="1" applyAlignment="1" applyProtection="1"/>
    <xf numFmtId="4" fontId="32"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1" fillId="0" borderId="22" xfId="0" applyFont="1" applyBorder="1" applyAlignment="1" applyProtection="1">
      <alignment horizontal="center" vertical="center"/>
    </xf>
    <xf numFmtId="49" fontId="21" fillId="0" borderId="22" xfId="0" applyNumberFormat="1" applyFont="1" applyBorder="1" applyAlignment="1" applyProtection="1">
      <alignment horizontal="left" vertical="center" wrapText="1"/>
    </xf>
    <xf numFmtId="0" fontId="21" fillId="0" borderId="22" xfId="0" applyFont="1" applyBorder="1" applyAlignment="1" applyProtection="1">
      <alignment horizontal="left" vertical="center" wrapText="1"/>
    </xf>
    <xf numFmtId="0" fontId="21" fillId="0" borderId="22" xfId="0" applyFont="1" applyBorder="1" applyAlignment="1" applyProtection="1">
      <alignment horizontal="center" vertical="center" wrapText="1"/>
    </xf>
    <xf numFmtId="167" fontId="21" fillId="0" borderId="22" xfId="0" applyNumberFormat="1" applyFont="1" applyBorder="1" applyAlignment="1" applyProtection="1">
      <alignment vertical="center"/>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xf>
    <xf numFmtId="0" fontId="22" fillId="2" borderId="14"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xf>
    <xf numFmtId="166" fontId="22" fillId="0" borderId="0" xfId="0" applyNumberFormat="1" applyFont="1" applyBorder="1" applyAlignment="1" applyProtection="1">
      <alignment vertical="center"/>
    </xf>
    <xf numFmtId="166" fontId="22" fillId="0" borderId="15" xfId="0" applyNumberFormat="1" applyFont="1" applyBorder="1" applyAlignment="1" applyProtection="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xf>
    <xf numFmtId="0" fontId="34" fillId="0" borderId="0" xfId="1" applyFont="1" applyAlignment="1" applyProtection="1">
      <alignment vertical="center" wrapText="1"/>
    </xf>
    <xf numFmtId="0" fontId="0" fillId="0" borderId="0" xfId="0" applyFont="1" applyAlignment="1" applyProtection="1">
      <alignment vertical="center"/>
      <protection locked="0"/>
    </xf>
    <xf numFmtId="0" fontId="0" fillId="0" borderId="14" xfId="0" applyFont="1" applyBorder="1" applyAlignment="1" applyProtection="1">
      <alignment vertical="center"/>
    </xf>
    <xf numFmtId="0" fontId="0" fillId="0" borderId="0" xfId="0" applyBorder="1" applyAlignment="1" applyProtection="1">
      <alignment vertical="center"/>
    </xf>
    <xf numFmtId="0" fontId="35" fillId="0" borderId="0" xfId="0" applyFont="1" applyAlignment="1" applyProtection="1">
      <alignment horizontal="left" vertical="center"/>
    </xf>
    <xf numFmtId="0" fontId="36" fillId="0" borderId="0" xfId="0" applyFont="1" applyAlignment="1" applyProtection="1">
      <alignment vertical="center" wrapText="1"/>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0" fillId="0" borderId="19" xfId="0" applyFont="1" applyBorder="1" applyAlignment="1" applyProtection="1">
      <alignment vertical="center"/>
    </xf>
    <xf numFmtId="0" fontId="0" fillId="0" borderId="20" xfId="0"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9" fillId="0" borderId="19" xfId="0" applyFont="1" applyBorder="1" applyAlignment="1" applyProtection="1">
      <alignment vertical="center"/>
    </xf>
    <xf numFmtId="0" fontId="9" fillId="0" borderId="20" xfId="0" applyFont="1" applyBorder="1" applyAlignment="1" applyProtection="1">
      <alignment vertical="center"/>
    </xf>
    <xf numFmtId="0" fontId="9" fillId="0" borderId="21" xfId="0" applyFont="1" applyBorder="1" applyAlignment="1" applyProtection="1">
      <alignmen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theme" Target="theme/theme1.xml" /><Relationship Id="rId8" Type="http://schemas.openxmlformats.org/officeDocument/2006/relationships/calcChain" Target="calcChain.xml" /><Relationship Id="rId9"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hyperlink" Target="https://podminky.urs.cz/item/CS_URS_2021_01/111251101" TargetMode="External" /><Relationship Id="rId2" Type="http://schemas.openxmlformats.org/officeDocument/2006/relationships/hyperlink" Target="https://podminky.urs.cz/item/CS_URS_2021_01/112101101" TargetMode="External" /><Relationship Id="rId3" Type="http://schemas.openxmlformats.org/officeDocument/2006/relationships/hyperlink" Target="https://podminky.urs.cz/item/CS_URS_2021_01/112251101" TargetMode="External" /><Relationship Id="rId4" Type="http://schemas.openxmlformats.org/officeDocument/2006/relationships/hyperlink" Target="https://podminky.urs.cz/item/CS_URS_2021_01/113107152" TargetMode="External" /><Relationship Id="rId5" Type="http://schemas.openxmlformats.org/officeDocument/2006/relationships/hyperlink" Target="https://podminky.urs.cz/item/CS_URS_2021_01/113107170" TargetMode="External" /><Relationship Id="rId6" Type="http://schemas.openxmlformats.org/officeDocument/2006/relationships/hyperlink" Target="https://podminky.urs.cz/item/CS_URS_2021_01/113107182" TargetMode="External" /><Relationship Id="rId7" Type="http://schemas.openxmlformats.org/officeDocument/2006/relationships/hyperlink" Target="https://podminky.urs.cz/item/CS_URS_2021_01/162201401" TargetMode="External" /><Relationship Id="rId8" Type="http://schemas.openxmlformats.org/officeDocument/2006/relationships/hyperlink" Target="https://podminky.urs.cz/item/CS_URS_2021_01/162201411" TargetMode="External" /><Relationship Id="rId9" Type="http://schemas.openxmlformats.org/officeDocument/2006/relationships/hyperlink" Target="https://podminky.urs.cz/item/CS_URS_2021_01/162201421" TargetMode="External" /><Relationship Id="rId10" Type="http://schemas.openxmlformats.org/officeDocument/2006/relationships/hyperlink" Target="https://podminky.urs.cz/item/CS_URS_2021_01/162301501" TargetMode="External" /><Relationship Id="rId11" Type="http://schemas.openxmlformats.org/officeDocument/2006/relationships/hyperlink" Target="https://podminky.urs.cz/item/CS_URS_2021_01/162301931" TargetMode="External" /><Relationship Id="rId12" Type="http://schemas.openxmlformats.org/officeDocument/2006/relationships/hyperlink" Target="https://podminky.urs.cz/item/CS_URS_2021_01/162301951" TargetMode="External" /><Relationship Id="rId13" Type="http://schemas.openxmlformats.org/officeDocument/2006/relationships/hyperlink" Target="https://podminky.urs.cz/item/CS_URS_2021_01/162301971" TargetMode="External" /><Relationship Id="rId14" Type="http://schemas.openxmlformats.org/officeDocument/2006/relationships/hyperlink" Target="https://podminky.urs.cz/item/CS_URS_2021_01/162301981" TargetMode="External" /><Relationship Id="rId15" Type="http://schemas.openxmlformats.org/officeDocument/2006/relationships/hyperlink" Target="https://podminky.urs.cz/item/CS_URS_2021_01/181951111" TargetMode="External" /><Relationship Id="rId16" Type="http://schemas.openxmlformats.org/officeDocument/2006/relationships/hyperlink" Target="https://podminky.urs.cz/item/CS_URS_2021_01/919735112" TargetMode="External" /><Relationship Id="rId17" Type="http://schemas.openxmlformats.org/officeDocument/2006/relationships/hyperlink" Target="https://podminky.urs.cz/item/CS_URS_2021_01/961044111" TargetMode="External" /><Relationship Id="rId18" Type="http://schemas.openxmlformats.org/officeDocument/2006/relationships/hyperlink" Target="https://podminky.urs.cz/item/CS_URS_2021_01/981013314" TargetMode="External" /><Relationship Id="rId19" Type="http://schemas.openxmlformats.org/officeDocument/2006/relationships/hyperlink" Target="https://podminky.urs.cz/item/CS_URS_2021_01/997006002" TargetMode="External" /><Relationship Id="rId20" Type="http://schemas.openxmlformats.org/officeDocument/2006/relationships/hyperlink" Target="https://podminky.urs.cz/item/CS_URS_2021_01/997006512" TargetMode="External" /><Relationship Id="rId21" Type="http://schemas.openxmlformats.org/officeDocument/2006/relationships/hyperlink" Target="https://podminky.urs.cz/item/CS_URS_2021_01/997006519" TargetMode="External" /><Relationship Id="rId22" Type="http://schemas.openxmlformats.org/officeDocument/2006/relationships/hyperlink" Target="https://podminky.urs.cz/item/CS_URS_2021_01/997013804" TargetMode="External" /><Relationship Id="rId23" Type="http://schemas.openxmlformats.org/officeDocument/2006/relationships/hyperlink" Target="https://podminky.urs.cz/item/CS_URS_2021_01/997013811" TargetMode="External" /><Relationship Id="rId24" Type="http://schemas.openxmlformats.org/officeDocument/2006/relationships/hyperlink" Target="https://podminky.urs.cz/item/CS_URS_2021_01/997013814" TargetMode="External" /><Relationship Id="rId25" Type="http://schemas.openxmlformats.org/officeDocument/2006/relationships/hyperlink" Target="https://podminky.urs.cz/item/CS_URS_2021_01/997013861" TargetMode="External" /><Relationship Id="rId26" Type="http://schemas.openxmlformats.org/officeDocument/2006/relationships/hyperlink" Target="https://podminky.urs.cz/item/CS_URS_2021_01/997013863" TargetMode="External" /><Relationship Id="rId27" Type="http://schemas.openxmlformats.org/officeDocument/2006/relationships/hyperlink" Target="https://podminky.urs.cz/item/CS_URS_2021_01/997013871" TargetMode="External" /><Relationship Id="rId28" Type="http://schemas.openxmlformats.org/officeDocument/2006/relationships/hyperlink" Target="https://podminky.urs.cz/item/CS_URS_2021_01/997013873" TargetMode="External" /><Relationship Id="rId29" Type="http://schemas.openxmlformats.org/officeDocument/2006/relationships/hyperlink" Target="https://podminky.urs.cz/item/CS_URS_2021_01/997013875" TargetMode="External" /><Relationship Id="rId30"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hyperlink" Target="https://podminky.urs.cz/item/CS_URS_2021_01/961044111" TargetMode="External" /><Relationship Id="rId2" Type="http://schemas.openxmlformats.org/officeDocument/2006/relationships/hyperlink" Target="https://podminky.urs.cz/item/CS_URS_2021_01/962032432" TargetMode="External" /><Relationship Id="rId3" Type="http://schemas.openxmlformats.org/officeDocument/2006/relationships/hyperlink" Target="https://podminky.urs.cz/item/CS_URS_2021_01/976047231" TargetMode="External" /><Relationship Id="rId4" Type="http://schemas.openxmlformats.org/officeDocument/2006/relationships/hyperlink" Target="https://podminky.urs.cz/item/CS_URS_2021_01/997006512" TargetMode="External" /><Relationship Id="rId5" Type="http://schemas.openxmlformats.org/officeDocument/2006/relationships/hyperlink" Target="https://podminky.urs.cz/item/CS_URS_2021_01/997006519" TargetMode="External" /><Relationship Id="rId6" Type="http://schemas.openxmlformats.org/officeDocument/2006/relationships/hyperlink" Target="https://podminky.urs.cz/item/CS_URS_2021_01/997013861" TargetMode="External" /><Relationship Id="rId7" Type="http://schemas.openxmlformats.org/officeDocument/2006/relationships/hyperlink" Target="https://podminky.urs.cz/item/CS_URS_2021_01/997013871" TargetMode="External" /><Relationship Id="rId8"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hyperlink" Target="https://podminky.urs.cz/item/CS_URS_2021_01/961044111" TargetMode="External" /><Relationship Id="rId2" Type="http://schemas.openxmlformats.org/officeDocument/2006/relationships/hyperlink" Target="https://podminky.urs.cz/item/CS_URS_2021_01/962032432" TargetMode="External" /><Relationship Id="rId3" Type="http://schemas.openxmlformats.org/officeDocument/2006/relationships/hyperlink" Target="https://podminky.urs.cz/item/CS_URS_2021_01/976047231" TargetMode="External" /><Relationship Id="rId4" Type="http://schemas.openxmlformats.org/officeDocument/2006/relationships/hyperlink" Target="https://podminky.urs.cz/item/CS_URS_2021_01/997006512" TargetMode="External" /><Relationship Id="rId5" Type="http://schemas.openxmlformats.org/officeDocument/2006/relationships/hyperlink" Target="https://podminky.urs.cz/item/CS_URS_2021_01/997006519" TargetMode="External" /><Relationship Id="rId6" Type="http://schemas.openxmlformats.org/officeDocument/2006/relationships/hyperlink" Target="https://podminky.urs.cz/item/CS_URS_2021_01/997013861" TargetMode="External" /><Relationship Id="rId7" Type="http://schemas.openxmlformats.org/officeDocument/2006/relationships/hyperlink" Target="https://podminky.urs.cz/item/CS_URS_2021_01/997013863" TargetMode="External" /><Relationship Id="rId8" Type="http://schemas.openxmlformats.org/officeDocument/2006/relationships/hyperlink" Target="https://podminky.urs.cz/item/CS_URS_2021_01/997013871" TargetMode="External" /><Relationship Id="rId9"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hyperlink" Target="https://podminky.urs.cz/item/CS_URS_2021_01/032903000" TargetMode="External" /><Relationship Id="rId2" Type="http://schemas.openxmlformats.org/officeDocument/2006/relationships/drawing" Target="../drawings/drawing5.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hidden="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5" t="s">
        <v>0</v>
      </c>
      <c r="AZ1" s="15" t="s">
        <v>1</v>
      </c>
      <c r="BA1" s="15" t="s">
        <v>2</v>
      </c>
      <c r="BB1" s="15" t="s">
        <v>3</v>
      </c>
      <c r="BT1" s="15" t="s">
        <v>4</v>
      </c>
      <c r="BU1" s="15" t="s">
        <v>4</v>
      </c>
      <c r="BV1" s="15" t="s">
        <v>5</v>
      </c>
    </row>
    <row r="2" s="1" customFormat="1" ht="36.96" customHeight="1">
      <c r="AR2" s="1"/>
      <c r="AS2" s="1"/>
      <c r="AT2" s="1"/>
      <c r="AU2" s="1"/>
      <c r="AV2" s="1"/>
      <c r="AW2" s="1"/>
      <c r="AX2" s="1"/>
      <c r="AY2" s="1"/>
      <c r="AZ2" s="1"/>
      <c r="BA2" s="1"/>
      <c r="BB2" s="1"/>
      <c r="BC2" s="1"/>
      <c r="BD2" s="1"/>
      <c r="BE2" s="1"/>
      <c r="BS2" s="16" t="s">
        <v>6</v>
      </c>
      <c r="BT2" s="16" t="s">
        <v>7</v>
      </c>
    </row>
    <row r="3" s="1" customFormat="1" ht="6.96"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1" customFormat="1" ht="24.96"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1" customFormat="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1" customFormat="1" ht="36.96"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1" customFormat="1" ht="12" customHeight="1">
      <c r="B7" s="20"/>
      <c r="C7" s="21"/>
      <c r="D7" s="31" t="s">
        <v>18</v>
      </c>
      <c r="E7" s="21"/>
      <c r="F7" s="21"/>
      <c r="G7" s="21"/>
      <c r="H7" s="21"/>
      <c r="I7" s="21"/>
      <c r="J7" s="21"/>
      <c r="K7" s="26" t="s">
        <v>1</v>
      </c>
      <c r="L7" s="21"/>
      <c r="M7" s="21"/>
      <c r="N7" s="21"/>
      <c r="O7" s="21"/>
      <c r="P7" s="21"/>
      <c r="Q7" s="21"/>
      <c r="R7" s="21"/>
      <c r="S7" s="21"/>
      <c r="T7" s="21"/>
      <c r="U7" s="21"/>
      <c r="V7" s="21"/>
      <c r="W7" s="21"/>
      <c r="X7" s="21"/>
      <c r="Y7" s="21"/>
      <c r="Z7" s="21"/>
      <c r="AA7" s="21"/>
      <c r="AB7" s="21"/>
      <c r="AC7" s="21"/>
      <c r="AD7" s="21"/>
      <c r="AE7" s="21"/>
      <c r="AF7" s="21"/>
      <c r="AG7" s="21"/>
      <c r="AH7" s="21"/>
      <c r="AI7" s="21"/>
      <c r="AJ7" s="21"/>
      <c r="AK7" s="31" t="s">
        <v>19</v>
      </c>
      <c r="AL7" s="21"/>
      <c r="AM7" s="21"/>
      <c r="AN7" s="26" t="s">
        <v>1</v>
      </c>
      <c r="AO7" s="21"/>
      <c r="AP7" s="21"/>
      <c r="AQ7" s="21"/>
      <c r="AR7" s="19"/>
      <c r="BE7" s="30"/>
      <c r="BS7" s="16" t="s">
        <v>6</v>
      </c>
    </row>
    <row r="8" s="1" customFormat="1" ht="12" customHeight="1">
      <c r="B8" s="20"/>
      <c r="C8" s="21"/>
      <c r="D8" s="31" t="s">
        <v>20</v>
      </c>
      <c r="E8" s="21"/>
      <c r="F8" s="21"/>
      <c r="G8" s="21"/>
      <c r="H8" s="21"/>
      <c r="I8" s="21"/>
      <c r="J8" s="21"/>
      <c r="K8" s="26" t="s">
        <v>21</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22</v>
      </c>
      <c r="AL8" s="21"/>
      <c r="AM8" s="21"/>
      <c r="AN8" s="32" t="s">
        <v>23</v>
      </c>
      <c r="AO8" s="21"/>
      <c r="AP8" s="21"/>
      <c r="AQ8" s="21"/>
      <c r="AR8" s="19"/>
      <c r="BE8" s="30"/>
      <c r="BS8" s="16" t="s">
        <v>6</v>
      </c>
    </row>
    <row r="9"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1" customFormat="1" ht="12" customHeight="1">
      <c r="B10" s="20"/>
      <c r="C10" s="21"/>
      <c r="D10" s="31" t="s">
        <v>24</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25</v>
      </c>
      <c r="AL10" s="21"/>
      <c r="AM10" s="21"/>
      <c r="AN10" s="26" t="s">
        <v>1</v>
      </c>
      <c r="AO10" s="21"/>
      <c r="AP10" s="21"/>
      <c r="AQ10" s="21"/>
      <c r="AR10" s="19"/>
      <c r="BE10" s="30"/>
      <c r="BS10" s="16" t="s">
        <v>6</v>
      </c>
    </row>
    <row r="11" s="1" customFormat="1" ht="18.48" customHeight="1">
      <c r="B11" s="20"/>
      <c r="C11" s="21"/>
      <c r="D11" s="21"/>
      <c r="E11" s="26" t="s">
        <v>26</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27</v>
      </c>
      <c r="AL11" s="21"/>
      <c r="AM11" s="21"/>
      <c r="AN11" s="26" t="s">
        <v>1</v>
      </c>
      <c r="AO11" s="21"/>
      <c r="AP11" s="21"/>
      <c r="AQ11" s="21"/>
      <c r="AR11" s="19"/>
      <c r="BE11" s="30"/>
      <c r="BS11" s="16" t="s">
        <v>6</v>
      </c>
    </row>
    <row r="12" s="1" customFormat="1" ht="6.96"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1" customFormat="1" ht="12" customHeight="1">
      <c r="B13" s="20"/>
      <c r="C13" s="21"/>
      <c r="D13" s="31" t="s">
        <v>28</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25</v>
      </c>
      <c r="AL13" s="21"/>
      <c r="AM13" s="21"/>
      <c r="AN13" s="33" t="s">
        <v>29</v>
      </c>
      <c r="AO13" s="21"/>
      <c r="AP13" s="21"/>
      <c r="AQ13" s="21"/>
      <c r="AR13" s="19"/>
      <c r="BE13" s="30"/>
      <c r="BS13" s="16" t="s">
        <v>6</v>
      </c>
    </row>
    <row r="14">
      <c r="B14" s="20"/>
      <c r="C14" s="21"/>
      <c r="D14" s="21"/>
      <c r="E14" s="33" t="s">
        <v>29</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27</v>
      </c>
      <c r="AL14" s="21"/>
      <c r="AM14" s="21"/>
      <c r="AN14" s="33" t="s">
        <v>29</v>
      </c>
      <c r="AO14" s="21"/>
      <c r="AP14" s="21"/>
      <c r="AQ14" s="21"/>
      <c r="AR14" s="19"/>
      <c r="BE14" s="30"/>
      <c r="BS14" s="16" t="s">
        <v>6</v>
      </c>
    </row>
    <row r="15" s="1" customFormat="1" ht="6.96"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1" customFormat="1" ht="12" customHeight="1">
      <c r="B16" s="20"/>
      <c r="C16" s="21"/>
      <c r="D16" s="31" t="s">
        <v>30</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25</v>
      </c>
      <c r="AL16" s="21"/>
      <c r="AM16" s="21"/>
      <c r="AN16" s="26" t="s">
        <v>1</v>
      </c>
      <c r="AO16" s="21"/>
      <c r="AP16" s="21"/>
      <c r="AQ16" s="21"/>
      <c r="AR16" s="19"/>
      <c r="BE16" s="30"/>
      <c r="BS16" s="16" t="s">
        <v>4</v>
      </c>
    </row>
    <row r="17" s="1" customFormat="1" ht="18.48" customHeight="1">
      <c r="B17" s="20"/>
      <c r="C17" s="21"/>
      <c r="D17" s="21"/>
      <c r="E17" s="26" t="s">
        <v>26</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27</v>
      </c>
      <c r="AL17" s="21"/>
      <c r="AM17" s="21"/>
      <c r="AN17" s="26" t="s">
        <v>1</v>
      </c>
      <c r="AO17" s="21"/>
      <c r="AP17" s="21"/>
      <c r="AQ17" s="21"/>
      <c r="AR17" s="19"/>
      <c r="BE17" s="30"/>
      <c r="BS17" s="16" t="s">
        <v>4</v>
      </c>
    </row>
    <row r="18" s="1" customFormat="1" ht="6.96"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1" customFormat="1" ht="12" customHeight="1">
      <c r="B19" s="20"/>
      <c r="C19" s="21"/>
      <c r="D19" s="31" t="s">
        <v>31</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25</v>
      </c>
      <c r="AL19" s="21"/>
      <c r="AM19" s="21"/>
      <c r="AN19" s="26" t="s">
        <v>1</v>
      </c>
      <c r="AO19" s="21"/>
      <c r="AP19" s="21"/>
      <c r="AQ19" s="21"/>
      <c r="AR19" s="19"/>
      <c r="BE19" s="30"/>
      <c r="BS19" s="16" t="s">
        <v>6</v>
      </c>
    </row>
    <row r="20" s="1" customFormat="1" ht="18.48" customHeight="1">
      <c r="B20" s="20"/>
      <c r="C20" s="21"/>
      <c r="D20" s="21"/>
      <c r="E20" s="26" t="s">
        <v>26</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27</v>
      </c>
      <c r="AL20" s="21"/>
      <c r="AM20" s="21"/>
      <c r="AN20" s="26" t="s">
        <v>1</v>
      </c>
      <c r="AO20" s="21"/>
      <c r="AP20" s="21"/>
      <c r="AQ20" s="21"/>
      <c r="AR20" s="19"/>
      <c r="BE20" s="30"/>
      <c r="BS20" s="16" t="s">
        <v>32</v>
      </c>
    </row>
    <row r="21" s="1" customFormat="1" ht="6.96"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1" customFormat="1" ht="12" customHeight="1">
      <c r="B22" s="20"/>
      <c r="C22" s="21"/>
      <c r="D22" s="31" t="s">
        <v>33</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1" customFormat="1" ht="16.5" customHeight="1">
      <c r="B23" s="20"/>
      <c r="C23" s="21"/>
      <c r="D23" s="21"/>
      <c r="E23" s="35" t="s">
        <v>1</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1" customFormat="1" ht="6.96"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1" customFormat="1" ht="6.96"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2" customFormat="1" ht="25.92" customHeight="1">
      <c r="A26" s="37"/>
      <c r="B26" s="38"/>
      <c r="C26" s="39"/>
      <c r="D26" s="40" t="s">
        <v>34</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ROUND(AG94,2)</f>
        <v>0</v>
      </c>
      <c r="AL26" s="41"/>
      <c r="AM26" s="41"/>
      <c r="AN26" s="41"/>
      <c r="AO26" s="41"/>
      <c r="AP26" s="39"/>
      <c r="AQ26" s="39"/>
      <c r="AR26" s="43"/>
      <c r="BE26" s="30"/>
    </row>
    <row r="27" s="2" customFormat="1" ht="6.96"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0"/>
    </row>
    <row r="28" s="2" customFormat="1">
      <c r="A28" s="37"/>
      <c r="B28" s="38"/>
      <c r="C28" s="39"/>
      <c r="D28" s="39"/>
      <c r="E28" s="39"/>
      <c r="F28" s="39"/>
      <c r="G28" s="39"/>
      <c r="H28" s="39"/>
      <c r="I28" s="39"/>
      <c r="J28" s="39"/>
      <c r="K28" s="39"/>
      <c r="L28" s="44" t="s">
        <v>35</v>
      </c>
      <c r="M28" s="44"/>
      <c r="N28" s="44"/>
      <c r="O28" s="44"/>
      <c r="P28" s="44"/>
      <c r="Q28" s="39"/>
      <c r="R28" s="39"/>
      <c r="S28" s="39"/>
      <c r="T28" s="39"/>
      <c r="U28" s="39"/>
      <c r="V28" s="39"/>
      <c r="W28" s="44" t="s">
        <v>36</v>
      </c>
      <c r="X28" s="44"/>
      <c r="Y28" s="44"/>
      <c r="Z28" s="44"/>
      <c r="AA28" s="44"/>
      <c r="AB28" s="44"/>
      <c r="AC28" s="44"/>
      <c r="AD28" s="44"/>
      <c r="AE28" s="44"/>
      <c r="AF28" s="39"/>
      <c r="AG28" s="39"/>
      <c r="AH28" s="39"/>
      <c r="AI28" s="39"/>
      <c r="AJ28" s="39"/>
      <c r="AK28" s="44" t="s">
        <v>37</v>
      </c>
      <c r="AL28" s="44"/>
      <c r="AM28" s="44"/>
      <c r="AN28" s="44"/>
      <c r="AO28" s="44"/>
      <c r="AP28" s="39"/>
      <c r="AQ28" s="39"/>
      <c r="AR28" s="43"/>
      <c r="BE28" s="30"/>
    </row>
    <row r="29" s="3" customFormat="1" ht="14.4" customHeight="1">
      <c r="A29" s="3"/>
      <c r="B29" s="45"/>
      <c r="C29" s="46"/>
      <c r="D29" s="31" t="s">
        <v>38</v>
      </c>
      <c r="E29" s="46"/>
      <c r="F29" s="31" t="s">
        <v>39</v>
      </c>
      <c r="G29" s="46"/>
      <c r="H29" s="46"/>
      <c r="I29" s="46"/>
      <c r="J29" s="46"/>
      <c r="K29" s="46"/>
      <c r="L29" s="47">
        <v>0.20999999999999999</v>
      </c>
      <c r="M29" s="46"/>
      <c r="N29" s="46"/>
      <c r="O29" s="46"/>
      <c r="P29" s="46"/>
      <c r="Q29" s="46"/>
      <c r="R29" s="46"/>
      <c r="S29" s="46"/>
      <c r="T29" s="46"/>
      <c r="U29" s="46"/>
      <c r="V29" s="46"/>
      <c r="W29" s="48">
        <f>ROUND(AZ94, 2)</f>
        <v>0</v>
      </c>
      <c r="X29" s="46"/>
      <c r="Y29" s="46"/>
      <c r="Z29" s="46"/>
      <c r="AA29" s="46"/>
      <c r="AB29" s="46"/>
      <c r="AC29" s="46"/>
      <c r="AD29" s="46"/>
      <c r="AE29" s="46"/>
      <c r="AF29" s="46"/>
      <c r="AG29" s="46"/>
      <c r="AH29" s="46"/>
      <c r="AI29" s="46"/>
      <c r="AJ29" s="46"/>
      <c r="AK29" s="48">
        <f>ROUND(AV94, 2)</f>
        <v>0</v>
      </c>
      <c r="AL29" s="46"/>
      <c r="AM29" s="46"/>
      <c r="AN29" s="46"/>
      <c r="AO29" s="46"/>
      <c r="AP29" s="46"/>
      <c r="AQ29" s="46"/>
      <c r="AR29" s="49"/>
      <c r="BE29" s="50"/>
    </row>
    <row r="30" s="3" customFormat="1" ht="14.4" customHeight="1">
      <c r="A30" s="3"/>
      <c r="B30" s="45"/>
      <c r="C30" s="46"/>
      <c r="D30" s="46"/>
      <c r="E30" s="46"/>
      <c r="F30" s="31" t="s">
        <v>40</v>
      </c>
      <c r="G30" s="46"/>
      <c r="H30" s="46"/>
      <c r="I30" s="46"/>
      <c r="J30" s="46"/>
      <c r="K30" s="46"/>
      <c r="L30" s="47">
        <v>0.14999999999999999</v>
      </c>
      <c r="M30" s="46"/>
      <c r="N30" s="46"/>
      <c r="O30" s="46"/>
      <c r="P30" s="46"/>
      <c r="Q30" s="46"/>
      <c r="R30" s="46"/>
      <c r="S30" s="46"/>
      <c r="T30" s="46"/>
      <c r="U30" s="46"/>
      <c r="V30" s="46"/>
      <c r="W30" s="48">
        <f>ROUND(BA94, 2)</f>
        <v>0</v>
      </c>
      <c r="X30" s="46"/>
      <c r="Y30" s="46"/>
      <c r="Z30" s="46"/>
      <c r="AA30" s="46"/>
      <c r="AB30" s="46"/>
      <c r="AC30" s="46"/>
      <c r="AD30" s="46"/>
      <c r="AE30" s="46"/>
      <c r="AF30" s="46"/>
      <c r="AG30" s="46"/>
      <c r="AH30" s="46"/>
      <c r="AI30" s="46"/>
      <c r="AJ30" s="46"/>
      <c r="AK30" s="48">
        <f>ROUND(AW94, 2)</f>
        <v>0</v>
      </c>
      <c r="AL30" s="46"/>
      <c r="AM30" s="46"/>
      <c r="AN30" s="46"/>
      <c r="AO30" s="46"/>
      <c r="AP30" s="46"/>
      <c r="AQ30" s="46"/>
      <c r="AR30" s="49"/>
      <c r="BE30" s="50"/>
    </row>
    <row r="31" hidden="1" s="3" customFormat="1" ht="14.4" customHeight="1">
      <c r="A31" s="3"/>
      <c r="B31" s="45"/>
      <c r="C31" s="46"/>
      <c r="D31" s="46"/>
      <c r="E31" s="46"/>
      <c r="F31" s="31" t="s">
        <v>41</v>
      </c>
      <c r="G31" s="46"/>
      <c r="H31" s="46"/>
      <c r="I31" s="46"/>
      <c r="J31" s="46"/>
      <c r="K31" s="46"/>
      <c r="L31" s="47">
        <v>0.20999999999999999</v>
      </c>
      <c r="M31" s="46"/>
      <c r="N31" s="46"/>
      <c r="O31" s="46"/>
      <c r="P31" s="46"/>
      <c r="Q31" s="46"/>
      <c r="R31" s="46"/>
      <c r="S31" s="46"/>
      <c r="T31" s="46"/>
      <c r="U31" s="46"/>
      <c r="V31" s="46"/>
      <c r="W31" s="48">
        <f>ROUND(BB94, 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hidden="1" s="3" customFormat="1" ht="14.4" customHeight="1">
      <c r="A32" s="3"/>
      <c r="B32" s="45"/>
      <c r="C32" s="46"/>
      <c r="D32" s="46"/>
      <c r="E32" s="46"/>
      <c r="F32" s="31" t="s">
        <v>42</v>
      </c>
      <c r="G32" s="46"/>
      <c r="H32" s="46"/>
      <c r="I32" s="46"/>
      <c r="J32" s="46"/>
      <c r="K32" s="46"/>
      <c r="L32" s="47">
        <v>0.14999999999999999</v>
      </c>
      <c r="M32" s="46"/>
      <c r="N32" s="46"/>
      <c r="O32" s="46"/>
      <c r="P32" s="46"/>
      <c r="Q32" s="46"/>
      <c r="R32" s="46"/>
      <c r="S32" s="46"/>
      <c r="T32" s="46"/>
      <c r="U32" s="46"/>
      <c r="V32" s="46"/>
      <c r="W32" s="48">
        <f>ROUND(BC94, 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hidden="1" s="3" customFormat="1" ht="14.4" customHeight="1">
      <c r="A33" s="3"/>
      <c r="B33" s="45"/>
      <c r="C33" s="46"/>
      <c r="D33" s="46"/>
      <c r="E33" s="46"/>
      <c r="F33" s="31" t="s">
        <v>43</v>
      </c>
      <c r="G33" s="46"/>
      <c r="H33" s="46"/>
      <c r="I33" s="46"/>
      <c r="J33" s="46"/>
      <c r="K33" s="46"/>
      <c r="L33" s="47">
        <v>0</v>
      </c>
      <c r="M33" s="46"/>
      <c r="N33" s="46"/>
      <c r="O33" s="46"/>
      <c r="P33" s="46"/>
      <c r="Q33" s="46"/>
      <c r="R33" s="46"/>
      <c r="S33" s="46"/>
      <c r="T33" s="46"/>
      <c r="U33" s="46"/>
      <c r="V33" s="46"/>
      <c r="W33" s="48">
        <f>ROUND(BD94, 2)</f>
        <v>0</v>
      </c>
      <c r="X33" s="46"/>
      <c r="Y33" s="46"/>
      <c r="Z33" s="46"/>
      <c r="AA33" s="46"/>
      <c r="AB33" s="46"/>
      <c r="AC33" s="46"/>
      <c r="AD33" s="46"/>
      <c r="AE33" s="46"/>
      <c r="AF33" s="46"/>
      <c r="AG33" s="46"/>
      <c r="AH33" s="46"/>
      <c r="AI33" s="46"/>
      <c r="AJ33" s="46"/>
      <c r="AK33" s="48">
        <v>0</v>
      </c>
      <c r="AL33" s="46"/>
      <c r="AM33" s="46"/>
      <c r="AN33" s="46"/>
      <c r="AO33" s="46"/>
      <c r="AP33" s="46"/>
      <c r="AQ33" s="46"/>
      <c r="AR33" s="49"/>
      <c r="BE33" s="50"/>
    </row>
    <row r="34" s="2" customFormat="1" ht="6.96"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E34" s="30"/>
    </row>
    <row r="35" s="2" customFormat="1" ht="25.92" customHeight="1">
      <c r="A35" s="37"/>
      <c r="B35" s="38"/>
      <c r="C35" s="51"/>
      <c r="D35" s="52" t="s">
        <v>44</v>
      </c>
      <c r="E35" s="53"/>
      <c r="F35" s="53"/>
      <c r="G35" s="53"/>
      <c r="H35" s="53"/>
      <c r="I35" s="53"/>
      <c r="J35" s="53"/>
      <c r="K35" s="53"/>
      <c r="L35" s="53"/>
      <c r="M35" s="53"/>
      <c r="N35" s="53"/>
      <c r="O35" s="53"/>
      <c r="P35" s="53"/>
      <c r="Q35" s="53"/>
      <c r="R35" s="53"/>
      <c r="S35" s="53"/>
      <c r="T35" s="54" t="s">
        <v>45</v>
      </c>
      <c r="U35" s="53"/>
      <c r="V35" s="53"/>
      <c r="W35" s="53"/>
      <c r="X35" s="55" t="s">
        <v>46</v>
      </c>
      <c r="Y35" s="53"/>
      <c r="Z35" s="53"/>
      <c r="AA35" s="53"/>
      <c r="AB35" s="53"/>
      <c r="AC35" s="53"/>
      <c r="AD35" s="53"/>
      <c r="AE35" s="53"/>
      <c r="AF35" s="53"/>
      <c r="AG35" s="53"/>
      <c r="AH35" s="53"/>
      <c r="AI35" s="53"/>
      <c r="AJ35" s="53"/>
      <c r="AK35" s="56">
        <f>SUM(AK26:AK33)</f>
        <v>0</v>
      </c>
      <c r="AL35" s="53"/>
      <c r="AM35" s="53"/>
      <c r="AN35" s="53"/>
      <c r="AO35" s="57"/>
      <c r="AP35" s="51"/>
      <c r="AQ35" s="51"/>
      <c r="AR35" s="43"/>
      <c r="BE35" s="37"/>
    </row>
    <row r="36" s="2" customFormat="1" ht="6.96"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c r="BE36" s="37"/>
    </row>
    <row r="37" s="2" customFormat="1" ht="14.4" customHeight="1">
      <c r="A37" s="37"/>
      <c r="B37" s="3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43"/>
      <c r="BE37" s="37"/>
    </row>
    <row r="38" s="1" customFormat="1" ht="14.4" customHeight="1">
      <c r="B38" s="20"/>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19"/>
    </row>
    <row r="39" s="1" customFormat="1" ht="14.4" customHeight="1">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19"/>
    </row>
    <row r="40" s="1" customFormat="1" ht="14.4" customHeight="1">
      <c r="B40" s="2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19"/>
    </row>
    <row r="41" s="1" customFormat="1" ht="14.4" customHeight="1">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19"/>
    </row>
    <row r="42" s="1" customFormat="1" ht="14.4" customHeight="1">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19"/>
    </row>
    <row r="43" s="1" customFormat="1" ht="14.4" customHeight="1">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19"/>
    </row>
    <row r="44" s="1" customFormat="1" ht="14.4" customHeight="1">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19"/>
    </row>
    <row r="45" s="1" customFormat="1" ht="14.4" customHeight="1">
      <c r="B45" s="20"/>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19"/>
    </row>
    <row r="46" s="1" customFormat="1" ht="14.4" customHeight="1">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19"/>
    </row>
    <row r="47" s="1" customFormat="1" ht="14.4" customHeight="1">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19"/>
    </row>
    <row r="48" s="1" customFormat="1" ht="14.4" customHeight="1">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19"/>
    </row>
    <row r="49" s="2" customFormat="1" ht="14.4" customHeight="1">
      <c r="B49" s="58"/>
      <c r="C49" s="59"/>
      <c r="D49" s="60" t="s">
        <v>47</v>
      </c>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0" t="s">
        <v>48</v>
      </c>
      <c r="AI49" s="61"/>
      <c r="AJ49" s="61"/>
      <c r="AK49" s="61"/>
      <c r="AL49" s="61"/>
      <c r="AM49" s="61"/>
      <c r="AN49" s="61"/>
      <c r="AO49" s="61"/>
      <c r="AP49" s="59"/>
      <c r="AQ49" s="59"/>
      <c r="AR49" s="62"/>
    </row>
    <row r="50">
      <c r="B50" s="20"/>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19"/>
    </row>
    <row r="51">
      <c r="B51" s="20"/>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19"/>
    </row>
    <row r="52">
      <c r="B52" s="2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19"/>
    </row>
    <row r="53">
      <c r="B53" s="20"/>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19"/>
    </row>
    <row r="54">
      <c r="B54" s="20"/>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19"/>
    </row>
    <row r="55">
      <c r="B55" s="20"/>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19"/>
    </row>
    <row r="56">
      <c r="B56" s="20"/>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19"/>
    </row>
    <row r="57">
      <c r="B57" s="20"/>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19"/>
    </row>
    <row r="58">
      <c r="B58" s="20"/>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19"/>
    </row>
    <row r="59">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19"/>
    </row>
    <row r="60" s="2" customFormat="1">
      <c r="A60" s="37"/>
      <c r="B60" s="38"/>
      <c r="C60" s="39"/>
      <c r="D60" s="63" t="s">
        <v>49</v>
      </c>
      <c r="E60" s="41"/>
      <c r="F60" s="41"/>
      <c r="G60" s="41"/>
      <c r="H60" s="41"/>
      <c r="I60" s="41"/>
      <c r="J60" s="41"/>
      <c r="K60" s="41"/>
      <c r="L60" s="41"/>
      <c r="M60" s="41"/>
      <c r="N60" s="41"/>
      <c r="O60" s="41"/>
      <c r="P60" s="41"/>
      <c r="Q60" s="41"/>
      <c r="R60" s="41"/>
      <c r="S60" s="41"/>
      <c r="T60" s="41"/>
      <c r="U60" s="41"/>
      <c r="V60" s="63" t="s">
        <v>50</v>
      </c>
      <c r="W60" s="41"/>
      <c r="X60" s="41"/>
      <c r="Y60" s="41"/>
      <c r="Z60" s="41"/>
      <c r="AA60" s="41"/>
      <c r="AB60" s="41"/>
      <c r="AC60" s="41"/>
      <c r="AD60" s="41"/>
      <c r="AE60" s="41"/>
      <c r="AF60" s="41"/>
      <c r="AG60" s="41"/>
      <c r="AH60" s="63" t="s">
        <v>49</v>
      </c>
      <c r="AI60" s="41"/>
      <c r="AJ60" s="41"/>
      <c r="AK60" s="41"/>
      <c r="AL60" s="41"/>
      <c r="AM60" s="63" t="s">
        <v>50</v>
      </c>
      <c r="AN60" s="41"/>
      <c r="AO60" s="41"/>
      <c r="AP60" s="39"/>
      <c r="AQ60" s="39"/>
      <c r="AR60" s="43"/>
      <c r="BE60" s="37"/>
    </row>
    <row r="61">
      <c r="B61" s="20"/>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19"/>
    </row>
    <row r="62">
      <c r="B62" s="20"/>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19"/>
    </row>
    <row r="63">
      <c r="B63" s="20"/>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19"/>
    </row>
    <row r="64" s="2" customFormat="1">
      <c r="A64" s="37"/>
      <c r="B64" s="38"/>
      <c r="C64" s="39"/>
      <c r="D64" s="60" t="s">
        <v>51</v>
      </c>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0" t="s">
        <v>52</v>
      </c>
      <c r="AI64" s="64"/>
      <c r="AJ64" s="64"/>
      <c r="AK64" s="64"/>
      <c r="AL64" s="64"/>
      <c r="AM64" s="64"/>
      <c r="AN64" s="64"/>
      <c r="AO64" s="64"/>
      <c r="AP64" s="39"/>
      <c r="AQ64" s="39"/>
      <c r="AR64" s="43"/>
      <c r="BE64" s="37"/>
    </row>
    <row r="65">
      <c r="B65" s="20"/>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19"/>
    </row>
    <row r="66">
      <c r="B66" s="20"/>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19"/>
    </row>
    <row r="67">
      <c r="B67" s="20"/>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19"/>
    </row>
    <row r="68">
      <c r="B68" s="20"/>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19"/>
    </row>
    <row r="69">
      <c r="B69" s="20"/>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19"/>
    </row>
    <row r="70">
      <c r="B70" s="20"/>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19"/>
    </row>
    <row r="71">
      <c r="B71" s="20"/>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19"/>
    </row>
    <row r="72">
      <c r="B72" s="20"/>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19"/>
    </row>
    <row r="73">
      <c r="B73" s="2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19"/>
    </row>
    <row r="74">
      <c r="B74" s="20"/>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19"/>
    </row>
    <row r="75" s="2" customFormat="1">
      <c r="A75" s="37"/>
      <c r="B75" s="38"/>
      <c r="C75" s="39"/>
      <c r="D75" s="63" t="s">
        <v>49</v>
      </c>
      <c r="E75" s="41"/>
      <c r="F75" s="41"/>
      <c r="G75" s="41"/>
      <c r="H75" s="41"/>
      <c r="I75" s="41"/>
      <c r="J75" s="41"/>
      <c r="K75" s="41"/>
      <c r="L75" s="41"/>
      <c r="M75" s="41"/>
      <c r="N75" s="41"/>
      <c r="O75" s="41"/>
      <c r="P75" s="41"/>
      <c r="Q75" s="41"/>
      <c r="R75" s="41"/>
      <c r="S75" s="41"/>
      <c r="T75" s="41"/>
      <c r="U75" s="41"/>
      <c r="V75" s="63" t="s">
        <v>50</v>
      </c>
      <c r="W75" s="41"/>
      <c r="X75" s="41"/>
      <c r="Y75" s="41"/>
      <c r="Z75" s="41"/>
      <c r="AA75" s="41"/>
      <c r="AB75" s="41"/>
      <c r="AC75" s="41"/>
      <c r="AD75" s="41"/>
      <c r="AE75" s="41"/>
      <c r="AF75" s="41"/>
      <c r="AG75" s="41"/>
      <c r="AH75" s="63" t="s">
        <v>49</v>
      </c>
      <c r="AI75" s="41"/>
      <c r="AJ75" s="41"/>
      <c r="AK75" s="41"/>
      <c r="AL75" s="41"/>
      <c r="AM75" s="63" t="s">
        <v>50</v>
      </c>
      <c r="AN75" s="41"/>
      <c r="AO75" s="41"/>
      <c r="AP75" s="39"/>
      <c r="AQ75" s="39"/>
      <c r="AR75" s="43"/>
      <c r="BE75" s="37"/>
    </row>
    <row r="76" s="2" customFormat="1">
      <c r="A76" s="37"/>
      <c r="B76" s="38"/>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43"/>
      <c r="BE76" s="37"/>
    </row>
    <row r="77" s="2" customFormat="1" ht="6.96" customHeight="1">
      <c r="A77" s="37"/>
      <c r="B77" s="65"/>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43"/>
      <c r="BE77" s="37"/>
    </row>
    <row r="81" s="2" customFormat="1" ht="6.96" customHeight="1">
      <c r="A81" s="37"/>
      <c r="B81" s="67"/>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43"/>
      <c r="BE81" s="37"/>
    </row>
    <row r="82" s="2" customFormat="1" ht="24.96" customHeight="1">
      <c r="A82" s="37"/>
      <c r="B82" s="38"/>
      <c r="C82" s="22" t="s">
        <v>53</v>
      </c>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43"/>
      <c r="BE82" s="37"/>
    </row>
    <row r="83" s="2" customFormat="1" ht="6.96" customHeight="1">
      <c r="A83" s="37"/>
      <c r="B83" s="38"/>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43"/>
      <c r="BE83" s="37"/>
    </row>
    <row r="84" s="4" customFormat="1" ht="12" customHeight="1">
      <c r="A84" s="4"/>
      <c r="B84" s="69"/>
      <c r="C84" s="31" t="s">
        <v>13</v>
      </c>
      <c r="D84" s="70"/>
      <c r="E84" s="70"/>
      <c r="F84" s="70"/>
      <c r="G84" s="70"/>
      <c r="H84" s="70"/>
      <c r="I84" s="70"/>
      <c r="J84" s="70"/>
      <c r="K84" s="70"/>
      <c r="L84" s="70" t="str">
        <f>K5</f>
        <v>2122P</v>
      </c>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1"/>
      <c r="BE84" s="4"/>
    </row>
    <row r="85" s="5" customFormat="1" ht="36.96" customHeight="1">
      <c r="A85" s="5"/>
      <c r="B85" s="72"/>
      <c r="C85" s="73" t="s">
        <v>16</v>
      </c>
      <c r="D85" s="74"/>
      <c r="E85" s="74"/>
      <c r="F85" s="74"/>
      <c r="G85" s="74"/>
      <c r="H85" s="74"/>
      <c r="I85" s="74"/>
      <c r="J85" s="74"/>
      <c r="K85" s="74"/>
      <c r="L85" s="75" t="str">
        <f>K6</f>
        <v>Vnitroblok Hradební/Dlouhá - demolice</v>
      </c>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6"/>
      <c r="BE85" s="5"/>
    </row>
    <row r="86" s="2" customFormat="1" ht="6.96" customHeight="1">
      <c r="A86" s="37"/>
      <c r="B86" s="38"/>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43"/>
      <c r="BE86" s="37"/>
    </row>
    <row r="87" s="2" customFormat="1" ht="12" customHeight="1">
      <c r="A87" s="37"/>
      <c r="B87" s="38"/>
      <c r="C87" s="31" t="s">
        <v>20</v>
      </c>
      <c r="D87" s="39"/>
      <c r="E87" s="39"/>
      <c r="F87" s="39"/>
      <c r="G87" s="39"/>
      <c r="H87" s="39"/>
      <c r="I87" s="39"/>
      <c r="J87" s="39"/>
      <c r="K87" s="39"/>
      <c r="L87" s="77" t="str">
        <f>IF(K8="","",K8)</f>
        <v>Cheb</v>
      </c>
      <c r="M87" s="39"/>
      <c r="N87" s="39"/>
      <c r="O87" s="39"/>
      <c r="P87" s="39"/>
      <c r="Q87" s="39"/>
      <c r="R87" s="39"/>
      <c r="S87" s="39"/>
      <c r="T87" s="39"/>
      <c r="U87" s="39"/>
      <c r="V87" s="39"/>
      <c r="W87" s="39"/>
      <c r="X87" s="39"/>
      <c r="Y87" s="39"/>
      <c r="Z87" s="39"/>
      <c r="AA87" s="39"/>
      <c r="AB87" s="39"/>
      <c r="AC87" s="39"/>
      <c r="AD87" s="39"/>
      <c r="AE87" s="39"/>
      <c r="AF87" s="39"/>
      <c r="AG87" s="39"/>
      <c r="AH87" s="39"/>
      <c r="AI87" s="31" t="s">
        <v>22</v>
      </c>
      <c r="AJ87" s="39"/>
      <c r="AK87" s="39"/>
      <c r="AL87" s="39"/>
      <c r="AM87" s="78" t="str">
        <f>IF(AN8= "","",AN8)</f>
        <v>16. 7. 2021</v>
      </c>
      <c r="AN87" s="78"/>
      <c r="AO87" s="39"/>
      <c r="AP87" s="39"/>
      <c r="AQ87" s="39"/>
      <c r="AR87" s="43"/>
      <c r="BE87" s="37"/>
    </row>
    <row r="88" s="2" customFormat="1" ht="6.96" customHeight="1">
      <c r="A88" s="37"/>
      <c r="B88" s="38"/>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43"/>
      <c r="BE88" s="37"/>
    </row>
    <row r="89" s="2" customFormat="1" ht="15.15" customHeight="1">
      <c r="A89" s="37"/>
      <c r="B89" s="38"/>
      <c r="C89" s="31" t="s">
        <v>24</v>
      </c>
      <c r="D89" s="39"/>
      <c r="E89" s="39"/>
      <c r="F89" s="39"/>
      <c r="G89" s="39"/>
      <c r="H89" s="39"/>
      <c r="I89" s="39"/>
      <c r="J89" s="39"/>
      <c r="K89" s="39"/>
      <c r="L89" s="70" t="str">
        <f>IF(E11= "","",E11)</f>
        <v xml:space="preserve"> </v>
      </c>
      <c r="M89" s="39"/>
      <c r="N89" s="39"/>
      <c r="O89" s="39"/>
      <c r="P89" s="39"/>
      <c r="Q89" s="39"/>
      <c r="R89" s="39"/>
      <c r="S89" s="39"/>
      <c r="T89" s="39"/>
      <c r="U89" s="39"/>
      <c r="V89" s="39"/>
      <c r="W89" s="39"/>
      <c r="X89" s="39"/>
      <c r="Y89" s="39"/>
      <c r="Z89" s="39"/>
      <c r="AA89" s="39"/>
      <c r="AB89" s="39"/>
      <c r="AC89" s="39"/>
      <c r="AD89" s="39"/>
      <c r="AE89" s="39"/>
      <c r="AF89" s="39"/>
      <c r="AG89" s="39"/>
      <c r="AH89" s="39"/>
      <c r="AI89" s="31" t="s">
        <v>30</v>
      </c>
      <c r="AJ89" s="39"/>
      <c r="AK89" s="39"/>
      <c r="AL89" s="39"/>
      <c r="AM89" s="79" t="str">
        <f>IF(E17="","",E17)</f>
        <v xml:space="preserve"> </v>
      </c>
      <c r="AN89" s="70"/>
      <c r="AO89" s="70"/>
      <c r="AP89" s="70"/>
      <c r="AQ89" s="39"/>
      <c r="AR89" s="43"/>
      <c r="AS89" s="80" t="s">
        <v>54</v>
      </c>
      <c r="AT89" s="81"/>
      <c r="AU89" s="82"/>
      <c r="AV89" s="82"/>
      <c r="AW89" s="82"/>
      <c r="AX89" s="82"/>
      <c r="AY89" s="82"/>
      <c r="AZ89" s="82"/>
      <c r="BA89" s="82"/>
      <c r="BB89" s="82"/>
      <c r="BC89" s="82"/>
      <c r="BD89" s="83"/>
      <c r="BE89" s="37"/>
    </row>
    <row r="90" s="2" customFormat="1" ht="15.15" customHeight="1">
      <c r="A90" s="37"/>
      <c r="B90" s="38"/>
      <c r="C90" s="31" t="s">
        <v>28</v>
      </c>
      <c r="D90" s="39"/>
      <c r="E90" s="39"/>
      <c r="F90" s="39"/>
      <c r="G90" s="39"/>
      <c r="H90" s="39"/>
      <c r="I90" s="39"/>
      <c r="J90" s="39"/>
      <c r="K90" s="39"/>
      <c r="L90" s="70" t="str">
        <f>IF(E14= "Vyplň údaj","",E14)</f>
        <v/>
      </c>
      <c r="M90" s="39"/>
      <c r="N90" s="39"/>
      <c r="O90" s="39"/>
      <c r="P90" s="39"/>
      <c r="Q90" s="39"/>
      <c r="R90" s="39"/>
      <c r="S90" s="39"/>
      <c r="T90" s="39"/>
      <c r="U90" s="39"/>
      <c r="V90" s="39"/>
      <c r="W90" s="39"/>
      <c r="X90" s="39"/>
      <c r="Y90" s="39"/>
      <c r="Z90" s="39"/>
      <c r="AA90" s="39"/>
      <c r="AB90" s="39"/>
      <c r="AC90" s="39"/>
      <c r="AD90" s="39"/>
      <c r="AE90" s="39"/>
      <c r="AF90" s="39"/>
      <c r="AG90" s="39"/>
      <c r="AH90" s="39"/>
      <c r="AI90" s="31" t="s">
        <v>31</v>
      </c>
      <c r="AJ90" s="39"/>
      <c r="AK90" s="39"/>
      <c r="AL90" s="39"/>
      <c r="AM90" s="79" t="str">
        <f>IF(E20="","",E20)</f>
        <v xml:space="preserve"> </v>
      </c>
      <c r="AN90" s="70"/>
      <c r="AO90" s="70"/>
      <c r="AP90" s="70"/>
      <c r="AQ90" s="39"/>
      <c r="AR90" s="43"/>
      <c r="AS90" s="84"/>
      <c r="AT90" s="85"/>
      <c r="AU90" s="86"/>
      <c r="AV90" s="86"/>
      <c r="AW90" s="86"/>
      <c r="AX90" s="86"/>
      <c r="AY90" s="86"/>
      <c r="AZ90" s="86"/>
      <c r="BA90" s="86"/>
      <c r="BB90" s="86"/>
      <c r="BC90" s="86"/>
      <c r="BD90" s="87"/>
      <c r="BE90" s="37"/>
    </row>
    <row r="91" s="2" customFormat="1" ht="10.8" customHeight="1">
      <c r="A91" s="37"/>
      <c r="B91" s="38"/>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43"/>
      <c r="AS91" s="88"/>
      <c r="AT91" s="89"/>
      <c r="AU91" s="90"/>
      <c r="AV91" s="90"/>
      <c r="AW91" s="90"/>
      <c r="AX91" s="90"/>
      <c r="AY91" s="90"/>
      <c r="AZ91" s="90"/>
      <c r="BA91" s="90"/>
      <c r="BB91" s="90"/>
      <c r="BC91" s="90"/>
      <c r="BD91" s="91"/>
      <c r="BE91" s="37"/>
    </row>
    <row r="92" s="2" customFormat="1" ht="29.28" customHeight="1">
      <c r="A92" s="37"/>
      <c r="B92" s="38"/>
      <c r="C92" s="92" t="s">
        <v>55</v>
      </c>
      <c r="D92" s="93"/>
      <c r="E92" s="93"/>
      <c r="F92" s="93"/>
      <c r="G92" s="93"/>
      <c r="H92" s="94"/>
      <c r="I92" s="95" t="s">
        <v>56</v>
      </c>
      <c r="J92" s="93"/>
      <c r="K92" s="93"/>
      <c r="L92" s="93"/>
      <c r="M92" s="93"/>
      <c r="N92" s="93"/>
      <c r="O92" s="93"/>
      <c r="P92" s="93"/>
      <c r="Q92" s="93"/>
      <c r="R92" s="93"/>
      <c r="S92" s="93"/>
      <c r="T92" s="93"/>
      <c r="U92" s="93"/>
      <c r="V92" s="93"/>
      <c r="W92" s="93"/>
      <c r="X92" s="93"/>
      <c r="Y92" s="93"/>
      <c r="Z92" s="93"/>
      <c r="AA92" s="93"/>
      <c r="AB92" s="93"/>
      <c r="AC92" s="93"/>
      <c r="AD92" s="93"/>
      <c r="AE92" s="93"/>
      <c r="AF92" s="93"/>
      <c r="AG92" s="96" t="s">
        <v>57</v>
      </c>
      <c r="AH92" s="93"/>
      <c r="AI92" s="93"/>
      <c r="AJ92" s="93"/>
      <c r="AK92" s="93"/>
      <c r="AL92" s="93"/>
      <c r="AM92" s="93"/>
      <c r="AN92" s="95" t="s">
        <v>58</v>
      </c>
      <c r="AO92" s="93"/>
      <c r="AP92" s="97"/>
      <c r="AQ92" s="98" t="s">
        <v>59</v>
      </c>
      <c r="AR92" s="43"/>
      <c r="AS92" s="99" t="s">
        <v>60</v>
      </c>
      <c r="AT92" s="100" t="s">
        <v>61</v>
      </c>
      <c r="AU92" s="100" t="s">
        <v>62</v>
      </c>
      <c r="AV92" s="100" t="s">
        <v>63</v>
      </c>
      <c r="AW92" s="100" t="s">
        <v>64</v>
      </c>
      <c r="AX92" s="100" t="s">
        <v>65</v>
      </c>
      <c r="AY92" s="100" t="s">
        <v>66</v>
      </c>
      <c r="AZ92" s="100" t="s">
        <v>67</v>
      </c>
      <c r="BA92" s="100" t="s">
        <v>68</v>
      </c>
      <c r="BB92" s="100" t="s">
        <v>69</v>
      </c>
      <c r="BC92" s="100" t="s">
        <v>70</v>
      </c>
      <c r="BD92" s="101" t="s">
        <v>71</v>
      </c>
      <c r="BE92" s="37"/>
    </row>
    <row r="93" s="2" customFormat="1" ht="10.8" customHeight="1">
      <c r="A93" s="37"/>
      <c r="B93" s="38"/>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43"/>
      <c r="AS93" s="102"/>
      <c r="AT93" s="103"/>
      <c r="AU93" s="103"/>
      <c r="AV93" s="103"/>
      <c r="AW93" s="103"/>
      <c r="AX93" s="103"/>
      <c r="AY93" s="103"/>
      <c r="AZ93" s="103"/>
      <c r="BA93" s="103"/>
      <c r="BB93" s="103"/>
      <c r="BC93" s="103"/>
      <c r="BD93" s="104"/>
      <c r="BE93" s="37"/>
    </row>
    <row r="94" s="6" customFormat="1" ht="32.4" customHeight="1">
      <c r="A94" s="6"/>
      <c r="B94" s="105"/>
      <c r="C94" s="106" t="s">
        <v>72</v>
      </c>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8">
        <f>ROUND(SUM(AG95:AG98),2)</f>
        <v>0</v>
      </c>
      <c r="AH94" s="108"/>
      <c r="AI94" s="108"/>
      <c r="AJ94" s="108"/>
      <c r="AK94" s="108"/>
      <c r="AL94" s="108"/>
      <c r="AM94" s="108"/>
      <c r="AN94" s="109">
        <f>SUM(AG94,AT94)</f>
        <v>0</v>
      </c>
      <c r="AO94" s="109"/>
      <c r="AP94" s="109"/>
      <c r="AQ94" s="110" t="s">
        <v>1</v>
      </c>
      <c r="AR94" s="111"/>
      <c r="AS94" s="112">
        <f>ROUND(SUM(AS95:AS98),2)</f>
        <v>0</v>
      </c>
      <c r="AT94" s="113">
        <f>ROUND(SUM(AV94:AW94),2)</f>
        <v>0</v>
      </c>
      <c r="AU94" s="114">
        <f>ROUND(SUM(AU95:AU98),5)</f>
        <v>0</v>
      </c>
      <c r="AV94" s="113">
        <f>ROUND(AZ94*L29,2)</f>
        <v>0</v>
      </c>
      <c r="AW94" s="113">
        <f>ROUND(BA94*L30,2)</f>
        <v>0</v>
      </c>
      <c r="AX94" s="113">
        <f>ROUND(BB94*L29,2)</f>
        <v>0</v>
      </c>
      <c r="AY94" s="113">
        <f>ROUND(BC94*L30,2)</f>
        <v>0</v>
      </c>
      <c r="AZ94" s="113">
        <f>ROUND(SUM(AZ95:AZ98),2)</f>
        <v>0</v>
      </c>
      <c r="BA94" s="113">
        <f>ROUND(SUM(BA95:BA98),2)</f>
        <v>0</v>
      </c>
      <c r="BB94" s="113">
        <f>ROUND(SUM(BB95:BB98),2)</f>
        <v>0</v>
      </c>
      <c r="BC94" s="113">
        <f>ROUND(SUM(BC95:BC98),2)</f>
        <v>0</v>
      </c>
      <c r="BD94" s="115">
        <f>ROUND(SUM(BD95:BD98),2)</f>
        <v>0</v>
      </c>
      <c r="BE94" s="6"/>
      <c r="BS94" s="116" t="s">
        <v>73</v>
      </c>
      <c r="BT94" s="116" t="s">
        <v>74</v>
      </c>
      <c r="BU94" s="117" t="s">
        <v>75</v>
      </c>
      <c r="BV94" s="116" t="s">
        <v>76</v>
      </c>
      <c r="BW94" s="116" t="s">
        <v>5</v>
      </c>
      <c r="BX94" s="116" t="s">
        <v>77</v>
      </c>
      <c r="CL94" s="116" t="s">
        <v>1</v>
      </c>
    </row>
    <row r="95" s="7" customFormat="1" ht="16.5" customHeight="1">
      <c r="A95" s="118" t="s">
        <v>78</v>
      </c>
      <c r="B95" s="119"/>
      <c r="C95" s="120"/>
      <c r="D95" s="121" t="s">
        <v>79</v>
      </c>
      <c r="E95" s="121"/>
      <c r="F95" s="121"/>
      <c r="G95" s="121"/>
      <c r="H95" s="121"/>
      <c r="I95" s="122"/>
      <c r="J95" s="121" t="s">
        <v>80</v>
      </c>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3">
        <f>'011 - Demolice garáží do VZ'!J30</f>
        <v>0</v>
      </c>
      <c r="AH95" s="122"/>
      <c r="AI95" s="122"/>
      <c r="AJ95" s="122"/>
      <c r="AK95" s="122"/>
      <c r="AL95" s="122"/>
      <c r="AM95" s="122"/>
      <c r="AN95" s="123">
        <f>SUM(AG95,AT95)</f>
        <v>0</v>
      </c>
      <c r="AO95" s="122"/>
      <c r="AP95" s="122"/>
      <c r="AQ95" s="124" t="s">
        <v>81</v>
      </c>
      <c r="AR95" s="125"/>
      <c r="AS95" s="126">
        <v>0</v>
      </c>
      <c r="AT95" s="127">
        <f>ROUND(SUM(AV95:AW95),2)</f>
        <v>0</v>
      </c>
      <c r="AU95" s="128">
        <f>'011 - Demolice garáží do VZ'!P120</f>
        <v>0</v>
      </c>
      <c r="AV95" s="127">
        <f>'011 - Demolice garáží do VZ'!J33</f>
        <v>0</v>
      </c>
      <c r="AW95" s="127">
        <f>'011 - Demolice garáží do VZ'!J34</f>
        <v>0</v>
      </c>
      <c r="AX95" s="127">
        <f>'011 - Demolice garáží do VZ'!J35</f>
        <v>0</v>
      </c>
      <c r="AY95" s="127">
        <f>'011 - Demolice garáží do VZ'!J36</f>
        <v>0</v>
      </c>
      <c r="AZ95" s="127">
        <f>'011 - Demolice garáží do VZ'!F33</f>
        <v>0</v>
      </c>
      <c r="BA95" s="127">
        <f>'011 - Demolice garáží do VZ'!F34</f>
        <v>0</v>
      </c>
      <c r="BB95" s="127">
        <f>'011 - Demolice garáží do VZ'!F35</f>
        <v>0</v>
      </c>
      <c r="BC95" s="127">
        <f>'011 - Demolice garáží do VZ'!F36</f>
        <v>0</v>
      </c>
      <c r="BD95" s="129">
        <f>'011 - Demolice garáží do VZ'!F37</f>
        <v>0</v>
      </c>
      <c r="BE95" s="7"/>
      <c r="BT95" s="130" t="s">
        <v>82</v>
      </c>
      <c r="BV95" s="130" t="s">
        <v>76</v>
      </c>
      <c r="BW95" s="130" t="s">
        <v>83</v>
      </c>
      <c r="BX95" s="130" t="s">
        <v>5</v>
      </c>
      <c r="CL95" s="130" t="s">
        <v>1</v>
      </c>
      <c r="CM95" s="130" t="s">
        <v>84</v>
      </c>
    </row>
    <row r="96" s="7" customFormat="1" ht="16.5" customHeight="1">
      <c r="A96" s="118" t="s">
        <v>78</v>
      </c>
      <c r="B96" s="119"/>
      <c r="C96" s="120"/>
      <c r="D96" s="121" t="s">
        <v>85</v>
      </c>
      <c r="E96" s="121"/>
      <c r="F96" s="121"/>
      <c r="G96" s="121"/>
      <c r="H96" s="121"/>
      <c r="I96" s="122"/>
      <c r="J96" s="121" t="s">
        <v>86</v>
      </c>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3">
        <f>'021 - bourání - zeď za ga...'!J30</f>
        <v>0</v>
      </c>
      <c r="AH96" s="122"/>
      <c r="AI96" s="122"/>
      <c r="AJ96" s="122"/>
      <c r="AK96" s="122"/>
      <c r="AL96" s="122"/>
      <c r="AM96" s="122"/>
      <c r="AN96" s="123">
        <f>SUM(AG96,AT96)</f>
        <v>0</v>
      </c>
      <c r="AO96" s="122"/>
      <c r="AP96" s="122"/>
      <c r="AQ96" s="124" t="s">
        <v>81</v>
      </c>
      <c r="AR96" s="125"/>
      <c r="AS96" s="126">
        <v>0</v>
      </c>
      <c r="AT96" s="127">
        <f>ROUND(SUM(AV96:AW96),2)</f>
        <v>0</v>
      </c>
      <c r="AU96" s="128">
        <f>'021 - bourání - zeď za ga...'!P120</f>
        <v>0</v>
      </c>
      <c r="AV96" s="127">
        <f>'021 - bourání - zeď za ga...'!J33</f>
        <v>0</v>
      </c>
      <c r="AW96" s="127">
        <f>'021 - bourání - zeď za ga...'!J34</f>
        <v>0</v>
      </c>
      <c r="AX96" s="127">
        <f>'021 - bourání - zeď za ga...'!J35</f>
        <v>0</v>
      </c>
      <c r="AY96" s="127">
        <f>'021 - bourání - zeď za ga...'!J36</f>
        <v>0</v>
      </c>
      <c r="AZ96" s="127">
        <f>'021 - bourání - zeď za ga...'!F33</f>
        <v>0</v>
      </c>
      <c r="BA96" s="127">
        <f>'021 - bourání - zeď za ga...'!F34</f>
        <v>0</v>
      </c>
      <c r="BB96" s="127">
        <f>'021 - bourání - zeď za ga...'!F35</f>
        <v>0</v>
      </c>
      <c r="BC96" s="127">
        <f>'021 - bourání - zeď za ga...'!F36</f>
        <v>0</v>
      </c>
      <c r="BD96" s="129">
        <f>'021 - bourání - zeď za ga...'!F37</f>
        <v>0</v>
      </c>
      <c r="BE96" s="7"/>
      <c r="BT96" s="130" t="s">
        <v>82</v>
      </c>
      <c r="BV96" s="130" t="s">
        <v>76</v>
      </c>
      <c r="BW96" s="130" t="s">
        <v>87</v>
      </c>
      <c r="BX96" s="130" t="s">
        <v>5</v>
      </c>
      <c r="CL96" s="130" t="s">
        <v>1</v>
      </c>
      <c r="CM96" s="130" t="s">
        <v>84</v>
      </c>
    </row>
    <row r="97" s="7" customFormat="1" ht="16.5" customHeight="1">
      <c r="A97" s="118" t="s">
        <v>78</v>
      </c>
      <c r="B97" s="119"/>
      <c r="C97" s="120"/>
      <c r="D97" s="121" t="s">
        <v>88</v>
      </c>
      <c r="E97" s="121"/>
      <c r="F97" s="121"/>
      <c r="G97" s="121"/>
      <c r="H97" s="121"/>
      <c r="I97" s="122"/>
      <c r="J97" s="121" t="s">
        <v>89</v>
      </c>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3">
        <f>'031 - bourání - plotová z...'!J30</f>
        <v>0</v>
      </c>
      <c r="AH97" s="122"/>
      <c r="AI97" s="122"/>
      <c r="AJ97" s="122"/>
      <c r="AK97" s="122"/>
      <c r="AL97" s="122"/>
      <c r="AM97" s="122"/>
      <c r="AN97" s="123">
        <f>SUM(AG97,AT97)</f>
        <v>0</v>
      </c>
      <c r="AO97" s="122"/>
      <c r="AP97" s="122"/>
      <c r="AQ97" s="124" t="s">
        <v>81</v>
      </c>
      <c r="AR97" s="125"/>
      <c r="AS97" s="126">
        <v>0</v>
      </c>
      <c r="AT97" s="127">
        <f>ROUND(SUM(AV97:AW97),2)</f>
        <v>0</v>
      </c>
      <c r="AU97" s="128">
        <f>'031 - bourání - plotová z...'!P120</f>
        <v>0</v>
      </c>
      <c r="AV97" s="127">
        <f>'031 - bourání - plotová z...'!J33</f>
        <v>0</v>
      </c>
      <c r="AW97" s="127">
        <f>'031 - bourání - plotová z...'!J34</f>
        <v>0</v>
      </c>
      <c r="AX97" s="127">
        <f>'031 - bourání - plotová z...'!J35</f>
        <v>0</v>
      </c>
      <c r="AY97" s="127">
        <f>'031 - bourání - plotová z...'!J36</f>
        <v>0</v>
      </c>
      <c r="AZ97" s="127">
        <f>'031 - bourání - plotová z...'!F33</f>
        <v>0</v>
      </c>
      <c r="BA97" s="127">
        <f>'031 - bourání - plotová z...'!F34</f>
        <v>0</v>
      </c>
      <c r="BB97" s="127">
        <f>'031 - bourání - plotová z...'!F35</f>
        <v>0</v>
      </c>
      <c r="BC97" s="127">
        <f>'031 - bourání - plotová z...'!F36</f>
        <v>0</v>
      </c>
      <c r="BD97" s="129">
        <f>'031 - bourání - plotová z...'!F37</f>
        <v>0</v>
      </c>
      <c r="BE97" s="7"/>
      <c r="BT97" s="130" t="s">
        <v>82</v>
      </c>
      <c r="BV97" s="130" t="s">
        <v>76</v>
      </c>
      <c r="BW97" s="130" t="s">
        <v>90</v>
      </c>
      <c r="BX97" s="130" t="s">
        <v>5</v>
      </c>
      <c r="CL97" s="130" t="s">
        <v>1</v>
      </c>
      <c r="CM97" s="130" t="s">
        <v>84</v>
      </c>
    </row>
    <row r="98" s="7" customFormat="1" ht="16.5" customHeight="1">
      <c r="A98" s="118" t="s">
        <v>78</v>
      </c>
      <c r="B98" s="119"/>
      <c r="C98" s="120"/>
      <c r="D98" s="121" t="s">
        <v>91</v>
      </c>
      <c r="E98" s="121"/>
      <c r="F98" s="121"/>
      <c r="G98" s="121"/>
      <c r="H98" s="121"/>
      <c r="I98" s="122"/>
      <c r="J98" s="121" t="s">
        <v>92</v>
      </c>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3">
        <f>'04 - VRN'!J30</f>
        <v>0</v>
      </c>
      <c r="AH98" s="122"/>
      <c r="AI98" s="122"/>
      <c r="AJ98" s="122"/>
      <c r="AK98" s="122"/>
      <c r="AL98" s="122"/>
      <c r="AM98" s="122"/>
      <c r="AN98" s="123">
        <f>SUM(AG98,AT98)</f>
        <v>0</v>
      </c>
      <c r="AO98" s="122"/>
      <c r="AP98" s="122"/>
      <c r="AQ98" s="124" t="s">
        <v>81</v>
      </c>
      <c r="AR98" s="125"/>
      <c r="AS98" s="131">
        <v>0</v>
      </c>
      <c r="AT98" s="132">
        <f>ROUND(SUM(AV98:AW98),2)</f>
        <v>0</v>
      </c>
      <c r="AU98" s="133">
        <f>'04 - VRN'!P118</f>
        <v>0</v>
      </c>
      <c r="AV98" s="132">
        <f>'04 - VRN'!J33</f>
        <v>0</v>
      </c>
      <c r="AW98" s="132">
        <f>'04 - VRN'!J34</f>
        <v>0</v>
      </c>
      <c r="AX98" s="132">
        <f>'04 - VRN'!J35</f>
        <v>0</v>
      </c>
      <c r="AY98" s="132">
        <f>'04 - VRN'!J36</f>
        <v>0</v>
      </c>
      <c r="AZ98" s="132">
        <f>'04 - VRN'!F33</f>
        <v>0</v>
      </c>
      <c r="BA98" s="132">
        <f>'04 - VRN'!F34</f>
        <v>0</v>
      </c>
      <c r="BB98" s="132">
        <f>'04 - VRN'!F35</f>
        <v>0</v>
      </c>
      <c r="BC98" s="132">
        <f>'04 - VRN'!F36</f>
        <v>0</v>
      </c>
      <c r="BD98" s="134">
        <f>'04 - VRN'!F37</f>
        <v>0</v>
      </c>
      <c r="BE98" s="7"/>
      <c r="BT98" s="130" t="s">
        <v>82</v>
      </c>
      <c r="BV98" s="130" t="s">
        <v>76</v>
      </c>
      <c r="BW98" s="130" t="s">
        <v>93</v>
      </c>
      <c r="BX98" s="130" t="s">
        <v>5</v>
      </c>
      <c r="CL98" s="130" t="s">
        <v>1</v>
      </c>
      <c r="CM98" s="130" t="s">
        <v>84</v>
      </c>
    </row>
    <row r="99" s="2" customFormat="1" ht="30" customHeight="1">
      <c r="A99" s="37"/>
      <c r="B99" s="38"/>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43"/>
      <c r="AS99" s="37"/>
      <c r="AT99" s="37"/>
      <c r="AU99" s="37"/>
      <c r="AV99" s="37"/>
      <c r="AW99" s="37"/>
      <c r="AX99" s="37"/>
      <c r="AY99" s="37"/>
      <c r="AZ99" s="37"/>
      <c r="BA99" s="37"/>
      <c r="BB99" s="37"/>
      <c r="BC99" s="37"/>
      <c r="BD99" s="37"/>
      <c r="BE99" s="37"/>
    </row>
    <row r="100" s="2" customFormat="1" ht="6.96" customHeight="1">
      <c r="A100" s="37"/>
      <c r="B100" s="65"/>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43"/>
      <c r="AS100" s="37"/>
      <c r="AT100" s="37"/>
      <c r="AU100" s="37"/>
      <c r="AV100" s="37"/>
      <c r="AW100" s="37"/>
      <c r="AX100" s="37"/>
      <c r="AY100" s="37"/>
      <c r="AZ100" s="37"/>
      <c r="BA100" s="37"/>
      <c r="BB100" s="37"/>
      <c r="BC100" s="37"/>
      <c r="BD100" s="37"/>
      <c r="BE100" s="37"/>
    </row>
  </sheetData>
  <sheetProtection sheet="1" formatColumns="0" formatRows="0" objects="1" scenarios="1" spinCount="100000" saltValue="VQ2ad4tP2MM7NY2Xdk+hvwjFF/8/FMb3hlGTl1hPCdP9gIWmjRcxqa+FVX6vLAr3ioGPYqtooDiQ9fDxkKL9NA==" hashValue="lq0h4xuO5443NOajvQBDA4gBNx79/l3hY/83LsELJT5J9dEwbaY24n5UpWktL9NcCCus0RAhjx8OTYqmWIe4wg==" algorithmName="SHA-512" password="CC35"/>
  <mergeCells count="54">
    <mergeCell ref="L85:AO85"/>
    <mergeCell ref="AM87:AN87"/>
    <mergeCell ref="AM89:AP89"/>
    <mergeCell ref="AS89:AT91"/>
    <mergeCell ref="AM90:AP90"/>
    <mergeCell ref="C92:G92"/>
    <mergeCell ref="AG92:AM92"/>
    <mergeCell ref="I92:AF92"/>
    <mergeCell ref="AN92:AP92"/>
    <mergeCell ref="D95:H95"/>
    <mergeCell ref="AG95:AM95"/>
    <mergeCell ref="J95:AF95"/>
    <mergeCell ref="AN95:AP95"/>
    <mergeCell ref="J96:AF96"/>
    <mergeCell ref="D96:H96"/>
    <mergeCell ref="AG96:AM96"/>
    <mergeCell ref="AN96:AP96"/>
    <mergeCell ref="AN97:AP97"/>
    <mergeCell ref="D97:H97"/>
    <mergeCell ref="J97:AF97"/>
    <mergeCell ref="AG97:AM97"/>
    <mergeCell ref="AN98:AP98"/>
    <mergeCell ref="AG98:AM98"/>
    <mergeCell ref="D98:H98"/>
    <mergeCell ref="J98:AF98"/>
    <mergeCell ref="AG94:AM94"/>
    <mergeCell ref="AN94:AP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95" location="'011 - Demolice garáží do VZ'!C2" display="/"/>
    <hyperlink ref="A96" location="'021 - bourání - zeď za ga...'!C2" display="/"/>
    <hyperlink ref="A97" location="'031 - bourání - plotová z...'!C2" display="/"/>
    <hyperlink ref="A98" location="'04 - VRN'!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6" t="s">
        <v>83</v>
      </c>
    </row>
    <row r="3" s="1" customFormat="1" ht="6.96" customHeight="1">
      <c r="B3" s="135"/>
      <c r="C3" s="136"/>
      <c r="D3" s="136"/>
      <c r="E3" s="136"/>
      <c r="F3" s="136"/>
      <c r="G3" s="136"/>
      <c r="H3" s="136"/>
      <c r="I3" s="136"/>
      <c r="J3" s="136"/>
      <c r="K3" s="136"/>
      <c r="L3" s="19"/>
      <c r="AT3" s="16" t="s">
        <v>84</v>
      </c>
    </row>
    <row r="4" s="1" customFormat="1" ht="24.96" customHeight="1">
      <c r="B4" s="19"/>
      <c r="D4" s="137" t="s">
        <v>94</v>
      </c>
      <c r="L4" s="19"/>
      <c r="M4" s="138" t="s">
        <v>10</v>
      </c>
      <c r="AT4" s="16" t="s">
        <v>4</v>
      </c>
    </row>
    <row r="5" s="1" customFormat="1" ht="6.96" customHeight="1">
      <c r="B5" s="19"/>
      <c r="L5" s="19"/>
    </row>
    <row r="6" s="1" customFormat="1" ht="12" customHeight="1">
      <c r="B6" s="19"/>
      <c r="D6" s="139" t="s">
        <v>16</v>
      </c>
      <c r="L6" s="19"/>
    </row>
    <row r="7" s="1" customFormat="1" ht="16.5" customHeight="1">
      <c r="B7" s="19"/>
      <c r="E7" s="140" t="str">
        <f>'Rekapitulace stavby'!K6</f>
        <v>Vnitroblok Hradební/Dlouhá - demolice</v>
      </c>
      <c r="F7" s="139"/>
      <c r="G7" s="139"/>
      <c r="H7" s="139"/>
      <c r="L7" s="19"/>
    </row>
    <row r="8" s="2" customFormat="1" ht="12" customHeight="1">
      <c r="A8" s="37"/>
      <c r="B8" s="43"/>
      <c r="C8" s="37"/>
      <c r="D8" s="139" t="s">
        <v>95</v>
      </c>
      <c r="E8" s="37"/>
      <c r="F8" s="37"/>
      <c r="G8" s="37"/>
      <c r="H8" s="37"/>
      <c r="I8" s="37"/>
      <c r="J8" s="37"/>
      <c r="K8" s="37"/>
      <c r="L8" s="62"/>
      <c r="S8" s="37"/>
      <c r="T8" s="37"/>
      <c r="U8" s="37"/>
      <c r="V8" s="37"/>
      <c r="W8" s="37"/>
      <c r="X8" s="37"/>
      <c r="Y8" s="37"/>
      <c r="Z8" s="37"/>
      <c r="AA8" s="37"/>
      <c r="AB8" s="37"/>
      <c r="AC8" s="37"/>
      <c r="AD8" s="37"/>
      <c r="AE8" s="37"/>
    </row>
    <row r="9" s="2" customFormat="1" ht="16.5" customHeight="1">
      <c r="A9" s="37"/>
      <c r="B9" s="43"/>
      <c r="C9" s="37"/>
      <c r="D9" s="37"/>
      <c r="E9" s="141" t="s">
        <v>96</v>
      </c>
      <c r="F9" s="37"/>
      <c r="G9" s="37"/>
      <c r="H9" s="37"/>
      <c r="I9" s="37"/>
      <c r="J9" s="37"/>
      <c r="K9" s="37"/>
      <c r="L9" s="62"/>
      <c r="S9" s="37"/>
      <c r="T9" s="37"/>
      <c r="U9" s="37"/>
      <c r="V9" s="37"/>
      <c r="W9" s="37"/>
      <c r="X9" s="37"/>
      <c r="Y9" s="37"/>
      <c r="Z9" s="37"/>
      <c r="AA9" s="37"/>
      <c r="AB9" s="37"/>
      <c r="AC9" s="37"/>
      <c r="AD9" s="37"/>
      <c r="AE9" s="37"/>
    </row>
    <row r="10" s="2" customFormat="1">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2" customFormat="1" ht="12" customHeight="1">
      <c r="A11" s="37"/>
      <c r="B11" s="43"/>
      <c r="C11" s="37"/>
      <c r="D11" s="139" t="s">
        <v>18</v>
      </c>
      <c r="E11" s="37"/>
      <c r="F11" s="142" t="s">
        <v>1</v>
      </c>
      <c r="G11" s="37"/>
      <c r="H11" s="37"/>
      <c r="I11" s="139" t="s">
        <v>19</v>
      </c>
      <c r="J11" s="142" t="s">
        <v>1</v>
      </c>
      <c r="K11" s="37"/>
      <c r="L11" s="62"/>
      <c r="S11" s="37"/>
      <c r="T11" s="37"/>
      <c r="U11" s="37"/>
      <c r="V11" s="37"/>
      <c r="W11" s="37"/>
      <c r="X11" s="37"/>
      <c r="Y11" s="37"/>
      <c r="Z11" s="37"/>
      <c r="AA11" s="37"/>
      <c r="AB11" s="37"/>
      <c r="AC11" s="37"/>
      <c r="AD11" s="37"/>
      <c r="AE11" s="37"/>
    </row>
    <row r="12" s="2" customFormat="1" ht="12" customHeight="1">
      <c r="A12" s="37"/>
      <c r="B12" s="43"/>
      <c r="C12" s="37"/>
      <c r="D12" s="139" t="s">
        <v>20</v>
      </c>
      <c r="E12" s="37"/>
      <c r="F12" s="142" t="s">
        <v>21</v>
      </c>
      <c r="G12" s="37"/>
      <c r="H12" s="37"/>
      <c r="I12" s="139" t="s">
        <v>22</v>
      </c>
      <c r="J12" s="143" t="str">
        <f>'Rekapitulace stavby'!AN8</f>
        <v>16. 7. 2021</v>
      </c>
      <c r="K12" s="37"/>
      <c r="L12" s="62"/>
      <c r="S12" s="37"/>
      <c r="T12" s="37"/>
      <c r="U12" s="37"/>
      <c r="V12" s="37"/>
      <c r="W12" s="37"/>
      <c r="X12" s="37"/>
      <c r="Y12" s="37"/>
      <c r="Z12" s="37"/>
      <c r="AA12" s="37"/>
      <c r="AB12" s="37"/>
      <c r="AC12" s="37"/>
      <c r="AD12" s="37"/>
      <c r="AE12" s="37"/>
    </row>
    <row r="13"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2" customFormat="1" ht="12" customHeight="1">
      <c r="A14" s="37"/>
      <c r="B14" s="43"/>
      <c r="C14" s="37"/>
      <c r="D14" s="139" t="s">
        <v>24</v>
      </c>
      <c r="E14" s="37"/>
      <c r="F14" s="37"/>
      <c r="G14" s="37"/>
      <c r="H14" s="37"/>
      <c r="I14" s="139" t="s">
        <v>25</v>
      </c>
      <c r="J14" s="142" t="str">
        <f>IF('Rekapitulace stavby'!AN10="","",'Rekapitulace stavby'!AN10)</f>
        <v/>
      </c>
      <c r="K14" s="37"/>
      <c r="L14" s="62"/>
      <c r="S14" s="37"/>
      <c r="T14" s="37"/>
      <c r="U14" s="37"/>
      <c r="V14" s="37"/>
      <c r="W14" s="37"/>
      <c r="X14" s="37"/>
      <c r="Y14" s="37"/>
      <c r="Z14" s="37"/>
      <c r="AA14" s="37"/>
      <c r="AB14" s="37"/>
      <c r="AC14" s="37"/>
      <c r="AD14" s="37"/>
      <c r="AE14" s="37"/>
    </row>
    <row r="15" s="2" customFormat="1" ht="18" customHeight="1">
      <c r="A15" s="37"/>
      <c r="B15" s="43"/>
      <c r="C15" s="37"/>
      <c r="D15" s="37"/>
      <c r="E15" s="142" t="str">
        <f>IF('Rekapitulace stavby'!E11="","",'Rekapitulace stavby'!E11)</f>
        <v xml:space="preserve"> </v>
      </c>
      <c r="F15" s="37"/>
      <c r="G15" s="37"/>
      <c r="H15" s="37"/>
      <c r="I15" s="139" t="s">
        <v>27</v>
      </c>
      <c r="J15" s="142" t="str">
        <f>IF('Rekapitulace stavby'!AN11="","",'Rekapitulace stavby'!AN11)</f>
        <v/>
      </c>
      <c r="K15" s="37"/>
      <c r="L15" s="62"/>
      <c r="S15" s="37"/>
      <c r="T15" s="37"/>
      <c r="U15" s="37"/>
      <c r="V15" s="37"/>
      <c r="W15" s="37"/>
      <c r="X15" s="37"/>
      <c r="Y15" s="37"/>
      <c r="Z15" s="37"/>
      <c r="AA15" s="37"/>
      <c r="AB15" s="37"/>
      <c r="AC15" s="37"/>
      <c r="AD15" s="37"/>
      <c r="AE15" s="37"/>
    </row>
    <row r="16" s="2" customFormat="1" ht="6.96"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2" customFormat="1" ht="12" customHeight="1">
      <c r="A17" s="37"/>
      <c r="B17" s="43"/>
      <c r="C17" s="37"/>
      <c r="D17" s="139" t="s">
        <v>28</v>
      </c>
      <c r="E17" s="37"/>
      <c r="F17" s="37"/>
      <c r="G17" s="37"/>
      <c r="H17" s="37"/>
      <c r="I17" s="139" t="s">
        <v>25</v>
      </c>
      <c r="J17" s="32" t="str">
        <f>'Rekapitulace stavby'!AN13</f>
        <v>Vyplň údaj</v>
      </c>
      <c r="K17" s="37"/>
      <c r="L17" s="62"/>
      <c r="S17" s="37"/>
      <c r="T17" s="37"/>
      <c r="U17" s="37"/>
      <c r="V17" s="37"/>
      <c r="W17" s="37"/>
      <c r="X17" s="37"/>
      <c r="Y17" s="37"/>
      <c r="Z17" s="37"/>
      <c r="AA17" s="37"/>
      <c r="AB17" s="37"/>
      <c r="AC17" s="37"/>
      <c r="AD17" s="37"/>
      <c r="AE17" s="37"/>
    </row>
    <row r="18" s="2" customFormat="1" ht="18" customHeight="1">
      <c r="A18" s="37"/>
      <c r="B18" s="43"/>
      <c r="C18" s="37"/>
      <c r="D18" s="37"/>
      <c r="E18" s="32" t="str">
        <f>'Rekapitulace stavby'!E14</f>
        <v>Vyplň údaj</v>
      </c>
      <c r="F18" s="142"/>
      <c r="G18" s="142"/>
      <c r="H18" s="142"/>
      <c r="I18" s="139" t="s">
        <v>27</v>
      </c>
      <c r="J18" s="32" t="str">
        <f>'Rekapitulace stavby'!AN14</f>
        <v>Vyplň údaj</v>
      </c>
      <c r="K18" s="37"/>
      <c r="L18" s="62"/>
      <c r="S18" s="37"/>
      <c r="T18" s="37"/>
      <c r="U18" s="37"/>
      <c r="V18" s="37"/>
      <c r="W18" s="37"/>
      <c r="X18" s="37"/>
      <c r="Y18" s="37"/>
      <c r="Z18" s="37"/>
      <c r="AA18" s="37"/>
      <c r="AB18" s="37"/>
      <c r="AC18" s="37"/>
      <c r="AD18" s="37"/>
      <c r="AE18" s="37"/>
    </row>
    <row r="19" s="2" customFormat="1" ht="6.96"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2" customFormat="1" ht="12" customHeight="1">
      <c r="A20" s="37"/>
      <c r="B20" s="43"/>
      <c r="C20" s="37"/>
      <c r="D20" s="139" t="s">
        <v>30</v>
      </c>
      <c r="E20" s="37"/>
      <c r="F20" s="37"/>
      <c r="G20" s="37"/>
      <c r="H20" s="37"/>
      <c r="I20" s="139" t="s">
        <v>25</v>
      </c>
      <c r="J20" s="142" t="str">
        <f>IF('Rekapitulace stavby'!AN16="","",'Rekapitulace stavby'!AN16)</f>
        <v/>
      </c>
      <c r="K20" s="37"/>
      <c r="L20" s="62"/>
      <c r="S20" s="37"/>
      <c r="T20" s="37"/>
      <c r="U20" s="37"/>
      <c r="V20" s="37"/>
      <c r="W20" s="37"/>
      <c r="X20" s="37"/>
      <c r="Y20" s="37"/>
      <c r="Z20" s="37"/>
      <c r="AA20" s="37"/>
      <c r="AB20" s="37"/>
      <c r="AC20" s="37"/>
      <c r="AD20" s="37"/>
      <c r="AE20" s="37"/>
    </row>
    <row r="21" s="2" customFormat="1" ht="18" customHeight="1">
      <c r="A21" s="37"/>
      <c r="B21" s="43"/>
      <c r="C21" s="37"/>
      <c r="D21" s="37"/>
      <c r="E21" s="142" t="str">
        <f>IF('Rekapitulace stavby'!E17="","",'Rekapitulace stavby'!E17)</f>
        <v xml:space="preserve"> </v>
      </c>
      <c r="F21" s="37"/>
      <c r="G21" s="37"/>
      <c r="H21" s="37"/>
      <c r="I21" s="139" t="s">
        <v>27</v>
      </c>
      <c r="J21" s="142" t="str">
        <f>IF('Rekapitulace stavby'!AN17="","",'Rekapitulace stavby'!AN17)</f>
        <v/>
      </c>
      <c r="K21" s="37"/>
      <c r="L21" s="62"/>
      <c r="S21" s="37"/>
      <c r="T21" s="37"/>
      <c r="U21" s="37"/>
      <c r="V21" s="37"/>
      <c r="W21" s="37"/>
      <c r="X21" s="37"/>
      <c r="Y21" s="37"/>
      <c r="Z21" s="37"/>
      <c r="AA21" s="37"/>
      <c r="AB21" s="37"/>
      <c r="AC21" s="37"/>
      <c r="AD21" s="37"/>
      <c r="AE21" s="37"/>
    </row>
    <row r="22" s="2" customFormat="1" ht="6.96"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2" customFormat="1" ht="12" customHeight="1">
      <c r="A23" s="37"/>
      <c r="B23" s="43"/>
      <c r="C23" s="37"/>
      <c r="D23" s="139" t="s">
        <v>31</v>
      </c>
      <c r="E23" s="37"/>
      <c r="F23" s="37"/>
      <c r="G23" s="37"/>
      <c r="H23" s="37"/>
      <c r="I23" s="139" t="s">
        <v>25</v>
      </c>
      <c r="J23" s="142" t="str">
        <f>IF('Rekapitulace stavby'!AN19="","",'Rekapitulace stavby'!AN19)</f>
        <v/>
      </c>
      <c r="K23" s="37"/>
      <c r="L23" s="62"/>
      <c r="S23" s="37"/>
      <c r="T23" s="37"/>
      <c r="U23" s="37"/>
      <c r="V23" s="37"/>
      <c r="W23" s="37"/>
      <c r="X23" s="37"/>
      <c r="Y23" s="37"/>
      <c r="Z23" s="37"/>
      <c r="AA23" s="37"/>
      <c r="AB23" s="37"/>
      <c r="AC23" s="37"/>
      <c r="AD23" s="37"/>
      <c r="AE23" s="37"/>
    </row>
    <row r="24" s="2" customFormat="1" ht="18" customHeight="1">
      <c r="A24" s="37"/>
      <c r="B24" s="43"/>
      <c r="C24" s="37"/>
      <c r="D24" s="37"/>
      <c r="E24" s="142" t="str">
        <f>IF('Rekapitulace stavby'!E20="","",'Rekapitulace stavby'!E20)</f>
        <v xml:space="preserve"> </v>
      </c>
      <c r="F24" s="37"/>
      <c r="G24" s="37"/>
      <c r="H24" s="37"/>
      <c r="I24" s="139" t="s">
        <v>27</v>
      </c>
      <c r="J24" s="142" t="str">
        <f>IF('Rekapitulace stavby'!AN20="","",'Rekapitulace stavby'!AN20)</f>
        <v/>
      </c>
      <c r="K24" s="37"/>
      <c r="L24" s="62"/>
      <c r="S24" s="37"/>
      <c r="T24" s="37"/>
      <c r="U24" s="37"/>
      <c r="V24" s="37"/>
      <c r="W24" s="37"/>
      <c r="X24" s="37"/>
      <c r="Y24" s="37"/>
      <c r="Z24" s="37"/>
      <c r="AA24" s="37"/>
      <c r="AB24" s="37"/>
      <c r="AC24" s="37"/>
      <c r="AD24" s="37"/>
      <c r="AE24" s="37"/>
    </row>
    <row r="25" s="2" customFormat="1" ht="6.96"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2" customFormat="1" ht="12" customHeight="1">
      <c r="A26" s="37"/>
      <c r="B26" s="43"/>
      <c r="C26" s="37"/>
      <c r="D26" s="139" t="s">
        <v>33</v>
      </c>
      <c r="E26" s="37"/>
      <c r="F26" s="37"/>
      <c r="G26" s="37"/>
      <c r="H26" s="37"/>
      <c r="I26" s="37"/>
      <c r="J26" s="37"/>
      <c r="K26" s="37"/>
      <c r="L26" s="62"/>
      <c r="S26" s="37"/>
      <c r="T26" s="37"/>
      <c r="U26" s="37"/>
      <c r="V26" s="37"/>
      <c r="W26" s="37"/>
      <c r="X26" s="37"/>
      <c r="Y26" s="37"/>
      <c r="Z26" s="37"/>
      <c r="AA26" s="37"/>
      <c r="AB26" s="37"/>
      <c r="AC26" s="37"/>
      <c r="AD26" s="37"/>
      <c r="AE26" s="37"/>
    </row>
    <row r="27" s="8" customFormat="1" ht="16.5" customHeight="1">
      <c r="A27" s="144"/>
      <c r="B27" s="145"/>
      <c r="C27" s="144"/>
      <c r="D27" s="144"/>
      <c r="E27" s="146" t="s">
        <v>1</v>
      </c>
      <c r="F27" s="146"/>
      <c r="G27" s="146"/>
      <c r="H27" s="146"/>
      <c r="I27" s="144"/>
      <c r="J27" s="144"/>
      <c r="K27" s="144"/>
      <c r="L27" s="147"/>
      <c r="S27" s="144"/>
      <c r="T27" s="144"/>
      <c r="U27" s="144"/>
      <c r="V27" s="144"/>
      <c r="W27" s="144"/>
      <c r="X27" s="144"/>
      <c r="Y27" s="144"/>
      <c r="Z27" s="144"/>
      <c r="AA27" s="144"/>
      <c r="AB27" s="144"/>
      <c r="AC27" s="144"/>
      <c r="AD27" s="144"/>
      <c r="AE27" s="144"/>
    </row>
    <row r="28" s="2" customFormat="1" ht="6.96"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2" customFormat="1" ht="6.96" customHeight="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2" customFormat="1" ht="25.44" customHeight="1">
      <c r="A30" s="37"/>
      <c r="B30" s="43"/>
      <c r="C30" s="37"/>
      <c r="D30" s="149" t="s">
        <v>34</v>
      </c>
      <c r="E30" s="37"/>
      <c r="F30" s="37"/>
      <c r="G30" s="37"/>
      <c r="H30" s="37"/>
      <c r="I30" s="37"/>
      <c r="J30" s="150">
        <f>ROUND(J120, 2)</f>
        <v>0</v>
      </c>
      <c r="K30" s="37"/>
      <c r="L30" s="62"/>
      <c r="S30" s="37"/>
      <c r="T30" s="37"/>
      <c r="U30" s="37"/>
      <c r="V30" s="37"/>
      <c r="W30" s="37"/>
      <c r="X30" s="37"/>
      <c r="Y30" s="37"/>
      <c r="Z30" s="37"/>
      <c r="AA30" s="37"/>
      <c r="AB30" s="37"/>
      <c r="AC30" s="37"/>
      <c r="AD30" s="37"/>
      <c r="AE30" s="37"/>
    </row>
    <row r="31" s="2" customFormat="1" ht="6.96" customHeight="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2" customFormat="1" ht="14.4" customHeight="1">
      <c r="A32" s="37"/>
      <c r="B32" s="43"/>
      <c r="C32" s="37"/>
      <c r="D32" s="37"/>
      <c r="E32" s="37"/>
      <c r="F32" s="151" t="s">
        <v>36</v>
      </c>
      <c r="G32" s="37"/>
      <c r="H32" s="37"/>
      <c r="I32" s="151" t="s">
        <v>35</v>
      </c>
      <c r="J32" s="151" t="s">
        <v>37</v>
      </c>
      <c r="K32" s="37"/>
      <c r="L32" s="62"/>
      <c r="S32" s="37"/>
      <c r="T32" s="37"/>
      <c r="U32" s="37"/>
      <c r="V32" s="37"/>
      <c r="W32" s="37"/>
      <c r="X32" s="37"/>
      <c r="Y32" s="37"/>
      <c r="Z32" s="37"/>
      <c r="AA32" s="37"/>
      <c r="AB32" s="37"/>
      <c r="AC32" s="37"/>
      <c r="AD32" s="37"/>
      <c r="AE32" s="37"/>
    </row>
    <row r="33" s="2" customFormat="1" ht="14.4" customHeight="1">
      <c r="A33" s="37"/>
      <c r="B33" s="43"/>
      <c r="C33" s="37"/>
      <c r="D33" s="152" t="s">
        <v>38</v>
      </c>
      <c r="E33" s="139" t="s">
        <v>39</v>
      </c>
      <c r="F33" s="153">
        <f>ROUND((SUM(BE120:BE235)),  2)</f>
        <v>0</v>
      </c>
      <c r="G33" s="37"/>
      <c r="H33" s="37"/>
      <c r="I33" s="154">
        <v>0.20999999999999999</v>
      </c>
      <c r="J33" s="153">
        <f>ROUND(((SUM(BE120:BE235))*I33),  2)</f>
        <v>0</v>
      </c>
      <c r="K33" s="37"/>
      <c r="L33" s="62"/>
      <c r="S33" s="37"/>
      <c r="T33" s="37"/>
      <c r="U33" s="37"/>
      <c r="V33" s="37"/>
      <c r="W33" s="37"/>
      <c r="X33" s="37"/>
      <c r="Y33" s="37"/>
      <c r="Z33" s="37"/>
      <c r="AA33" s="37"/>
      <c r="AB33" s="37"/>
      <c r="AC33" s="37"/>
      <c r="AD33" s="37"/>
      <c r="AE33" s="37"/>
    </row>
    <row r="34" s="2" customFormat="1" ht="14.4" customHeight="1">
      <c r="A34" s="37"/>
      <c r="B34" s="43"/>
      <c r="C34" s="37"/>
      <c r="D34" s="37"/>
      <c r="E34" s="139" t="s">
        <v>40</v>
      </c>
      <c r="F34" s="153">
        <f>ROUND((SUM(BF120:BF235)),  2)</f>
        <v>0</v>
      </c>
      <c r="G34" s="37"/>
      <c r="H34" s="37"/>
      <c r="I34" s="154">
        <v>0.14999999999999999</v>
      </c>
      <c r="J34" s="153">
        <f>ROUND(((SUM(BF120:BF235))*I34),  2)</f>
        <v>0</v>
      </c>
      <c r="K34" s="37"/>
      <c r="L34" s="62"/>
      <c r="S34" s="37"/>
      <c r="T34" s="37"/>
      <c r="U34" s="37"/>
      <c r="V34" s="37"/>
      <c r="W34" s="37"/>
      <c r="X34" s="37"/>
      <c r="Y34" s="37"/>
      <c r="Z34" s="37"/>
      <c r="AA34" s="37"/>
      <c r="AB34" s="37"/>
      <c r="AC34" s="37"/>
      <c r="AD34" s="37"/>
      <c r="AE34" s="37"/>
    </row>
    <row r="35" hidden="1" s="2" customFormat="1" ht="14.4" customHeight="1">
      <c r="A35" s="37"/>
      <c r="B35" s="43"/>
      <c r="C35" s="37"/>
      <c r="D35" s="37"/>
      <c r="E35" s="139" t="s">
        <v>41</v>
      </c>
      <c r="F35" s="153">
        <f>ROUND((SUM(BG120:BG235)),  2)</f>
        <v>0</v>
      </c>
      <c r="G35" s="37"/>
      <c r="H35" s="37"/>
      <c r="I35" s="154">
        <v>0.20999999999999999</v>
      </c>
      <c r="J35" s="153">
        <f>0</f>
        <v>0</v>
      </c>
      <c r="K35" s="37"/>
      <c r="L35" s="62"/>
      <c r="S35" s="37"/>
      <c r="T35" s="37"/>
      <c r="U35" s="37"/>
      <c r="V35" s="37"/>
      <c r="W35" s="37"/>
      <c r="X35" s="37"/>
      <c r="Y35" s="37"/>
      <c r="Z35" s="37"/>
      <c r="AA35" s="37"/>
      <c r="AB35" s="37"/>
      <c r="AC35" s="37"/>
      <c r="AD35" s="37"/>
      <c r="AE35" s="37"/>
    </row>
    <row r="36" hidden="1" s="2" customFormat="1" ht="14.4" customHeight="1">
      <c r="A36" s="37"/>
      <c r="B36" s="43"/>
      <c r="C36" s="37"/>
      <c r="D36" s="37"/>
      <c r="E36" s="139" t="s">
        <v>42</v>
      </c>
      <c r="F36" s="153">
        <f>ROUND((SUM(BH120:BH235)),  2)</f>
        <v>0</v>
      </c>
      <c r="G36" s="37"/>
      <c r="H36" s="37"/>
      <c r="I36" s="154">
        <v>0.14999999999999999</v>
      </c>
      <c r="J36" s="153">
        <f>0</f>
        <v>0</v>
      </c>
      <c r="K36" s="37"/>
      <c r="L36" s="62"/>
      <c r="S36" s="37"/>
      <c r="T36" s="37"/>
      <c r="U36" s="37"/>
      <c r="V36" s="37"/>
      <c r="W36" s="37"/>
      <c r="X36" s="37"/>
      <c r="Y36" s="37"/>
      <c r="Z36" s="37"/>
      <c r="AA36" s="37"/>
      <c r="AB36" s="37"/>
      <c r="AC36" s="37"/>
      <c r="AD36" s="37"/>
      <c r="AE36" s="37"/>
    </row>
    <row r="37" hidden="1" s="2" customFormat="1" ht="14.4" customHeight="1">
      <c r="A37" s="37"/>
      <c r="B37" s="43"/>
      <c r="C37" s="37"/>
      <c r="D37" s="37"/>
      <c r="E37" s="139" t="s">
        <v>43</v>
      </c>
      <c r="F37" s="153">
        <f>ROUND((SUM(BI120:BI235)),  2)</f>
        <v>0</v>
      </c>
      <c r="G37" s="37"/>
      <c r="H37" s="37"/>
      <c r="I37" s="154">
        <v>0</v>
      </c>
      <c r="J37" s="153">
        <f>0</f>
        <v>0</v>
      </c>
      <c r="K37" s="37"/>
      <c r="L37" s="62"/>
      <c r="S37" s="37"/>
      <c r="T37" s="37"/>
      <c r="U37" s="37"/>
      <c r="V37" s="37"/>
      <c r="W37" s="37"/>
      <c r="X37" s="37"/>
      <c r="Y37" s="37"/>
      <c r="Z37" s="37"/>
      <c r="AA37" s="37"/>
      <c r="AB37" s="37"/>
      <c r="AC37" s="37"/>
      <c r="AD37" s="37"/>
      <c r="AE37" s="37"/>
    </row>
    <row r="38" s="2" customFormat="1" ht="6.96"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2" customFormat="1" ht="25.44" customHeight="1">
      <c r="A39" s="37"/>
      <c r="B39" s="43"/>
      <c r="C39" s="155"/>
      <c r="D39" s="156" t="s">
        <v>44</v>
      </c>
      <c r="E39" s="157"/>
      <c r="F39" s="157"/>
      <c r="G39" s="158" t="s">
        <v>45</v>
      </c>
      <c r="H39" s="159" t="s">
        <v>46</v>
      </c>
      <c r="I39" s="157"/>
      <c r="J39" s="160">
        <f>SUM(J30:J37)</f>
        <v>0</v>
      </c>
      <c r="K39" s="161"/>
      <c r="L39" s="62"/>
      <c r="S39" s="37"/>
      <c r="T39" s="37"/>
      <c r="U39" s="37"/>
      <c r="V39" s="37"/>
      <c r="W39" s="37"/>
      <c r="X39" s="37"/>
      <c r="Y39" s="37"/>
      <c r="Z39" s="37"/>
      <c r="AA39" s="37"/>
      <c r="AB39" s="37"/>
      <c r="AC39" s="37"/>
      <c r="AD39" s="37"/>
      <c r="AE39" s="37"/>
    </row>
    <row r="40"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1" customFormat="1" ht="14.4" customHeight="1">
      <c r="B41" s="19"/>
      <c r="L41" s="19"/>
    </row>
    <row r="42" s="1" customFormat="1" ht="14.4" customHeight="1">
      <c r="B42" s="19"/>
      <c r="L42" s="19"/>
    </row>
    <row r="43" s="1" customFormat="1" ht="14.4" customHeight="1">
      <c r="B43" s="19"/>
      <c r="L43" s="19"/>
    </row>
    <row r="44" s="1" customFormat="1" ht="14.4" customHeight="1">
      <c r="B44" s="19"/>
      <c r="L44" s="19"/>
    </row>
    <row r="45" s="1" customFormat="1" ht="14.4" customHeight="1">
      <c r="B45" s="19"/>
      <c r="L45" s="19"/>
    </row>
    <row r="46" s="1" customFormat="1" ht="14.4" customHeight="1">
      <c r="B46" s="19"/>
      <c r="L46" s="19"/>
    </row>
    <row r="47" s="1" customFormat="1" ht="14.4" customHeight="1">
      <c r="B47" s="19"/>
      <c r="L47" s="19"/>
    </row>
    <row r="48" s="1" customFormat="1" ht="14.4" customHeight="1">
      <c r="B48" s="19"/>
      <c r="L48" s="19"/>
    </row>
    <row r="49" s="1" customFormat="1" ht="14.4" customHeight="1">
      <c r="B49" s="19"/>
      <c r="L49" s="19"/>
    </row>
    <row r="50" s="2" customFormat="1" ht="14.4" customHeight="1">
      <c r="B50" s="62"/>
      <c r="D50" s="162" t="s">
        <v>47</v>
      </c>
      <c r="E50" s="163"/>
      <c r="F50" s="163"/>
      <c r="G50" s="162" t="s">
        <v>48</v>
      </c>
      <c r="H50" s="163"/>
      <c r="I50" s="163"/>
      <c r="J50" s="163"/>
      <c r="K50" s="163"/>
      <c r="L50" s="6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2" customFormat="1">
      <c r="A61" s="37"/>
      <c r="B61" s="43"/>
      <c r="C61" s="37"/>
      <c r="D61" s="164" t="s">
        <v>49</v>
      </c>
      <c r="E61" s="165"/>
      <c r="F61" s="166" t="s">
        <v>50</v>
      </c>
      <c r="G61" s="164" t="s">
        <v>49</v>
      </c>
      <c r="H61" s="165"/>
      <c r="I61" s="165"/>
      <c r="J61" s="167" t="s">
        <v>50</v>
      </c>
      <c r="K61" s="165"/>
      <c r="L61" s="62"/>
      <c r="S61" s="37"/>
      <c r="T61" s="37"/>
      <c r="U61" s="37"/>
      <c r="V61" s="37"/>
      <c r="W61" s="37"/>
      <c r="X61" s="37"/>
      <c r="Y61" s="37"/>
      <c r="Z61" s="37"/>
      <c r="AA61" s="37"/>
      <c r="AB61" s="37"/>
      <c r="AC61" s="37"/>
      <c r="AD61" s="37"/>
      <c r="AE61" s="37"/>
    </row>
    <row r="62">
      <c r="B62" s="19"/>
      <c r="L62" s="19"/>
    </row>
    <row r="63">
      <c r="B63" s="19"/>
      <c r="L63" s="19"/>
    </row>
    <row r="64">
      <c r="B64" s="19"/>
      <c r="L64" s="19"/>
    </row>
    <row r="65" s="2" customFormat="1">
      <c r="A65" s="37"/>
      <c r="B65" s="43"/>
      <c r="C65" s="37"/>
      <c r="D65" s="162" t="s">
        <v>51</v>
      </c>
      <c r="E65" s="168"/>
      <c r="F65" s="168"/>
      <c r="G65" s="162" t="s">
        <v>52</v>
      </c>
      <c r="H65" s="168"/>
      <c r="I65" s="168"/>
      <c r="J65" s="168"/>
      <c r="K65" s="168"/>
      <c r="L65" s="62"/>
      <c r="S65" s="37"/>
      <c r="T65" s="37"/>
      <c r="U65" s="37"/>
      <c r="V65" s="37"/>
      <c r="W65" s="37"/>
      <c r="X65" s="37"/>
      <c r="Y65" s="37"/>
      <c r="Z65" s="37"/>
      <c r="AA65" s="37"/>
      <c r="AB65" s="37"/>
      <c r="AC65" s="37"/>
      <c r="AD65" s="37"/>
      <c r="AE65" s="37"/>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2" customFormat="1">
      <c r="A76" s="37"/>
      <c r="B76" s="43"/>
      <c r="C76" s="37"/>
      <c r="D76" s="164" t="s">
        <v>49</v>
      </c>
      <c r="E76" s="165"/>
      <c r="F76" s="166" t="s">
        <v>50</v>
      </c>
      <c r="G76" s="164" t="s">
        <v>49</v>
      </c>
      <c r="H76" s="165"/>
      <c r="I76" s="165"/>
      <c r="J76" s="167" t="s">
        <v>50</v>
      </c>
      <c r="K76" s="165"/>
      <c r="L76" s="62"/>
      <c r="S76" s="37"/>
      <c r="T76" s="37"/>
      <c r="U76" s="37"/>
      <c r="V76" s="37"/>
      <c r="W76" s="37"/>
      <c r="X76" s="37"/>
      <c r="Y76" s="37"/>
      <c r="Z76" s="37"/>
      <c r="AA76" s="37"/>
      <c r="AB76" s="37"/>
      <c r="AC76" s="37"/>
      <c r="AD76" s="37"/>
      <c r="AE76" s="37"/>
    </row>
    <row r="77" s="2" customFormat="1" ht="14.4" customHeight="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81" s="2" customFormat="1" ht="6.96" customHeight="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2" customFormat="1" ht="24.96" customHeight="1">
      <c r="A82" s="37"/>
      <c r="B82" s="38"/>
      <c r="C82" s="22" t="s">
        <v>97</v>
      </c>
      <c r="D82" s="39"/>
      <c r="E82" s="39"/>
      <c r="F82" s="39"/>
      <c r="G82" s="39"/>
      <c r="H82" s="39"/>
      <c r="I82" s="39"/>
      <c r="J82" s="39"/>
      <c r="K82" s="39"/>
      <c r="L82" s="62"/>
      <c r="S82" s="37"/>
      <c r="T82" s="37"/>
      <c r="U82" s="37"/>
      <c r="V82" s="37"/>
      <c r="W82" s="37"/>
      <c r="X82" s="37"/>
      <c r="Y82" s="37"/>
      <c r="Z82" s="37"/>
      <c r="AA82" s="37"/>
      <c r="AB82" s="37"/>
      <c r="AC82" s="37"/>
      <c r="AD82" s="37"/>
      <c r="AE82" s="37"/>
    </row>
    <row r="83" s="2" customFormat="1" ht="6.96"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2" customFormat="1" ht="12" customHeight="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2" customFormat="1" ht="16.5" customHeight="1">
      <c r="A85" s="37"/>
      <c r="B85" s="38"/>
      <c r="C85" s="39"/>
      <c r="D85" s="39"/>
      <c r="E85" s="173" t="str">
        <f>E7</f>
        <v>Vnitroblok Hradební/Dlouhá - demolice</v>
      </c>
      <c r="F85" s="31"/>
      <c r="G85" s="31"/>
      <c r="H85" s="31"/>
      <c r="I85" s="39"/>
      <c r="J85" s="39"/>
      <c r="K85" s="39"/>
      <c r="L85" s="62"/>
      <c r="S85" s="37"/>
      <c r="T85" s="37"/>
      <c r="U85" s="37"/>
      <c r="V85" s="37"/>
      <c r="W85" s="37"/>
      <c r="X85" s="37"/>
      <c r="Y85" s="37"/>
      <c r="Z85" s="37"/>
      <c r="AA85" s="37"/>
      <c r="AB85" s="37"/>
      <c r="AC85" s="37"/>
      <c r="AD85" s="37"/>
      <c r="AE85" s="37"/>
    </row>
    <row r="86" s="2" customFormat="1" ht="12" customHeight="1">
      <c r="A86" s="37"/>
      <c r="B86" s="38"/>
      <c r="C86" s="31" t="s">
        <v>95</v>
      </c>
      <c r="D86" s="39"/>
      <c r="E86" s="39"/>
      <c r="F86" s="39"/>
      <c r="G86" s="39"/>
      <c r="H86" s="39"/>
      <c r="I86" s="39"/>
      <c r="J86" s="39"/>
      <c r="K86" s="39"/>
      <c r="L86" s="62"/>
      <c r="S86" s="37"/>
      <c r="T86" s="37"/>
      <c r="U86" s="37"/>
      <c r="V86" s="37"/>
      <c r="W86" s="37"/>
      <c r="X86" s="37"/>
      <c r="Y86" s="37"/>
      <c r="Z86" s="37"/>
      <c r="AA86" s="37"/>
      <c r="AB86" s="37"/>
      <c r="AC86" s="37"/>
      <c r="AD86" s="37"/>
      <c r="AE86" s="37"/>
    </row>
    <row r="87" s="2" customFormat="1" ht="16.5" customHeight="1">
      <c r="A87" s="37"/>
      <c r="B87" s="38"/>
      <c r="C87" s="39"/>
      <c r="D87" s="39"/>
      <c r="E87" s="75" t="str">
        <f>E9</f>
        <v>011 - Demolice garáží do VZ</v>
      </c>
      <c r="F87" s="39"/>
      <c r="G87" s="39"/>
      <c r="H87" s="39"/>
      <c r="I87" s="39"/>
      <c r="J87" s="39"/>
      <c r="K87" s="39"/>
      <c r="L87" s="62"/>
      <c r="S87" s="37"/>
      <c r="T87" s="37"/>
      <c r="U87" s="37"/>
      <c r="V87" s="37"/>
      <c r="W87" s="37"/>
      <c r="X87" s="37"/>
      <c r="Y87" s="37"/>
      <c r="Z87" s="37"/>
      <c r="AA87" s="37"/>
      <c r="AB87" s="37"/>
      <c r="AC87" s="37"/>
      <c r="AD87" s="37"/>
      <c r="AE87" s="37"/>
    </row>
    <row r="88" s="2" customFormat="1" ht="6.96"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2" customFormat="1" ht="12" customHeight="1">
      <c r="A89" s="37"/>
      <c r="B89" s="38"/>
      <c r="C89" s="31" t="s">
        <v>20</v>
      </c>
      <c r="D89" s="39"/>
      <c r="E89" s="39"/>
      <c r="F89" s="26" t="str">
        <f>F12</f>
        <v>Cheb</v>
      </c>
      <c r="G89" s="39"/>
      <c r="H89" s="39"/>
      <c r="I89" s="31" t="s">
        <v>22</v>
      </c>
      <c r="J89" s="78" t="str">
        <f>IF(J12="","",J12)</f>
        <v>16. 7. 2021</v>
      </c>
      <c r="K89" s="39"/>
      <c r="L89" s="62"/>
      <c r="S89" s="37"/>
      <c r="T89" s="37"/>
      <c r="U89" s="37"/>
      <c r="V89" s="37"/>
      <c r="W89" s="37"/>
      <c r="X89" s="37"/>
      <c r="Y89" s="37"/>
      <c r="Z89" s="37"/>
      <c r="AA89" s="37"/>
      <c r="AB89" s="37"/>
      <c r="AC89" s="37"/>
      <c r="AD89" s="37"/>
      <c r="AE89" s="37"/>
    </row>
    <row r="90" s="2" customFormat="1" ht="6.96"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2" customFormat="1" ht="15.15" customHeight="1">
      <c r="A91" s="37"/>
      <c r="B91" s="38"/>
      <c r="C91" s="31" t="s">
        <v>24</v>
      </c>
      <c r="D91" s="39"/>
      <c r="E91" s="39"/>
      <c r="F91" s="26" t="str">
        <f>E15</f>
        <v xml:space="preserve"> </v>
      </c>
      <c r="G91" s="39"/>
      <c r="H91" s="39"/>
      <c r="I91" s="31" t="s">
        <v>30</v>
      </c>
      <c r="J91" s="35" t="str">
        <f>E21</f>
        <v xml:space="preserve"> </v>
      </c>
      <c r="K91" s="39"/>
      <c r="L91" s="62"/>
      <c r="S91" s="37"/>
      <c r="T91" s="37"/>
      <c r="U91" s="37"/>
      <c r="V91" s="37"/>
      <c r="W91" s="37"/>
      <c r="X91" s="37"/>
      <c r="Y91" s="37"/>
      <c r="Z91" s="37"/>
      <c r="AA91" s="37"/>
      <c r="AB91" s="37"/>
      <c r="AC91" s="37"/>
      <c r="AD91" s="37"/>
      <c r="AE91" s="37"/>
    </row>
    <row r="92" s="2" customFormat="1" ht="15.15" customHeight="1">
      <c r="A92" s="37"/>
      <c r="B92" s="38"/>
      <c r="C92" s="31" t="s">
        <v>28</v>
      </c>
      <c r="D92" s="39"/>
      <c r="E92" s="39"/>
      <c r="F92" s="26" t="str">
        <f>IF(E18="","",E18)</f>
        <v>Vyplň údaj</v>
      </c>
      <c r="G92" s="39"/>
      <c r="H92" s="39"/>
      <c r="I92" s="31" t="s">
        <v>31</v>
      </c>
      <c r="J92" s="35" t="str">
        <f>E24</f>
        <v xml:space="preserve"> </v>
      </c>
      <c r="K92" s="39"/>
      <c r="L92" s="62"/>
      <c r="S92" s="37"/>
      <c r="T92" s="37"/>
      <c r="U92" s="37"/>
      <c r="V92" s="37"/>
      <c r="W92" s="37"/>
      <c r="X92" s="37"/>
      <c r="Y92" s="37"/>
      <c r="Z92" s="37"/>
      <c r="AA92" s="37"/>
      <c r="AB92" s="37"/>
      <c r="AC92" s="37"/>
      <c r="AD92" s="37"/>
      <c r="AE92" s="37"/>
    </row>
    <row r="93" s="2" customFormat="1" ht="10.32"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2" customFormat="1" ht="29.28" customHeight="1">
      <c r="A94" s="37"/>
      <c r="B94" s="38"/>
      <c r="C94" s="174" t="s">
        <v>98</v>
      </c>
      <c r="D94" s="175"/>
      <c r="E94" s="175"/>
      <c r="F94" s="175"/>
      <c r="G94" s="175"/>
      <c r="H94" s="175"/>
      <c r="I94" s="175"/>
      <c r="J94" s="176" t="s">
        <v>99</v>
      </c>
      <c r="K94" s="175"/>
      <c r="L94" s="62"/>
      <c r="S94" s="37"/>
      <c r="T94" s="37"/>
      <c r="U94" s="37"/>
      <c r="V94" s="37"/>
      <c r="W94" s="37"/>
      <c r="X94" s="37"/>
      <c r="Y94" s="37"/>
      <c r="Z94" s="37"/>
      <c r="AA94" s="37"/>
      <c r="AB94" s="37"/>
      <c r="AC94" s="37"/>
      <c r="AD94" s="37"/>
      <c r="AE94" s="37"/>
    </row>
    <row r="95" s="2" customFormat="1" ht="10.32"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2" customFormat="1" ht="22.8" customHeight="1">
      <c r="A96" s="37"/>
      <c r="B96" s="38"/>
      <c r="C96" s="177" t="s">
        <v>100</v>
      </c>
      <c r="D96" s="39"/>
      <c r="E96" s="39"/>
      <c r="F96" s="39"/>
      <c r="G96" s="39"/>
      <c r="H96" s="39"/>
      <c r="I96" s="39"/>
      <c r="J96" s="109">
        <f>J120</f>
        <v>0</v>
      </c>
      <c r="K96" s="39"/>
      <c r="L96" s="62"/>
      <c r="S96" s="37"/>
      <c r="T96" s="37"/>
      <c r="U96" s="37"/>
      <c r="V96" s="37"/>
      <c r="W96" s="37"/>
      <c r="X96" s="37"/>
      <c r="Y96" s="37"/>
      <c r="Z96" s="37"/>
      <c r="AA96" s="37"/>
      <c r="AB96" s="37"/>
      <c r="AC96" s="37"/>
      <c r="AD96" s="37"/>
      <c r="AE96" s="37"/>
      <c r="AU96" s="16" t="s">
        <v>101</v>
      </c>
    </row>
    <row r="97" s="9" customFormat="1" ht="24.96" customHeight="1">
      <c r="A97" s="9"/>
      <c r="B97" s="178"/>
      <c r="C97" s="179"/>
      <c r="D97" s="180" t="s">
        <v>102</v>
      </c>
      <c r="E97" s="181"/>
      <c r="F97" s="181"/>
      <c r="G97" s="181"/>
      <c r="H97" s="181"/>
      <c r="I97" s="181"/>
      <c r="J97" s="182">
        <f>J121</f>
        <v>0</v>
      </c>
      <c r="K97" s="179"/>
      <c r="L97" s="183"/>
      <c r="S97" s="9"/>
      <c r="T97" s="9"/>
      <c r="U97" s="9"/>
      <c r="V97" s="9"/>
      <c r="W97" s="9"/>
      <c r="X97" s="9"/>
      <c r="Y97" s="9"/>
      <c r="Z97" s="9"/>
      <c r="AA97" s="9"/>
      <c r="AB97" s="9"/>
      <c r="AC97" s="9"/>
      <c r="AD97" s="9"/>
      <c r="AE97" s="9"/>
    </row>
    <row r="98" s="10" customFormat="1" ht="19.92" customHeight="1">
      <c r="A98" s="10"/>
      <c r="B98" s="184"/>
      <c r="C98" s="185"/>
      <c r="D98" s="186" t="s">
        <v>103</v>
      </c>
      <c r="E98" s="187"/>
      <c r="F98" s="187"/>
      <c r="G98" s="187"/>
      <c r="H98" s="187"/>
      <c r="I98" s="187"/>
      <c r="J98" s="188">
        <f>J122</f>
        <v>0</v>
      </c>
      <c r="K98" s="185"/>
      <c r="L98" s="189"/>
      <c r="S98" s="10"/>
      <c r="T98" s="10"/>
      <c r="U98" s="10"/>
      <c r="V98" s="10"/>
      <c r="W98" s="10"/>
      <c r="X98" s="10"/>
      <c r="Y98" s="10"/>
      <c r="Z98" s="10"/>
      <c r="AA98" s="10"/>
      <c r="AB98" s="10"/>
      <c r="AC98" s="10"/>
      <c r="AD98" s="10"/>
      <c r="AE98" s="10"/>
    </row>
    <row r="99" s="10" customFormat="1" ht="19.92" customHeight="1">
      <c r="A99" s="10"/>
      <c r="B99" s="184"/>
      <c r="C99" s="185"/>
      <c r="D99" s="186" t="s">
        <v>104</v>
      </c>
      <c r="E99" s="187"/>
      <c r="F99" s="187"/>
      <c r="G99" s="187"/>
      <c r="H99" s="187"/>
      <c r="I99" s="187"/>
      <c r="J99" s="188">
        <f>J177</f>
        <v>0</v>
      </c>
      <c r="K99" s="185"/>
      <c r="L99" s="189"/>
      <c r="S99" s="10"/>
      <c r="T99" s="10"/>
      <c r="U99" s="10"/>
      <c r="V99" s="10"/>
      <c r="W99" s="10"/>
      <c r="X99" s="10"/>
      <c r="Y99" s="10"/>
      <c r="Z99" s="10"/>
      <c r="AA99" s="10"/>
      <c r="AB99" s="10"/>
      <c r="AC99" s="10"/>
      <c r="AD99" s="10"/>
      <c r="AE99" s="10"/>
    </row>
    <row r="100" s="10" customFormat="1" ht="19.92" customHeight="1">
      <c r="A100" s="10"/>
      <c r="B100" s="184"/>
      <c r="C100" s="185"/>
      <c r="D100" s="186" t="s">
        <v>105</v>
      </c>
      <c r="E100" s="187"/>
      <c r="F100" s="187"/>
      <c r="G100" s="187"/>
      <c r="H100" s="187"/>
      <c r="I100" s="187"/>
      <c r="J100" s="188">
        <f>J197</f>
        <v>0</v>
      </c>
      <c r="K100" s="185"/>
      <c r="L100" s="189"/>
      <c r="S100" s="10"/>
      <c r="T100" s="10"/>
      <c r="U100" s="10"/>
      <c r="V100" s="10"/>
      <c r="W100" s="10"/>
      <c r="X100" s="10"/>
      <c r="Y100" s="10"/>
      <c r="Z100" s="10"/>
      <c r="AA100" s="10"/>
      <c r="AB100" s="10"/>
      <c r="AC100" s="10"/>
      <c r="AD100" s="10"/>
      <c r="AE100" s="10"/>
    </row>
    <row r="101" s="2" customFormat="1" ht="21.84" customHeight="1">
      <c r="A101" s="37"/>
      <c r="B101" s="38"/>
      <c r="C101" s="39"/>
      <c r="D101" s="39"/>
      <c r="E101" s="39"/>
      <c r="F101" s="39"/>
      <c r="G101" s="39"/>
      <c r="H101" s="39"/>
      <c r="I101" s="39"/>
      <c r="J101" s="39"/>
      <c r="K101" s="39"/>
      <c r="L101" s="62"/>
      <c r="S101" s="37"/>
      <c r="T101" s="37"/>
      <c r="U101" s="37"/>
      <c r="V101" s="37"/>
      <c r="W101" s="37"/>
      <c r="X101" s="37"/>
      <c r="Y101" s="37"/>
      <c r="Z101" s="37"/>
      <c r="AA101" s="37"/>
      <c r="AB101" s="37"/>
      <c r="AC101" s="37"/>
      <c r="AD101" s="37"/>
      <c r="AE101" s="37"/>
    </row>
    <row r="102" s="2" customFormat="1" ht="6.96" customHeight="1">
      <c r="A102" s="37"/>
      <c r="B102" s="65"/>
      <c r="C102" s="66"/>
      <c r="D102" s="66"/>
      <c r="E102" s="66"/>
      <c r="F102" s="66"/>
      <c r="G102" s="66"/>
      <c r="H102" s="66"/>
      <c r="I102" s="66"/>
      <c r="J102" s="66"/>
      <c r="K102" s="66"/>
      <c r="L102" s="62"/>
      <c r="S102" s="37"/>
      <c r="T102" s="37"/>
      <c r="U102" s="37"/>
      <c r="V102" s="37"/>
      <c r="W102" s="37"/>
      <c r="X102" s="37"/>
      <c r="Y102" s="37"/>
      <c r="Z102" s="37"/>
      <c r="AA102" s="37"/>
      <c r="AB102" s="37"/>
      <c r="AC102" s="37"/>
      <c r="AD102" s="37"/>
      <c r="AE102" s="37"/>
    </row>
    <row r="106" s="2" customFormat="1" ht="6.96" customHeight="1">
      <c r="A106" s="37"/>
      <c r="B106" s="67"/>
      <c r="C106" s="68"/>
      <c r="D106" s="68"/>
      <c r="E106" s="68"/>
      <c r="F106" s="68"/>
      <c r="G106" s="68"/>
      <c r="H106" s="68"/>
      <c r="I106" s="68"/>
      <c r="J106" s="68"/>
      <c r="K106" s="68"/>
      <c r="L106" s="62"/>
      <c r="S106" s="37"/>
      <c r="T106" s="37"/>
      <c r="U106" s="37"/>
      <c r="V106" s="37"/>
      <c r="W106" s="37"/>
      <c r="X106" s="37"/>
      <c r="Y106" s="37"/>
      <c r="Z106" s="37"/>
      <c r="AA106" s="37"/>
      <c r="AB106" s="37"/>
      <c r="AC106" s="37"/>
      <c r="AD106" s="37"/>
      <c r="AE106" s="37"/>
    </row>
    <row r="107" s="2" customFormat="1" ht="24.96" customHeight="1">
      <c r="A107" s="37"/>
      <c r="B107" s="38"/>
      <c r="C107" s="22" t="s">
        <v>106</v>
      </c>
      <c r="D107" s="39"/>
      <c r="E107" s="39"/>
      <c r="F107" s="39"/>
      <c r="G107" s="39"/>
      <c r="H107" s="39"/>
      <c r="I107" s="39"/>
      <c r="J107" s="39"/>
      <c r="K107" s="39"/>
      <c r="L107" s="62"/>
      <c r="S107" s="37"/>
      <c r="T107" s="37"/>
      <c r="U107" s="37"/>
      <c r="V107" s="37"/>
      <c r="W107" s="37"/>
      <c r="X107" s="37"/>
      <c r="Y107" s="37"/>
      <c r="Z107" s="37"/>
      <c r="AA107" s="37"/>
      <c r="AB107" s="37"/>
      <c r="AC107" s="37"/>
      <c r="AD107" s="37"/>
      <c r="AE107" s="37"/>
    </row>
    <row r="108" s="2" customFormat="1" ht="6.96" customHeight="1">
      <c r="A108" s="37"/>
      <c r="B108" s="38"/>
      <c r="C108" s="39"/>
      <c r="D108" s="39"/>
      <c r="E108" s="39"/>
      <c r="F108" s="39"/>
      <c r="G108" s="39"/>
      <c r="H108" s="39"/>
      <c r="I108" s="39"/>
      <c r="J108" s="39"/>
      <c r="K108" s="39"/>
      <c r="L108" s="62"/>
      <c r="S108" s="37"/>
      <c r="T108" s="37"/>
      <c r="U108" s="37"/>
      <c r="V108" s="37"/>
      <c r="W108" s="37"/>
      <c r="X108" s="37"/>
      <c r="Y108" s="37"/>
      <c r="Z108" s="37"/>
      <c r="AA108" s="37"/>
      <c r="AB108" s="37"/>
      <c r="AC108" s="37"/>
      <c r="AD108" s="37"/>
      <c r="AE108" s="37"/>
    </row>
    <row r="109" s="2" customFormat="1" ht="12" customHeight="1">
      <c r="A109" s="37"/>
      <c r="B109" s="38"/>
      <c r="C109" s="31" t="s">
        <v>16</v>
      </c>
      <c r="D109" s="39"/>
      <c r="E109" s="39"/>
      <c r="F109" s="39"/>
      <c r="G109" s="39"/>
      <c r="H109" s="39"/>
      <c r="I109" s="39"/>
      <c r="J109" s="39"/>
      <c r="K109" s="39"/>
      <c r="L109" s="62"/>
      <c r="S109" s="37"/>
      <c r="T109" s="37"/>
      <c r="U109" s="37"/>
      <c r="V109" s="37"/>
      <c r="W109" s="37"/>
      <c r="X109" s="37"/>
      <c r="Y109" s="37"/>
      <c r="Z109" s="37"/>
      <c r="AA109" s="37"/>
      <c r="AB109" s="37"/>
      <c r="AC109" s="37"/>
      <c r="AD109" s="37"/>
      <c r="AE109" s="37"/>
    </row>
    <row r="110" s="2" customFormat="1" ht="16.5" customHeight="1">
      <c r="A110" s="37"/>
      <c r="B110" s="38"/>
      <c r="C110" s="39"/>
      <c r="D110" s="39"/>
      <c r="E110" s="173" t="str">
        <f>E7</f>
        <v>Vnitroblok Hradební/Dlouhá - demolice</v>
      </c>
      <c r="F110" s="31"/>
      <c r="G110" s="31"/>
      <c r="H110" s="31"/>
      <c r="I110" s="39"/>
      <c r="J110" s="39"/>
      <c r="K110" s="39"/>
      <c r="L110" s="62"/>
      <c r="S110" s="37"/>
      <c r="T110" s="37"/>
      <c r="U110" s="37"/>
      <c r="V110" s="37"/>
      <c r="W110" s="37"/>
      <c r="X110" s="37"/>
      <c r="Y110" s="37"/>
      <c r="Z110" s="37"/>
      <c r="AA110" s="37"/>
      <c r="AB110" s="37"/>
      <c r="AC110" s="37"/>
      <c r="AD110" s="37"/>
      <c r="AE110" s="37"/>
    </row>
    <row r="111" s="2" customFormat="1" ht="12" customHeight="1">
      <c r="A111" s="37"/>
      <c r="B111" s="38"/>
      <c r="C111" s="31" t="s">
        <v>95</v>
      </c>
      <c r="D111" s="39"/>
      <c r="E111" s="39"/>
      <c r="F111" s="39"/>
      <c r="G111" s="39"/>
      <c r="H111" s="39"/>
      <c r="I111" s="39"/>
      <c r="J111" s="39"/>
      <c r="K111" s="39"/>
      <c r="L111" s="62"/>
      <c r="S111" s="37"/>
      <c r="T111" s="37"/>
      <c r="U111" s="37"/>
      <c r="V111" s="37"/>
      <c r="W111" s="37"/>
      <c r="X111" s="37"/>
      <c r="Y111" s="37"/>
      <c r="Z111" s="37"/>
      <c r="AA111" s="37"/>
      <c r="AB111" s="37"/>
      <c r="AC111" s="37"/>
      <c r="AD111" s="37"/>
      <c r="AE111" s="37"/>
    </row>
    <row r="112" s="2" customFormat="1" ht="16.5" customHeight="1">
      <c r="A112" s="37"/>
      <c r="B112" s="38"/>
      <c r="C112" s="39"/>
      <c r="D112" s="39"/>
      <c r="E112" s="75" t="str">
        <f>E9</f>
        <v>011 - Demolice garáží do VZ</v>
      </c>
      <c r="F112" s="39"/>
      <c r="G112" s="39"/>
      <c r="H112" s="39"/>
      <c r="I112" s="39"/>
      <c r="J112" s="39"/>
      <c r="K112" s="39"/>
      <c r="L112" s="62"/>
      <c r="S112" s="37"/>
      <c r="T112" s="37"/>
      <c r="U112" s="37"/>
      <c r="V112" s="37"/>
      <c r="W112" s="37"/>
      <c r="X112" s="37"/>
      <c r="Y112" s="37"/>
      <c r="Z112" s="37"/>
      <c r="AA112" s="37"/>
      <c r="AB112" s="37"/>
      <c r="AC112" s="37"/>
      <c r="AD112" s="37"/>
      <c r="AE112" s="37"/>
    </row>
    <row r="113" s="2" customFormat="1" ht="6.96" customHeight="1">
      <c r="A113" s="37"/>
      <c r="B113" s="38"/>
      <c r="C113" s="39"/>
      <c r="D113" s="39"/>
      <c r="E113" s="39"/>
      <c r="F113" s="39"/>
      <c r="G113" s="39"/>
      <c r="H113" s="39"/>
      <c r="I113" s="39"/>
      <c r="J113" s="39"/>
      <c r="K113" s="39"/>
      <c r="L113" s="62"/>
      <c r="S113" s="37"/>
      <c r="T113" s="37"/>
      <c r="U113" s="37"/>
      <c r="V113" s="37"/>
      <c r="W113" s="37"/>
      <c r="X113" s="37"/>
      <c r="Y113" s="37"/>
      <c r="Z113" s="37"/>
      <c r="AA113" s="37"/>
      <c r="AB113" s="37"/>
      <c r="AC113" s="37"/>
      <c r="AD113" s="37"/>
      <c r="AE113" s="37"/>
    </row>
    <row r="114" s="2" customFormat="1" ht="12" customHeight="1">
      <c r="A114" s="37"/>
      <c r="B114" s="38"/>
      <c r="C114" s="31" t="s">
        <v>20</v>
      </c>
      <c r="D114" s="39"/>
      <c r="E114" s="39"/>
      <c r="F114" s="26" t="str">
        <f>F12</f>
        <v>Cheb</v>
      </c>
      <c r="G114" s="39"/>
      <c r="H114" s="39"/>
      <c r="I114" s="31" t="s">
        <v>22</v>
      </c>
      <c r="J114" s="78" t="str">
        <f>IF(J12="","",J12)</f>
        <v>16. 7. 2021</v>
      </c>
      <c r="K114" s="39"/>
      <c r="L114" s="62"/>
      <c r="S114" s="37"/>
      <c r="T114" s="37"/>
      <c r="U114" s="37"/>
      <c r="V114" s="37"/>
      <c r="W114" s="37"/>
      <c r="X114" s="37"/>
      <c r="Y114" s="37"/>
      <c r="Z114" s="37"/>
      <c r="AA114" s="37"/>
      <c r="AB114" s="37"/>
      <c r="AC114" s="37"/>
      <c r="AD114" s="37"/>
      <c r="AE114" s="37"/>
    </row>
    <row r="115" s="2" customFormat="1" ht="6.96" customHeight="1">
      <c r="A115" s="37"/>
      <c r="B115" s="38"/>
      <c r="C115" s="39"/>
      <c r="D115" s="39"/>
      <c r="E115" s="39"/>
      <c r="F115" s="39"/>
      <c r="G115" s="39"/>
      <c r="H115" s="39"/>
      <c r="I115" s="39"/>
      <c r="J115" s="39"/>
      <c r="K115" s="39"/>
      <c r="L115" s="62"/>
      <c r="S115" s="37"/>
      <c r="T115" s="37"/>
      <c r="U115" s="37"/>
      <c r="V115" s="37"/>
      <c r="W115" s="37"/>
      <c r="X115" s="37"/>
      <c r="Y115" s="37"/>
      <c r="Z115" s="37"/>
      <c r="AA115" s="37"/>
      <c r="AB115" s="37"/>
      <c r="AC115" s="37"/>
      <c r="AD115" s="37"/>
      <c r="AE115" s="37"/>
    </row>
    <row r="116" s="2" customFormat="1" ht="15.15" customHeight="1">
      <c r="A116" s="37"/>
      <c r="B116" s="38"/>
      <c r="C116" s="31" t="s">
        <v>24</v>
      </c>
      <c r="D116" s="39"/>
      <c r="E116" s="39"/>
      <c r="F116" s="26" t="str">
        <f>E15</f>
        <v xml:space="preserve"> </v>
      </c>
      <c r="G116" s="39"/>
      <c r="H116" s="39"/>
      <c r="I116" s="31" t="s">
        <v>30</v>
      </c>
      <c r="J116" s="35" t="str">
        <f>E21</f>
        <v xml:space="preserve"> </v>
      </c>
      <c r="K116" s="39"/>
      <c r="L116" s="62"/>
      <c r="S116" s="37"/>
      <c r="T116" s="37"/>
      <c r="U116" s="37"/>
      <c r="V116" s="37"/>
      <c r="W116" s="37"/>
      <c r="X116" s="37"/>
      <c r="Y116" s="37"/>
      <c r="Z116" s="37"/>
      <c r="AA116" s="37"/>
      <c r="AB116" s="37"/>
      <c r="AC116" s="37"/>
      <c r="AD116" s="37"/>
      <c r="AE116" s="37"/>
    </row>
    <row r="117" s="2" customFormat="1" ht="15.15" customHeight="1">
      <c r="A117" s="37"/>
      <c r="B117" s="38"/>
      <c r="C117" s="31" t="s">
        <v>28</v>
      </c>
      <c r="D117" s="39"/>
      <c r="E117" s="39"/>
      <c r="F117" s="26" t="str">
        <f>IF(E18="","",E18)</f>
        <v>Vyplň údaj</v>
      </c>
      <c r="G117" s="39"/>
      <c r="H117" s="39"/>
      <c r="I117" s="31" t="s">
        <v>31</v>
      </c>
      <c r="J117" s="35" t="str">
        <f>E24</f>
        <v xml:space="preserve"> </v>
      </c>
      <c r="K117" s="39"/>
      <c r="L117" s="62"/>
      <c r="S117" s="37"/>
      <c r="T117" s="37"/>
      <c r="U117" s="37"/>
      <c r="V117" s="37"/>
      <c r="W117" s="37"/>
      <c r="X117" s="37"/>
      <c r="Y117" s="37"/>
      <c r="Z117" s="37"/>
      <c r="AA117" s="37"/>
      <c r="AB117" s="37"/>
      <c r="AC117" s="37"/>
      <c r="AD117" s="37"/>
      <c r="AE117" s="37"/>
    </row>
    <row r="118" s="2" customFormat="1" ht="10.32" customHeight="1">
      <c r="A118" s="37"/>
      <c r="B118" s="38"/>
      <c r="C118" s="39"/>
      <c r="D118" s="39"/>
      <c r="E118" s="39"/>
      <c r="F118" s="39"/>
      <c r="G118" s="39"/>
      <c r="H118" s="39"/>
      <c r="I118" s="39"/>
      <c r="J118" s="39"/>
      <c r="K118" s="39"/>
      <c r="L118" s="62"/>
      <c r="S118" s="37"/>
      <c r="T118" s="37"/>
      <c r="U118" s="37"/>
      <c r="V118" s="37"/>
      <c r="W118" s="37"/>
      <c r="X118" s="37"/>
      <c r="Y118" s="37"/>
      <c r="Z118" s="37"/>
      <c r="AA118" s="37"/>
      <c r="AB118" s="37"/>
      <c r="AC118" s="37"/>
      <c r="AD118" s="37"/>
      <c r="AE118" s="37"/>
    </row>
    <row r="119" s="11" customFormat="1" ht="29.28" customHeight="1">
      <c r="A119" s="190"/>
      <c r="B119" s="191"/>
      <c r="C119" s="192" t="s">
        <v>107</v>
      </c>
      <c r="D119" s="193" t="s">
        <v>59</v>
      </c>
      <c r="E119" s="193" t="s">
        <v>55</v>
      </c>
      <c r="F119" s="193" t="s">
        <v>56</v>
      </c>
      <c r="G119" s="193" t="s">
        <v>108</v>
      </c>
      <c r="H119" s="193" t="s">
        <v>109</v>
      </c>
      <c r="I119" s="193" t="s">
        <v>110</v>
      </c>
      <c r="J119" s="193" t="s">
        <v>99</v>
      </c>
      <c r="K119" s="194" t="s">
        <v>111</v>
      </c>
      <c r="L119" s="195"/>
      <c r="M119" s="99" t="s">
        <v>1</v>
      </c>
      <c r="N119" s="100" t="s">
        <v>38</v>
      </c>
      <c r="O119" s="100" t="s">
        <v>112</v>
      </c>
      <c r="P119" s="100" t="s">
        <v>113</v>
      </c>
      <c r="Q119" s="100" t="s">
        <v>114</v>
      </c>
      <c r="R119" s="100" t="s">
        <v>115</v>
      </c>
      <c r="S119" s="100" t="s">
        <v>116</v>
      </c>
      <c r="T119" s="101" t="s">
        <v>117</v>
      </c>
      <c r="U119" s="190"/>
      <c r="V119" s="190"/>
      <c r="W119" s="190"/>
      <c r="X119" s="190"/>
      <c r="Y119" s="190"/>
      <c r="Z119" s="190"/>
      <c r="AA119" s="190"/>
      <c r="AB119" s="190"/>
      <c r="AC119" s="190"/>
      <c r="AD119" s="190"/>
      <c r="AE119" s="190"/>
    </row>
    <row r="120" s="2" customFormat="1" ht="22.8" customHeight="1">
      <c r="A120" s="37"/>
      <c r="B120" s="38"/>
      <c r="C120" s="106" t="s">
        <v>118</v>
      </c>
      <c r="D120" s="39"/>
      <c r="E120" s="39"/>
      <c r="F120" s="39"/>
      <c r="G120" s="39"/>
      <c r="H120" s="39"/>
      <c r="I120" s="39"/>
      <c r="J120" s="196">
        <f>BK120</f>
        <v>0</v>
      </c>
      <c r="K120" s="39"/>
      <c r="L120" s="43"/>
      <c r="M120" s="102"/>
      <c r="N120" s="197"/>
      <c r="O120" s="103"/>
      <c r="P120" s="198">
        <f>P121</f>
        <v>0</v>
      </c>
      <c r="Q120" s="103"/>
      <c r="R120" s="198">
        <f>R121</f>
        <v>0</v>
      </c>
      <c r="S120" s="103"/>
      <c r="T120" s="199">
        <f>T121</f>
        <v>837.84050000000002</v>
      </c>
      <c r="U120" s="37"/>
      <c r="V120" s="37"/>
      <c r="W120" s="37"/>
      <c r="X120" s="37"/>
      <c r="Y120" s="37"/>
      <c r="Z120" s="37"/>
      <c r="AA120" s="37"/>
      <c r="AB120" s="37"/>
      <c r="AC120" s="37"/>
      <c r="AD120" s="37"/>
      <c r="AE120" s="37"/>
      <c r="AT120" s="16" t="s">
        <v>73</v>
      </c>
      <c r="AU120" s="16" t="s">
        <v>101</v>
      </c>
      <c r="BK120" s="200">
        <f>BK121</f>
        <v>0</v>
      </c>
    </row>
    <row r="121" s="12" customFormat="1" ht="25.92" customHeight="1">
      <c r="A121" s="12"/>
      <c r="B121" s="201"/>
      <c r="C121" s="202"/>
      <c r="D121" s="203" t="s">
        <v>73</v>
      </c>
      <c r="E121" s="204" t="s">
        <v>119</v>
      </c>
      <c r="F121" s="204" t="s">
        <v>120</v>
      </c>
      <c r="G121" s="202"/>
      <c r="H121" s="202"/>
      <c r="I121" s="205"/>
      <c r="J121" s="206">
        <f>BK121</f>
        <v>0</v>
      </c>
      <c r="K121" s="202"/>
      <c r="L121" s="207"/>
      <c r="M121" s="208"/>
      <c r="N121" s="209"/>
      <c r="O121" s="209"/>
      <c r="P121" s="210">
        <f>P122+P177+P197</f>
        <v>0</v>
      </c>
      <c r="Q121" s="209"/>
      <c r="R121" s="210">
        <f>R122+R177+R197</f>
        <v>0</v>
      </c>
      <c r="S121" s="209"/>
      <c r="T121" s="211">
        <f>T122+T177+T197</f>
        <v>837.84050000000002</v>
      </c>
      <c r="U121" s="12"/>
      <c r="V121" s="12"/>
      <c r="W121" s="12"/>
      <c r="X121" s="12"/>
      <c r="Y121" s="12"/>
      <c r="Z121" s="12"/>
      <c r="AA121" s="12"/>
      <c r="AB121" s="12"/>
      <c r="AC121" s="12"/>
      <c r="AD121" s="12"/>
      <c r="AE121" s="12"/>
      <c r="AR121" s="212" t="s">
        <v>82</v>
      </c>
      <c r="AT121" s="213" t="s">
        <v>73</v>
      </c>
      <c r="AU121" s="213" t="s">
        <v>74</v>
      </c>
      <c r="AY121" s="212" t="s">
        <v>121</v>
      </c>
      <c r="BK121" s="214">
        <f>BK122+BK177+BK197</f>
        <v>0</v>
      </c>
    </row>
    <row r="122" s="12" customFormat="1" ht="22.8" customHeight="1">
      <c r="A122" s="12"/>
      <c r="B122" s="201"/>
      <c r="C122" s="202"/>
      <c r="D122" s="203" t="s">
        <v>73</v>
      </c>
      <c r="E122" s="215" t="s">
        <v>82</v>
      </c>
      <c r="F122" s="215" t="s">
        <v>122</v>
      </c>
      <c r="G122" s="202"/>
      <c r="H122" s="202"/>
      <c r="I122" s="205"/>
      <c r="J122" s="216">
        <f>BK122</f>
        <v>0</v>
      </c>
      <c r="K122" s="202"/>
      <c r="L122" s="207"/>
      <c r="M122" s="208"/>
      <c r="N122" s="209"/>
      <c r="O122" s="209"/>
      <c r="P122" s="210">
        <f>SUM(P123:P176)</f>
        <v>0</v>
      </c>
      <c r="Q122" s="209"/>
      <c r="R122" s="210">
        <f>SUM(R123:R176)</f>
        <v>0</v>
      </c>
      <c r="S122" s="209"/>
      <c r="T122" s="211">
        <f>SUM(T123:T176)</f>
        <v>86.799999999999997</v>
      </c>
      <c r="U122" s="12"/>
      <c r="V122" s="12"/>
      <c r="W122" s="12"/>
      <c r="X122" s="12"/>
      <c r="Y122" s="12"/>
      <c r="Z122" s="12"/>
      <c r="AA122" s="12"/>
      <c r="AB122" s="12"/>
      <c r="AC122" s="12"/>
      <c r="AD122" s="12"/>
      <c r="AE122" s="12"/>
      <c r="AR122" s="212" t="s">
        <v>82</v>
      </c>
      <c r="AT122" s="213" t="s">
        <v>73</v>
      </c>
      <c r="AU122" s="213" t="s">
        <v>82</v>
      </c>
      <c r="AY122" s="212" t="s">
        <v>121</v>
      </c>
      <c r="BK122" s="214">
        <f>SUM(BK123:BK176)</f>
        <v>0</v>
      </c>
    </row>
    <row r="123" s="2" customFormat="1" ht="37.8" customHeight="1">
      <c r="A123" s="37"/>
      <c r="B123" s="38"/>
      <c r="C123" s="217" t="s">
        <v>82</v>
      </c>
      <c r="D123" s="217" t="s">
        <v>123</v>
      </c>
      <c r="E123" s="218" t="s">
        <v>124</v>
      </c>
      <c r="F123" s="219" t="s">
        <v>125</v>
      </c>
      <c r="G123" s="220" t="s">
        <v>126</v>
      </c>
      <c r="H123" s="221">
        <v>35</v>
      </c>
      <c r="I123" s="222"/>
      <c r="J123" s="223">
        <f>ROUND(I123*H123,2)</f>
        <v>0</v>
      </c>
      <c r="K123" s="219" t="s">
        <v>127</v>
      </c>
      <c r="L123" s="43"/>
      <c r="M123" s="224" t="s">
        <v>1</v>
      </c>
      <c r="N123" s="225" t="s">
        <v>39</v>
      </c>
      <c r="O123" s="90"/>
      <c r="P123" s="226">
        <f>O123*H123</f>
        <v>0</v>
      </c>
      <c r="Q123" s="226">
        <v>0</v>
      </c>
      <c r="R123" s="226">
        <f>Q123*H123</f>
        <v>0</v>
      </c>
      <c r="S123" s="226">
        <v>0</v>
      </c>
      <c r="T123" s="227">
        <f>S123*H123</f>
        <v>0</v>
      </c>
      <c r="U123" s="37"/>
      <c r="V123" s="37"/>
      <c r="W123" s="37"/>
      <c r="X123" s="37"/>
      <c r="Y123" s="37"/>
      <c r="Z123" s="37"/>
      <c r="AA123" s="37"/>
      <c r="AB123" s="37"/>
      <c r="AC123" s="37"/>
      <c r="AD123" s="37"/>
      <c r="AE123" s="37"/>
      <c r="AR123" s="228" t="s">
        <v>128</v>
      </c>
      <c r="AT123" s="228" t="s">
        <v>123</v>
      </c>
      <c r="AU123" s="228" t="s">
        <v>84</v>
      </c>
      <c r="AY123" s="16" t="s">
        <v>121</v>
      </c>
      <c r="BE123" s="229">
        <f>IF(N123="základní",J123,0)</f>
        <v>0</v>
      </c>
      <c r="BF123" s="229">
        <f>IF(N123="snížená",J123,0)</f>
        <v>0</v>
      </c>
      <c r="BG123" s="229">
        <f>IF(N123="zákl. přenesená",J123,0)</f>
        <v>0</v>
      </c>
      <c r="BH123" s="229">
        <f>IF(N123="sníž. přenesená",J123,0)</f>
        <v>0</v>
      </c>
      <c r="BI123" s="229">
        <f>IF(N123="nulová",J123,0)</f>
        <v>0</v>
      </c>
      <c r="BJ123" s="16" t="s">
        <v>82</v>
      </c>
      <c r="BK123" s="229">
        <f>ROUND(I123*H123,2)</f>
        <v>0</v>
      </c>
      <c r="BL123" s="16" t="s">
        <v>128</v>
      </c>
      <c r="BM123" s="228" t="s">
        <v>129</v>
      </c>
    </row>
    <row r="124" s="2" customFormat="1">
      <c r="A124" s="37"/>
      <c r="B124" s="38"/>
      <c r="C124" s="39"/>
      <c r="D124" s="230" t="s">
        <v>130</v>
      </c>
      <c r="E124" s="39"/>
      <c r="F124" s="231" t="s">
        <v>131</v>
      </c>
      <c r="G124" s="39"/>
      <c r="H124" s="39"/>
      <c r="I124" s="232"/>
      <c r="J124" s="39"/>
      <c r="K124" s="39"/>
      <c r="L124" s="43"/>
      <c r="M124" s="233"/>
      <c r="N124" s="234"/>
      <c r="O124" s="90"/>
      <c r="P124" s="90"/>
      <c r="Q124" s="90"/>
      <c r="R124" s="90"/>
      <c r="S124" s="90"/>
      <c r="T124" s="91"/>
      <c r="U124" s="37"/>
      <c r="V124" s="37"/>
      <c r="W124" s="37"/>
      <c r="X124" s="37"/>
      <c r="Y124" s="37"/>
      <c r="Z124" s="37"/>
      <c r="AA124" s="37"/>
      <c r="AB124" s="37"/>
      <c r="AC124" s="37"/>
      <c r="AD124" s="37"/>
      <c r="AE124" s="37"/>
      <c r="AT124" s="16" t="s">
        <v>130</v>
      </c>
      <c r="AU124" s="16" t="s">
        <v>84</v>
      </c>
    </row>
    <row r="125" s="2" customFormat="1">
      <c r="A125" s="37"/>
      <c r="B125" s="38"/>
      <c r="C125" s="39"/>
      <c r="D125" s="235" t="s">
        <v>132</v>
      </c>
      <c r="E125" s="39"/>
      <c r="F125" s="236" t="s">
        <v>133</v>
      </c>
      <c r="G125" s="39"/>
      <c r="H125" s="39"/>
      <c r="I125" s="232"/>
      <c r="J125" s="39"/>
      <c r="K125" s="39"/>
      <c r="L125" s="43"/>
      <c r="M125" s="233"/>
      <c r="N125" s="234"/>
      <c r="O125" s="90"/>
      <c r="P125" s="90"/>
      <c r="Q125" s="90"/>
      <c r="R125" s="90"/>
      <c r="S125" s="90"/>
      <c r="T125" s="91"/>
      <c r="U125" s="37"/>
      <c r="V125" s="37"/>
      <c r="W125" s="37"/>
      <c r="X125" s="37"/>
      <c r="Y125" s="37"/>
      <c r="Z125" s="37"/>
      <c r="AA125" s="37"/>
      <c r="AB125" s="37"/>
      <c r="AC125" s="37"/>
      <c r="AD125" s="37"/>
      <c r="AE125" s="37"/>
      <c r="AT125" s="16" t="s">
        <v>132</v>
      </c>
      <c r="AU125" s="16" t="s">
        <v>84</v>
      </c>
    </row>
    <row r="126" s="2" customFormat="1" ht="24.15" customHeight="1">
      <c r="A126" s="37"/>
      <c r="B126" s="38"/>
      <c r="C126" s="217" t="s">
        <v>84</v>
      </c>
      <c r="D126" s="217" t="s">
        <v>123</v>
      </c>
      <c r="E126" s="218" t="s">
        <v>134</v>
      </c>
      <c r="F126" s="219" t="s">
        <v>135</v>
      </c>
      <c r="G126" s="220" t="s">
        <v>136</v>
      </c>
      <c r="H126" s="221">
        <v>1</v>
      </c>
      <c r="I126" s="222"/>
      <c r="J126" s="223">
        <f>ROUND(I126*H126,2)</f>
        <v>0</v>
      </c>
      <c r="K126" s="219" t="s">
        <v>127</v>
      </c>
      <c r="L126" s="43"/>
      <c r="M126" s="224" t="s">
        <v>1</v>
      </c>
      <c r="N126" s="225" t="s">
        <v>39</v>
      </c>
      <c r="O126" s="90"/>
      <c r="P126" s="226">
        <f>O126*H126</f>
        <v>0</v>
      </c>
      <c r="Q126" s="226">
        <v>0</v>
      </c>
      <c r="R126" s="226">
        <f>Q126*H126</f>
        <v>0</v>
      </c>
      <c r="S126" s="226">
        <v>0</v>
      </c>
      <c r="T126" s="227">
        <f>S126*H126</f>
        <v>0</v>
      </c>
      <c r="U126" s="37"/>
      <c r="V126" s="37"/>
      <c r="W126" s="37"/>
      <c r="X126" s="37"/>
      <c r="Y126" s="37"/>
      <c r="Z126" s="37"/>
      <c r="AA126" s="37"/>
      <c r="AB126" s="37"/>
      <c r="AC126" s="37"/>
      <c r="AD126" s="37"/>
      <c r="AE126" s="37"/>
      <c r="AR126" s="228" t="s">
        <v>128</v>
      </c>
      <c r="AT126" s="228" t="s">
        <v>123</v>
      </c>
      <c r="AU126" s="228" t="s">
        <v>84</v>
      </c>
      <c r="AY126" s="16" t="s">
        <v>121</v>
      </c>
      <c r="BE126" s="229">
        <f>IF(N126="základní",J126,0)</f>
        <v>0</v>
      </c>
      <c r="BF126" s="229">
        <f>IF(N126="snížená",J126,0)</f>
        <v>0</v>
      </c>
      <c r="BG126" s="229">
        <f>IF(N126="zákl. přenesená",J126,0)</f>
        <v>0</v>
      </c>
      <c r="BH126" s="229">
        <f>IF(N126="sníž. přenesená",J126,0)</f>
        <v>0</v>
      </c>
      <c r="BI126" s="229">
        <f>IF(N126="nulová",J126,0)</f>
        <v>0</v>
      </c>
      <c r="BJ126" s="16" t="s">
        <v>82</v>
      </c>
      <c r="BK126" s="229">
        <f>ROUND(I126*H126,2)</f>
        <v>0</v>
      </c>
      <c r="BL126" s="16" t="s">
        <v>128</v>
      </c>
      <c r="BM126" s="228" t="s">
        <v>137</v>
      </c>
    </row>
    <row r="127" s="2" customFormat="1">
      <c r="A127" s="37"/>
      <c r="B127" s="38"/>
      <c r="C127" s="39"/>
      <c r="D127" s="230" t="s">
        <v>130</v>
      </c>
      <c r="E127" s="39"/>
      <c r="F127" s="231" t="s">
        <v>138</v>
      </c>
      <c r="G127" s="39"/>
      <c r="H127" s="39"/>
      <c r="I127" s="232"/>
      <c r="J127" s="39"/>
      <c r="K127" s="39"/>
      <c r="L127" s="43"/>
      <c r="M127" s="233"/>
      <c r="N127" s="234"/>
      <c r="O127" s="90"/>
      <c r="P127" s="90"/>
      <c r="Q127" s="90"/>
      <c r="R127" s="90"/>
      <c r="S127" s="90"/>
      <c r="T127" s="91"/>
      <c r="U127" s="37"/>
      <c r="V127" s="37"/>
      <c r="W127" s="37"/>
      <c r="X127" s="37"/>
      <c r="Y127" s="37"/>
      <c r="Z127" s="37"/>
      <c r="AA127" s="37"/>
      <c r="AB127" s="37"/>
      <c r="AC127" s="37"/>
      <c r="AD127" s="37"/>
      <c r="AE127" s="37"/>
      <c r="AT127" s="16" t="s">
        <v>130</v>
      </c>
      <c r="AU127" s="16" t="s">
        <v>84</v>
      </c>
    </row>
    <row r="128" s="2" customFormat="1">
      <c r="A128" s="37"/>
      <c r="B128" s="38"/>
      <c r="C128" s="39"/>
      <c r="D128" s="235" t="s">
        <v>132</v>
      </c>
      <c r="E128" s="39"/>
      <c r="F128" s="236" t="s">
        <v>139</v>
      </c>
      <c r="G128" s="39"/>
      <c r="H128" s="39"/>
      <c r="I128" s="232"/>
      <c r="J128" s="39"/>
      <c r="K128" s="39"/>
      <c r="L128" s="43"/>
      <c r="M128" s="233"/>
      <c r="N128" s="234"/>
      <c r="O128" s="90"/>
      <c r="P128" s="90"/>
      <c r="Q128" s="90"/>
      <c r="R128" s="90"/>
      <c r="S128" s="90"/>
      <c r="T128" s="91"/>
      <c r="U128" s="37"/>
      <c r="V128" s="37"/>
      <c r="W128" s="37"/>
      <c r="X128" s="37"/>
      <c r="Y128" s="37"/>
      <c r="Z128" s="37"/>
      <c r="AA128" s="37"/>
      <c r="AB128" s="37"/>
      <c r="AC128" s="37"/>
      <c r="AD128" s="37"/>
      <c r="AE128" s="37"/>
      <c r="AT128" s="16" t="s">
        <v>132</v>
      </c>
      <c r="AU128" s="16" t="s">
        <v>84</v>
      </c>
    </row>
    <row r="129" s="13" customFormat="1">
      <c r="A129" s="13"/>
      <c r="B129" s="237"/>
      <c r="C129" s="238"/>
      <c r="D129" s="235" t="s">
        <v>140</v>
      </c>
      <c r="E129" s="239" t="s">
        <v>1</v>
      </c>
      <c r="F129" s="240" t="s">
        <v>141</v>
      </c>
      <c r="G129" s="238"/>
      <c r="H129" s="241">
        <v>1</v>
      </c>
      <c r="I129" s="242"/>
      <c r="J129" s="238"/>
      <c r="K129" s="238"/>
      <c r="L129" s="243"/>
      <c r="M129" s="244"/>
      <c r="N129" s="245"/>
      <c r="O129" s="245"/>
      <c r="P129" s="245"/>
      <c r="Q129" s="245"/>
      <c r="R129" s="245"/>
      <c r="S129" s="245"/>
      <c r="T129" s="246"/>
      <c r="U129" s="13"/>
      <c r="V129" s="13"/>
      <c r="W129" s="13"/>
      <c r="X129" s="13"/>
      <c r="Y129" s="13"/>
      <c r="Z129" s="13"/>
      <c r="AA129" s="13"/>
      <c r="AB129" s="13"/>
      <c r="AC129" s="13"/>
      <c r="AD129" s="13"/>
      <c r="AE129" s="13"/>
      <c r="AT129" s="247" t="s">
        <v>140</v>
      </c>
      <c r="AU129" s="247" t="s">
        <v>84</v>
      </c>
      <c r="AV129" s="13" t="s">
        <v>84</v>
      </c>
      <c r="AW129" s="13" t="s">
        <v>32</v>
      </c>
      <c r="AX129" s="13" t="s">
        <v>74</v>
      </c>
      <c r="AY129" s="247" t="s">
        <v>121</v>
      </c>
    </row>
    <row r="130" s="2" customFormat="1" ht="16.5" customHeight="1">
      <c r="A130" s="37"/>
      <c r="B130" s="38"/>
      <c r="C130" s="217" t="s">
        <v>142</v>
      </c>
      <c r="D130" s="217" t="s">
        <v>123</v>
      </c>
      <c r="E130" s="218" t="s">
        <v>143</v>
      </c>
      <c r="F130" s="219" t="s">
        <v>144</v>
      </c>
      <c r="G130" s="220" t="s">
        <v>136</v>
      </c>
      <c r="H130" s="221">
        <v>1</v>
      </c>
      <c r="I130" s="222"/>
      <c r="J130" s="223">
        <f>ROUND(I130*H130,2)</f>
        <v>0</v>
      </c>
      <c r="K130" s="219" t="s">
        <v>127</v>
      </c>
      <c r="L130" s="43"/>
      <c r="M130" s="224" t="s">
        <v>1</v>
      </c>
      <c r="N130" s="225" t="s">
        <v>39</v>
      </c>
      <c r="O130" s="90"/>
      <c r="P130" s="226">
        <f>O130*H130</f>
        <v>0</v>
      </c>
      <c r="Q130" s="226">
        <v>0</v>
      </c>
      <c r="R130" s="226">
        <f>Q130*H130</f>
        <v>0</v>
      </c>
      <c r="S130" s="226">
        <v>0</v>
      </c>
      <c r="T130" s="227">
        <f>S130*H130</f>
        <v>0</v>
      </c>
      <c r="U130" s="37"/>
      <c r="V130" s="37"/>
      <c r="W130" s="37"/>
      <c r="X130" s="37"/>
      <c r="Y130" s="37"/>
      <c r="Z130" s="37"/>
      <c r="AA130" s="37"/>
      <c r="AB130" s="37"/>
      <c r="AC130" s="37"/>
      <c r="AD130" s="37"/>
      <c r="AE130" s="37"/>
      <c r="AR130" s="228" t="s">
        <v>128</v>
      </c>
      <c r="AT130" s="228" t="s">
        <v>123</v>
      </c>
      <c r="AU130" s="228" t="s">
        <v>84</v>
      </c>
      <c r="AY130" s="16" t="s">
        <v>121</v>
      </c>
      <c r="BE130" s="229">
        <f>IF(N130="základní",J130,0)</f>
        <v>0</v>
      </c>
      <c r="BF130" s="229">
        <f>IF(N130="snížená",J130,0)</f>
        <v>0</v>
      </c>
      <c r="BG130" s="229">
        <f>IF(N130="zákl. přenesená",J130,0)</f>
        <v>0</v>
      </c>
      <c r="BH130" s="229">
        <f>IF(N130="sníž. přenesená",J130,0)</f>
        <v>0</v>
      </c>
      <c r="BI130" s="229">
        <f>IF(N130="nulová",J130,0)</f>
        <v>0</v>
      </c>
      <c r="BJ130" s="16" t="s">
        <v>82</v>
      </c>
      <c r="BK130" s="229">
        <f>ROUND(I130*H130,2)</f>
        <v>0</v>
      </c>
      <c r="BL130" s="16" t="s">
        <v>128</v>
      </c>
      <c r="BM130" s="228" t="s">
        <v>145</v>
      </c>
    </row>
    <row r="131" s="2" customFormat="1">
      <c r="A131" s="37"/>
      <c r="B131" s="38"/>
      <c r="C131" s="39"/>
      <c r="D131" s="230" t="s">
        <v>130</v>
      </c>
      <c r="E131" s="39"/>
      <c r="F131" s="231" t="s">
        <v>146</v>
      </c>
      <c r="G131" s="39"/>
      <c r="H131" s="39"/>
      <c r="I131" s="232"/>
      <c r="J131" s="39"/>
      <c r="K131" s="39"/>
      <c r="L131" s="43"/>
      <c r="M131" s="233"/>
      <c r="N131" s="234"/>
      <c r="O131" s="90"/>
      <c r="P131" s="90"/>
      <c r="Q131" s="90"/>
      <c r="R131" s="90"/>
      <c r="S131" s="90"/>
      <c r="T131" s="91"/>
      <c r="U131" s="37"/>
      <c r="V131" s="37"/>
      <c r="W131" s="37"/>
      <c r="X131" s="37"/>
      <c r="Y131" s="37"/>
      <c r="Z131" s="37"/>
      <c r="AA131" s="37"/>
      <c r="AB131" s="37"/>
      <c r="AC131" s="37"/>
      <c r="AD131" s="37"/>
      <c r="AE131" s="37"/>
      <c r="AT131" s="16" t="s">
        <v>130</v>
      </c>
      <c r="AU131" s="16" t="s">
        <v>84</v>
      </c>
    </row>
    <row r="132" s="2" customFormat="1">
      <c r="A132" s="37"/>
      <c r="B132" s="38"/>
      <c r="C132" s="39"/>
      <c r="D132" s="235" t="s">
        <v>132</v>
      </c>
      <c r="E132" s="39"/>
      <c r="F132" s="236" t="s">
        <v>147</v>
      </c>
      <c r="G132" s="39"/>
      <c r="H132" s="39"/>
      <c r="I132" s="232"/>
      <c r="J132" s="39"/>
      <c r="K132" s="39"/>
      <c r="L132" s="43"/>
      <c r="M132" s="233"/>
      <c r="N132" s="234"/>
      <c r="O132" s="90"/>
      <c r="P132" s="90"/>
      <c r="Q132" s="90"/>
      <c r="R132" s="90"/>
      <c r="S132" s="90"/>
      <c r="T132" s="91"/>
      <c r="U132" s="37"/>
      <c r="V132" s="37"/>
      <c r="W132" s="37"/>
      <c r="X132" s="37"/>
      <c r="Y132" s="37"/>
      <c r="Z132" s="37"/>
      <c r="AA132" s="37"/>
      <c r="AB132" s="37"/>
      <c r="AC132" s="37"/>
      <c r="AD132" s="37"/>
      <c r="AE132" s="37"/>
      <c r="AT132" s="16" t="s">
        <v>132</v>
      </c>
      <c r="AU132" s="16" t="s">
        <v>84</v>
      </c>
    </row>
    <row r="133" s="2" customFormat="1" ht="24.15" customHeight="1">
      <c r="A133" s="37"/>
      <c r="B133" s="38"/>
      <c r="C133" s="217" t="s">
        <v>128</v>
      </c>
      <c r="D133" s="217" t="s">
        <v>123</v>
      </c>
      <c r="E133" s="218" t="s">
        <v>148</v>
      </c>
      <c r="F133" s="219" t="s">
        <v>149</v>
      </c>
      <c r="G133" s="220" t="s">
        <v>126</v>
      </c>
      <c r="H133" s="221">
        <v>78</v>
      </c>
      <c r="I133" s="222"/>
      <c r="J133" s="223">
        <f>ROUND(I133*H133,2)</f>
        <v>0</v>
      </c>
      <c r="K133" s="219" t="s">
        <v>127</v>
      </c>
      <c r="L133" s="43"/>
      <c r="M133" s="224" t="s">
        <v>1</v>
      </c>
      <c r="N133" s="225" t="s">
        <v>39</v>
      </c>
      <c r="O133" s="90"/>
      <c r="P133" s="226">
        <f>O133*H133</f>
        <v>0</v>
      </c>
      <c r="Q133" s="226">
        <v>0</v>
      </c>
      <c r="R133" s="226">
        <f>Q133*H133</f>
        <v>0</v>
      </c>
      <c r="S133" s="226">
        <v>0.29999999999999999</v>
      </c>
      <c r="T133" s="227">
        <f>S133*H133</f>
        <v>23.399999999999999</v>
      </c>
      <c r="U133" s="37"/>
      <c r="V133" s="37"/>
      <c r="W133" s="37"/>
      <c r="X133" s="37"/>
      <c r="Y133" s="37"/>
      <c r="Z133" s="37"/>
      <c r="AA133" s="37"/>
      <c r="AB133" s="37"/>
      <c r="AC133" s="37"/>
      <c r="AD133" s="37"/>
      <c r="AE133" s="37"/>
      <c r="AR133" s="228" t="s">
        <v>128</v>
      </c>
      <c r="AT133" s="228" t="s">
        <v>123</v>
      </c>
      <c r="AU133" s="228" t="s">
        <v>84</v>
      </c>
      <c r="AY133" s="16" t="s">
        <v>121</v>
      </c>
      <c r="BE133" s="229">
        <f>IF(N133="základní",J133,0)</f>
        <v>0</v>
      </c>
      <c r="BF133" s="229">
        <f>IF(N133="snížená",J133,0)</f>
        <v>0</v>
      </c>
      <c r="BG133" s="229">
        <f>IF(N133="zákl. přenesená",J133,0)</f>
        <v>0</v>
      </c>
      <c r="BH133" s="229">
        <f>IF(N133="sníž. přenesená",J133,0)</f>
        <v>0</v>
      </c>
      <c r="BI133" s="229">
        <f>IF(N133="nulová",J133,0)</f>
        <v>0</v>
      </c>
      <c r="BJ133" s="16" t="s">
        <v>82</v>
      </c>
      <c r="BK133" s="229">
        <f>ROUND(I133*H133,2)</f>
        <v>0</v>
      </c>
      <c r="BL133" s="16" t="s">
        <v>128</v>
      </c>
      <c r="BM133" s="228" t="s">
        <v>150</v>
      </c>
    </row>
    <row r="134" s="2" customFormat="1">
      <c r="A134" s="37"/>
      <c r="B134" s="38"/>
      <c r="C134" s="39"/>
      <c r="D134" s="230" t="s">
        <v>130</v>
      </c>
      <c r="E134" s="39"/>
      <c r="F134" s="231" t="s">
        <v>151</v>
      </c>
      <c r="G134" s="39"/>
      <c r="H134" s="39"/>
      <c r="I134" s="232"/>
      <c r="J134" s="39"/>
      <c r="K134" s="39"/>
      <c r="L134" s="43"/>
      <c r="M134" s="233"/>
      <c r="N134" s="234"/>
      <c r="O134" s="90"/>
      <c r="P134" s="90"/>
      <c r="Q134" s="90"/>
      <c r="R134" s="90"/>
      <c r="S134" s="90"/>
      <c r="T134" s="91"/>
      <c r="U134" s="37"/>
      <c r="V134" s="37"/>
      <c r="W134" s="37"/>
      <c r="X134" s="37"/>
      <c r="Y134" s="37"/>
      <c r="Z134" s="37"/>
      <c r="AA134" s="37"/>
      <c r="AB134" s="37"/>
      <c r="AC134" s="37"/>
      <c r="AD134" s="37"/>
      <c r="AE134" s="37"/>
      <c r="AT134" s="16" t="s">
        <v>130</v>
      </c>
      <c r="AU134" s="16" t="s">
        <v>84</v>
      </c>
    </row>
    <row r="135" s="2" customFormat="1">
      <c r="A135" s="37"/>
      <c r="B135" s="38"/>
      <c r="C135" s="39"/>
      <c r="D135" s="235" t="s">
        <v>132</v>
      </c>
      <c r="E135" s="39"/>
      <c r="F135" s="236" t="s">
        <v>152</v>
      </c>
      <c r="G135" s="39"/>
      <c r="H135" s="39"/>
      <c r="I135" s="232"/>
      <c r="J135" s="39"/>
      <c r="K135" s="39"/>
      <c r="L135" s="43"/>
      <c r="M135" s="233"/>
      <c r="N135" s="234"/>
      <c r="O135" s="90"/>
      <c r="P135" s="90"/>
      <c r="Q135" s="90"/>
      <c r="R135" s="90"/>
      <c r="S135" s="90"/>
      <c r="T135" s="91"/>
      <c r="U135" s="37"/>
      <c r="V135" s="37"/>
      <c r="W135" s="37"/>
      <c r="X135" s="37"/>
      <c r="Y135" s="37"/>
      <c r="Z135" s="37"/>
      <c r="AA135" s="37"/>
      <c r="AB135" s="37"/>
      <c r="AC135" s="37"/>
      <c r="AD135" s="37"/>
      <c r="AE135" s="37"/>
      <c r="AT135" s="16" t="s">
        <v>132</v>
      </c>
      <c r="AU135" s="16" t="s">
        <v>84</v>
      </c>
    </row>
    <row r="136" s="13" customFormat="1">
      <c r="A136" s="13"/>
      <c r="B136" s="237"/>
      <c r="C136" s="238"/>
      <c r="D136" s="235" t="s">
        <v>140</v>
      </c>
      <c r="E136" s="239" t="s">
        <v>1</v>
      </c>
      <c r="F136" s="240" t="s">
        <v>153</v>
      </c>
      <c r="G136" s="238"/>
      <c r="H136" s="241">
        <v>78</v>
      </c>
      <c r="I136" s="242"/>
      <c r="J136" s="238"/>
      <c r="K136" s="238"/>
      <c r="L136" s="243"/>
      <c r="M136" s="244"/>
      <c r="N136" s="245"/>
      <c r="O136" s="245"/>
      <c r="P136" s="245"/>
      <c r="Q136" s="245"/>
      <c r="R136" s="245"/>
      <c r="S136" s="245"/>
      <c r="T136" s="246"/>
      <c r="U136" s="13"/>
      <c r="V136" s="13"/>
      <c r="W136" s="13"/>
      <c r="X136" s="13"/>
      <c r="Y136" s="13"/>
      <c r="Z136" s="13"/>
      <c r="AA136" s="13"/>
      <c r="AB136" s="13"/>
      <c r="AC136" s="13"/>
      <c r="AD136" s="13"/>
      <c r="AE136" s="13"/>
      <c r="AT136" s="247" t="s">
        <v>140</v>
      </c>
      <c r="AU136" s="247" t="s">
        <v>84</v>
      </c>
      <c r="AV136" s="13" t="s">
        <v>84</v>
      </c>
      <c r="AW136" s="13" t="s">
        <v>32</v>
      </c>
      <c r="AX136" s="13" t="s">
        <v>74</v>
      </c>
      <c r="AY136" s="247" t="s">
        <v>121</v>
      </c>
    </row>
    <row r="137" s="2" customFormat="1" ht="24.15" customHeight="1">
      <c r="A137" s="37"/>
      <c r="B137" s="38"/>
      <c r="C137" s="217" t="s">
        <v>154</v>
      </c>
      <c r="D137" s="217" t="s">
        <v>123</v>
      </c>
      <c r="E137" s="218" t="s">
        <v>155</v>
      </c>
      <c r="F137" s="219" t="s">
        <v>156</v>
      </c>
      <c r="G137" s="220" t="s">
        <v>126</v>
      </c>
      <c r="H137" s="221">
        <v>145</v>
      </c>
      <c r="I137" s="222"/>
      <c r="J137" s="223">
        <f>ROUND(I137*H137,2)</f>
        <v>0</v>
      </c>
      <c r="K137" s="219" t="s">
        <v>127</v>
      </c>
      <c r="L137" s="43"/>
      <c r="M137" s="224" t="s">
        <v>1</v>
      </c>
      <c r="N137" s="225" t="s">
        <v>39</v>
      </c>
      <c r="O137" s="90"/>
      <c r="P137" s="226">
        <f>O137*H137</f>
        <v>0</v>
      </c>
      <c r="Q137" s="226">
        <v>0</v>
      </c>
      <c r="R137" s="226">
        <f>Q137*H137</f>
        <v>0</v>
      </c>
      <c r="S137" s="226">
        <v>0.23999999999999999</v>
      </c>
      <c r="T137" s="227">
        <f>S137*H137</f>
        <v>34.799999999999997</v>
      </c>
      <c r="U137" s="37"/>
      <c r="V137" s="37"/>
      <c r="W137" s="37"/>
      <c r="X137" s="37"/>
      <c r="Y137" s="37"/>
      <c r="Z137" s="37"/>
      <c r="AA137" s="37"/>
      <c r="AB137" s="37"/>
      <c r="AC137" s="37"/>
      <c r="AD137" s="37"/>
      <c r="AE137" s="37"/>
      <c r="AR137" s="228" t="s">
        <v>128</v>
      </c>
      <c r="AT137" s="228" t="s">
        <v>123</v>
      </c>
      <c r="AU137" s="228" t="s">
        <v>84</v>
      </c>
      <c r="AY137" s="16" t="s">
        <v>121</v>
      </c>
      <c r="BE137" s="229">
        <f>IF(N137="základní",J137,0)</f>
        <v>0</v>
      </c>
      <c r="BF137" s="229">
        <f>IF(N137="snížená",J137,0)</f>
        <v>0</v>
      </c>
      <c r="BG137" s="229">
        <f>IF(N137="zákl. přenesená",J137,0)</f>
        <v>0</v>
      </c>
      <c r="BH137" s="229">
        <f>IF(N137="sníž. přenesená",J137,0)</f>
        <v>0</v>
      </c>
      <c r="BI137" s="229">
        <f>IF(N137="nulová",J137,0)</f>
        <v>0</v>
      </c>
      <c r="BJ137" s="16" t="s">
        <v>82</v>
      </c>
      <c r="BK137" s="229">
        <f>ROUND(I137*H137,2)</f>
        <v>0</v>
      </c>
      <c r="BL137" s="16" t="s">
        <v>128</v>
      </c>
      <c r="BM137" s="228" t="s">
        <v>157</v>
      </c>
    </row>
    <row r="138" s="2" customFormat="1">
      <c r="A138" s="37"/>
      <c r="B138" s="38"/>
      <c r="C138" s="39"/>
      <c r="D138" s="230" t="s">
        <v>130</v>
      </c>
      <c r="E138" s="39"/>
      <c r="F138" s="231" t="s">
        <v>158</v>
      </c>
      <c r="G138" s="39"/>
      <c r="H138" s="39"/>
      <c r="I138" s="232"/>
      <c r="J138" s="39"/>
      <c r="K138" s="39"/>
      <c r="L138" s="43"/>
      <c r="M138" s="233"/>
      <c r="N138" s="234"/>
      <c r="O138" s="90"/>
      <c r="P138" s="90"/>
      <c r="Q138" s="90"/>
      <c r="R138" s="90"/>
      <c r="S138" s="90"/>
      <c r="T138" s="91"/>
      <c r="U138" s="37"/>
      <c r="V138" s="37"/>
      <c r="W138" s="37"/>
      <c r="X138" s="37"/>
      <c r="Y138" s="37"/>
      <c r="Z138" s="37"/>
      <c r="AA138" s="37"/>
      <c r="AB138" s="37"/>
      <c r="AC138" s="37"/>
      <c r="AD138" s="37"/>
      <c r="AE138" s="37"/>
      <c r="AT138" s="16" t="s">
        <v>130</v>
      </c>
      <c r="AU138" s="16" t="s">
        <v>84</v>
      </c>
    </row>
    <row r="139" s="2" customFormat="1">
      <c r="A139" s="37"/>
      <c r="B139" s="38"/>
      <c r="C139" s="39"/>
      <c r="D139" s="235" t="s">
        <v>132</v>
      </c>
      <c r="E139" s="39"/>
      <c r="F139" s="236" t="s">
        <v>152</v>
      </c>
      <c r="G139" s="39"/>
      <c r="H139" s="39"/>
      <c r="I139" s="232"/>
      <c r="J139" s="39"/>
      <c r="K139" s="39"/>
      <c r="L139" s="43"/>
      <c r="M139" s="233"/>
      <c r="N139" s="234"/>
      <c r="O139" s="90"/>
      <c r="P139" s="90"/>
      <c r="Q139" s="90"/>
      <c r="R139" s="90"/>
      <c r="S139" s="90"/>
      <c r="T139" s="91"/>
      <c r="U139" s="37"/>
      <c r="V139" s="37"/>
      <c r="W139" s="37"/>
      <c r="X139" s="37"/>
      <c r="Y139" s="37"/>
      <c r="Z139" s="37"/>
      <c r="AA139" s="37"/>
      <c r="AB139" s="37"/>
      <c r="AC139" s="37"/>
      <c r="AD139" s="37"/>
      <c r="AE139" s="37"/>
      <c r="AT139" s="16" t="s">
        <v>132</v>
      </c>
      <c r="AU139" s="16" t="s">
        <v>84</v>
      </c>
    </row>
    <row r="140" s="13" customFormat="1">
      <c r="A140" s="13"/>
      <c r="B140" s="237"/>
      <c r="C140" s="238"/>
      <c r="D140" s="235" t="s">
        <v>140</v>
      </c>
      <c r="E140" s="239" t="s">
        <v>1</v>
      </c>
      <c r="F140" s="240" t="s">
        <v>159</v>
      </c>
      <c r="G140" s="238"/>
      <c r="H140" s="241">
        <v>145</v>
      </c>
      <c r="I140" s="242"/>
      <c r="J140" s="238"/>
      <c r="K140" s="238"/>
      <c r="L140" s="243"/>
      <c r="M140" s="244"/>
      <c r="N140" s="245"/>
      <c r="O140" s="245"/>
      <c r="P140" s="245"/>
      <c r="Q140" s="245"/>
      <c r="R140" s="245"/>
      <c r="S140" s="245"/>
      <c r="T140" s="246"/>
      <c r="U140" s="13"/>
      <c r="V140" s="13"/>
      <c r="W140" s="13"/>
      <c r="X140" s="13"/>
      <c r="Y140" s="13"/>
      <c r="Z140" s="13"/>
      <c r="AA140" s="13"/>
      <c r="AB140" s="13"/>
      <c r="AC140" s="13"/>
      <c r="AD140" s="13"/>
      <c r="AE140" s="13"/>
      <c r="AT140" s="247" t="s">
        <v>140</v>
      </c>
      <c r="AU140" s="247" t="s">
        <v>84</v>
      </c>
      <c r="AV140" s="13" t="s">
        <v>84</v>
      </c>
      <c r="AW140" s="13" t="s">
        <v>32</v>
      </c>
      <c r="AX140" s="13" t="s">
        <v>74</v>
      </c>
      <c r="AY140" s="247" t="s">
        <v>121</v>
      </c>
    </row>
    <row r="141" s="2" customFormat="1" ht="24.15" customHeight="1">
      <c r="A141" s="37"/>
      <c r="B141" s="38"/>
      <c r="C141" s="217" t="s">
        <v>160</v>
      </c>
      <c r="D141" s="217" t="s">
        <v>123</v>
      </c>
      <c r="E141" s="218" t="s">
        <v>161</v>
      </c>
      <c r="F141" s="219" t="s">
        <v>162</v>
      </c>
      <c r="G141" s="220" t="s">
        <v>126</v>
      </c>
      <c r="H141" s="221">
        <v>130</v>
      </c>
      <c r="I141" s="222"/>
      <c r="J141" s="223">
        <f>ROUND(I141*H141,2)</f>
        <v>0</v>
      </c>
      <c r="K141" s="219" t="s">
        <v>127</v>
      </c>
      <c r="L141" s="43"/>
      <c r="M141" s="224" t="s">
        <v>1</v>
      </c>
      <c r="N141" s="225" t="s">
        <v>39</v>
      </c>
      <c r="O141" s="90"/>
      <c r="P141" s="226">
        <f>O141*H141</f>
        <v>0</v>
      </c>
      <c r="Q141" s="226">
        <v>0</v>
      </c>
      <c r="R141" s="226">
        <f>Q141*H141</f>
        <v>0</v>
      </c>
      <c r="S141" s="226">
        <v>0.22</v>
      </c>
      <c r="T141" s="227">
        <f>S141*H141</f>
        <v>28.600000000000001</v>
      </c>
      <c r="U141" s="37"/>
      <c r="V141" s="37"/>
      <c r="W141" s="37"/>
      <c r="X141" s="37"/>
      <c r="Y141" s="37"/>
      <c r="Z141" s="37"/>
      <c r="AA141" s="37"/>
      <c r="AB141" s="37"/>
      <c r="AC141" s="37"/>
      <c r="AD141" s="37"/>
      <c r="AE141" s="37"/>
      <c r="AR141" s="228" t="s">
        <v>128</v>
      </c>
      <c r="AT141" s="228" t="s">
        <v>123</v>
      </c>
      <c r="AU141" s="228" t="s">
        <v>84</v>
      </c>
      <c r="AY141" s="16" t="s">
        <v>121</v>
      </c>
      <c r="BE141" s="229">
        <f>IF(N141="základní",J141,0)</f>
        <v>0</v>
      </c>
      <c r="BF141" s="229">
        <f>IF(N141="snížená",J141,0)</f>
        <v>0</v>
      </c>
      <c r="BG141" s="229">
        <f>IF(N141="zákl. přenesená",J141,0)</f>
        <v>0</v>
      </c>
      <c r="BH141" s="229">
        <f>IF(N141="sníž. přenesená",J141,0)</f>
        <v>0</v>
      </c>
      <c r="BI141" s="229">
        <f>IF(N141="nulová",J141,0)</f>
        <v>0</v>
      </c>
      <c r="BJ141" s="16" t="s">
        <v>82</v>
      </c>
      <c r="BK141" s="229">
        <f>ROUND(I141*H141,2)</f>
        <v>0</v>
      </c>
      <c r="BL141" s="16" t="s">
        <v>128</v>
      </c>
      <c r="BM141" s="228" t="s">
        <v>163</v>
      </c>
    </row>
    <row r="142" s="2" customFormat="1">
      <c r="A142" s="37"/>
      <c r="B142" s="38"/>
      <c r="C142" s="39"/>
      <c r="D142" s="230" t="s">
        <v>130</v>
      </c>
      <c r="E142" s="39"/>
      <c r="F142" s="231" t="s">
        <v>164</v>
      </c>
      <c r="G142" s="39"/>
      <c r="H142" s="39"/>
      <c r="I142" s="232"/>
      <c r="J142" s="39"/>
      <c r="K142" s="39"/>
      <c r="L142" s="43"/>
      <c r="M142" s="233"/>
      <c r="N142" s="234"/>
      <c r="O142" s="90"/>
      <c r="P142" s="90"/>
      <c r="Q142" s="90"/>
      <c r="R142" s="90"/>
      <c r="S142" s="90"/>
      <c r="T142" s="91"/>
      <c r="U142" s="37"/>
      <c r="V142" s="37"/>
      <c r="W142" s="37"/>
      <c r="X142" s="37"/>
      <c r="Y142" s="37"/>
      <c r="Z142" s="37"/>
      <c r="AA142" s="37"/>
      <c r="AB142" s="37"/>
      <c r="AC142" s="37"/>
      <c r="AD142" s="37"/>
      <c r="AE142" s="37"/>
      <c r="AT142" s="16" t="s">
        <v>130</v>
      </c>
      <c r="AU142" s="16" t="s">
        <v>84</v>
      </c>
    </row>
    <row r="143" s="2" customFormat="1">
      <c r="A143" s="37"/>
      <c r="B143" s="38"/>
      <c r="C143" s="39"/>
      <c r="D143" s="235" t="s">
        <v>132</v>
      </c>
      <c r="E143" s="39"/>
      <c r="F143" s="236" t="s">
        <v>152</v>
      </c>
      <c r="G143" s="39"/>
      <c r="H143" s="39"/>
      <c r="I143" s="232"/>
      <c r="J143" s="39"/>
      <c r="K143" s="39"/>
      <c r="L143" s="43"/>
      <c r="M143" s="233"/>
      <c r="N143" s="234"/>
      <c r="O143" s="90"/>
      <c r="P143" s="90"/>
      <c r="Q143" s="90"/>
      <c r="R143" s="90"/>
      <c r="S143" s="90"/>
      <c r="T143" s="91"/>
      <c r="U143" s="37"/>
      <c r="V143" s="37"/>
      <c r="W143" s="37"/>
      <c r="X143" s="37"/>
      <c r="Y143" s="37"/>
      <c r="Z143" s="37"/>
      <c r="AA143" s="37"/>
      <c r="AB143" s="37"/>
      <c r="AC143" s="37"/>
      <c r="AD143" s="37"/>
      <c r="AE143" s="37"/>
      <c r="AT143" s="16" t="s">
        <v>132</v>
      </c>
      <c r="AU143" s="16" t="s">
        <v>84</v>
      </c>
    </row>
    <row r="144" s="13" customFormat="1">
      <c r="A144" s="13"/>
      <c r="B144" s="237"/>
      <c r="C144" s="238"/>
      <c r="D144" s="235" t="s">
        <v>140</v>
      </c>
      <c r="E144" s="239" t="s">
        <v>1</v>
      </c>
      <c r="F144" s="240" t="s">
        <v>165</v>
      </c>
      <c r="G144" s="238"/>
      <c r="H144" s="241">
        <v>130</v>
      </c>
      <c r="I144" s="242"/>
      <c r="J144" s="238"/>
      <c r="K144" s="238"/>
      <c r="L144" s="243"/>
      <c r="M144" s="244"/>
      <c r="N144" s="245"/>
      <c r="O144" s="245"/>
      <c r="P144" s="245"/>
      <c r="Q144" s="245"/>
      <c r="R144" s="245"/>
      <c r="S144" s="245"/>
      <c r="T144" s="246"/>
      <c r="U144" s="13"/>
      <c r="V144" s="13"/>
      <c r="W144" s="13"/>
      <c r="X144" s="13"/>
      <c r="Y144" s="13"/>
      <c r="Z144" s="13"/>
      <c r="AA144" s="13"/>
      <c r="AB144" s="13"/>
      <c r="AC144" s="13"/>
      <c r="AD144" s="13"/>
      <c r="AE144" s="13"/>
      <c r="AT144" s="247" t="s">
        <v>140</v>
      </c>
      <c r="AU144" s="247" t="s">
        <v>84</v>
      </c>
      <c r="AV144" s="13" t="s">
        <v>84</v>
      </c>
      <c r="AW144" s="13" t="s">
        <v>32</v>
      </c>
      <c r="AX144" s="13" t="s">
        <v>74</v>
      </c>
      <c r="AY144" s="247" t="s">
        <v>121</v>
      </c>
    </row>
    <row r="145" s="2" customFormat="1" ht="24.15" customHeight="1">
      <c r="A145" s="37"/>
      <c r="B145" s="38"/>
      <c r="C145" s="217" t="s">
        <v>166</v>
      </c>
      <c r="D145" s="217" t="s">
        <v>123</v>
      </c>
      <c r="E145" s="218" t="s">
        <v>167</v>
      </c>
      <c r="F145" s="219" t="s">
        <v>168</v>
      </c>
      <c r="G145" s="220" t="s">
        <v>136</v>
      </c>
      <c r="H145" s="221">
        <v>1</v>
      </c>
      <c r="I145" s="222"/>
      <c r="J145" s="223">
        <f>ROUND(I145*H145,2)</f>
        <v>0</v>
      </c>
      <c r="K145" s="219" t="s">
        <v>127</v>
      </c>
      <c r="L145" s="43"/>
      <c r="M145" s="224" t="s">
        <v>1</v>
      </c>
      <c r="N145" s="225" t="s">
        <v>39</v>
      </c>
      <c r="O145" s="90"/>
      <c r="P145" s="226">
        <f>O145*H145</f>
        <v>0</v>
      </c>
      <c r="Q145" s="226">
        <v>0</v>
      </c>
      <c r="R145" s="226">
        <f>Q145*H145</f>
        <v>0</v>
      </c>
      <c r="S145" s="226">
        <v>0</v>
      </c>
      <c r="T145" s="227">
        <f>S145*H145</f>
        <v>0</v>
      </c>
      <c r="U145" s="37"/>
      <c r="V145" s="37"/>
      <c r="W145" s="37"/>
      <c r="X145" s="37"/>
      <c r="Y145" s="37"/>
      <c r="Z145" s="37"/>
      <c r="AA145" s="37"/>
      <c r="AB145" s="37"/>
      <c r="AC145" s="37"/>
      <c r="AD145" s="37"/>
      <c r="AE145" s="37"/>
      <c r="AR145" s="228" t="s">
        <v>128</v>
      </c>
      <c r="AT145" s="228" t="s">
        <v>123</v>
      </c>
      <c r="AU145" s="228" t="s">
        <v>84</v>
      </c>
      <c r="AY145" s="16" t="s">
        <v>121</v>
      </c>
      <c r="BE145" s="229">
        <f>IF(N145="základní",J145,0)</f>
        <v>0</v>
      </c>
      <c r="BF145" s="229">
        <f>IF(N145="snížená",J145,0)</f>
        <v>0</v>
      </c>
      <c r="BG145" s="229">
        <f>IF(N145="zákl. přenesená",J145,0)</f>
        <v>0</v>
      </c>
      <c r="BH145" s="229">
        <f>IF(N145="sníž. přenesená",J145,0)</f>
        <v>0</v>
      </c>
      <c r="BI145" s="229">
        <f>IF(N145="nulová",J145,0)</f>
        <v>0</v>
      </c>
      <c r="BJ145" s="16" t="s">
        <v>82</v>
      </c>
      <c r="BK145" s="229">
        <f>ROUND(I145*H145,2)</f>
        <v>0</v>
      </c>
      <c r="BL145" s="16" t="s">
        <v>128</v>
      </c>
      <c r="BM145" s="228" t="s">
        <v>169</v>
      </c>
    </row>
    <row r="146" s="2" customFormat="1">
      <c r="A146" s="37"/>
      <c r="B146" s="38"/>
      <c r="C146" s="39"/>
      <c r="D146" s="230" t="s">
        <v>130</v>
      </c>
      <c r="E146" s="39"/>
      <c r="F146" s="231" t="s">
        <v>170</v>
      </c>
      <c r="G146" s="39"/>
      <c r="H146" s="39"/>
      <c r="I146" s="232"/>
      <c r="J146" s="39"/>
      <c r="K146" s="39"/>
      <c r="L146" s="43"/>
      <c r="M146" s="233"/>
      <c r="N146" s="234"/>
      <c r="O146" s="90"/>
      <c r="P146" s="90"/>
      <c r="Q146" s="90"/>
      <c r="R146" s="90"/>
      <c r="S146" s="90"/>
      <c r="T146" s="91"/>
      <c r="U146" s="37"/>
      <c r="V146" s="37"/>
      <c r="W146" s="37"/>
      <c r="X146" s="37"/>
      <c r="Y146" s="37"/>
      <c r="Z146" s="37"/>
      <c r="AA146" s="37"/>
      <c r="AB146" s="37"/>
      <c r="AC146" s="37"/>
      <c r="AD146" s="37"/>
      <c r="AE146" s="37"/>
      <c r="AT146" s="16" t="s">
        <v>130</v>
      </c>
      <c r="AU146" s="16" t="s">
        <v>84</v>
      </c>
    </row>
    <row r="147" s="2" customFormat="1">
      <c r="A147" s="37"/>
      <c r="B147" s="38"/>
      <c r="C147" s="39"/>
      <c r="D147" s="235" t="s">
        <v>132</v>
      </c>
      <c r="E147" s="39"/>
      <c r="F147" s="236" t="s">
        <v>171</v>
      </c>
      <c r="G147" s="39"/>
      <c r="H147" s="39"/>
      <c r="I147" s="232"/>
      <c r="J147" s="39"/>
      <c r="K147" s="39"/>
      <c r="L147" s="43"/>
      <c r="M147" s="233"/>
      <c r="N147" s="234"/>
      <c r="O147" s="90"/>
      <c r="P147" s="90"/>
      <c r="Q147" s="90"/>
      <c r="R147" s="90"/>
      <c r="S147" s="90"/>
      <c r="T147" s="91"/>
      <c r="U147" s="37"/>
      <c r="V147" s="37"/>
      <c r="W147" s="37"/>
      <c r="X147" s="37"/>
      <c r="Y147" s="37"/>
      <c r="Z147" s="37"/>
      <c r="AA147" s="37"/>
      <c r="AB147" s="37"/>
      <c r="AC147" s="37"/>
      <c r="AD147" s="37"/>
      <c r="AE147" s="37"/>
      <c r="AT147" s="16" t="s">
        <v>132</v>
      </c>
      <c r="AU147" s="16" t="s">
        <v>84</v>
      </c>
    </row>
    <row r="148" s="2" customFormat="1" ht="24.15" customHeight="1">
      <c r="A148" s="37"/>
      <c r="B148" s="38"/>
      <c r="C148" s="217" t="s">
        <v>172</v>
      </c>
      <c r="D148" s="217" t="s">
        <v>123</v>
      </c>
      <c r="E148" s="218" t="s">
        <v>173</v>
      </c>
      <c r="F148" s="219" t="s">
        <v>174</v>
      </c>
      <c r="G148" s="220" t="s">
        <v>136</v>
      </c>
      <c r="H148" s="221">
        <v>1</v>
      </c>
      <c r="I148" s="222"/>
      <c r="J148" s="223">
        <f>ROUND(I148*H148,2)</f>
        <v>0</v>
      </c>
      <c r="K148" s="219" t="s">
        <v>127</v>
      </c>
      <c r="L148" s="43"/>
      <c r="M148" s="224" t="s">
        <v>1</v>
      </c>
      <c r="N148" s="225" t="s">
        <v>39</v>
      </c>
      <c r="O148" s="90"/>
      <c r="P148" s="226">
        <f>O148*H148</f>
        <v>0</v>
      </c>
      <c r="Q148" s="226">
        <v>0</v>
      </c>
      <c r="R148" s="226">
        <f>Q148*H148</f>
        <v>0</v>
      </c>
      <c r="S148" s="226">
        <v>0</v>
      </c>
      <c r="T148" s="227">
        <f>S148*H148</f>
        <v>0</v>
      </c>
      <c r="U148" s="37"/>
      <c r="V148" s="37"/>
      <c r="W148" s="37"/>
      <c r="X148" s="37"/>
      <c r="Y148" s="37"/>
      <c r="Z148" s="37"/>
      <c r="AA148" s="37"/>
      <c r="AB148" s="37"/>
      <c r="AC148" s="37"/>
      <c r="AD148" s="37"/>
      <c r="AE148" s="37"/>
      <c r="AR148" s="228" t="s">
        <v>128</v>
      </c>
      <c r="AT148" s="228" t="s">
        <v>123</v>
      </c>
      <c r="AU148" s="228" t="s">
        <v>84</v>
      </c>
      <c r="AY148" s="16" t="s">
        <v>121</v>
      </c>
      <c r="BE148" s="229">
        <f>IF(N148="základní",J148,0)</f>
        <v>0</v>
      </c>
      <c r="BF148" s="229">
        <f>IF(N148="snížená",J148,0)</f>
        <v>0</v>
      </c>
      <c r="BG148" s="229">
        <f>IF(N148="zákl. přenesená",J148,0)</f>
        <v>0</v>
      </c>
      <c r="BH148" s="229">
        <f>IF(N148="sníž. přenesená",J148,0)</f>
        <v>0</v>
      </c>
      <c r="BI148" s="229">
        <f>IF(N148="nulová",J148,0)</f>
        <v>0</v>
      </c>
      <c r="BJ148" s="16" t="s">
        <v>82</v>
      </c>
      <c r="BK148" s="229">
        <f>ROUND(I148*H148,2)</f>
        <v>0</v>
      </c>
      <c r="BL148" s="16" t="s">
        <v>128</v>
      </c>
      <c r="BM148" s="228" t="s">
        <v>175</v>
      </c>
    </row>
    <row r="149" s="2" customFormat="1">
      <c r="A149" s="37"/>
      <c r="B149" s="38"/>
      <c r="C149" s="39"/>
      <c r="D149" s="230" t="s">
        <v>130</v>
      </c>
      <c r="E149" s="39"/>
      <c r="F149" s="231" t="s">
        <v>176</v>
      </c>
      <c r="G149" s="39"/>
      <c r="H149" s="39"/>
      <c r="I149" s="232"/>
      <c r="J149" s="39"/>
      <c r="K149" s="39"/>
      <c r="L149" s="43"/>
      <c r="M149" s="233"/>
      <c r="N149" s="234"/>
      <c r="O149" s="90"/>
      <c r="P149" s="90"/>
      <c r="Q149" s="90"/>
      <c r="R149" s="90"/>
      <c r="S149" s="90"/>
      <c r="T149" s="91"/>
      <c r="U149" s="37"/>
      <c r="V149" s="37"/>
      <c r="W149" s="37"/>
      <c r="X149" s="37"/>
      <c r="Y149" s="37"/>
      <c r="Z149" s="37"/>
      <c r="AA149" s="37"/>
      <c r="AB149" s="37"/>
      <c r="AC149" s="37"/>
      <c r="AD149" s="37"/>
      <c r="AE149" s="37"/>
      <c r="AT149" s="16" t="s">
        <v>130</v>
      </c>
      <c r="AU149" s="16" t="s">
        <v>84</v>
      </c>
    </row>
    <row r="150" s="2" customFormat="1">
      <c r="A150" s="37"/>
      <c r="B150" s="38"/>
      <c r="C150" s="39"/>
      <c r="D150" s="235" t="s">
        <v>132</v>
      </c>
      <c r="E150" s="39"/>
      <c r="F150" s="236" t="s">
        <v>171</v>
      </c>
      <c r="G150" s="39"/>
      <c r="H150" s="39"/>
      <c r="I150" s="232"/>
      <c r="J150" s="39"/>
      <c r="K150" s="39"/>
      <c r="L150" s="43"/>
      <c r="M150" s="233"/>
      <c r="N150" s="234"/>
      <c r="O150" s="90"/>
      <c r="P150" s="90"/>
      <c r="Q150" s="90"/>
      <c r="R150" s="90"/>
      <c r="S150" s="90"/>
      <c r="T150" s="91"/>
      <c r="U150" s="37"/>
      <c r="V150" s="37"/>
      <c r="W150" s="37"/>
      <c r="X150" s="37"/>
      <c r="Y150" s="37"/>
      <c r="Z150" s="37"/>
      <c r="AA150" s="37"/>
      <c r="AB150" s="37"/>
      <c r="AC150" s="37"/>
      <c r="AD150" s="37"/>
      <c r="AE150" s="37"/>
      <c r="AT150" s="16" t="s">
        <v>132</v>
      </c>
      <c r="AU150" s="16" t="s">
        <v>84</v>
      </c>
    </row>
    <row r="151" s="2" customFormat="1" ht="21.75" customHeight="1">
      <c r="A151" s="37"/>
      <c r="B151" s="38"/>
      <c r="C151" s="217" t="s">
        <v>177</v>
      </c>
      <c r="D151" s="217" t="s">
        <v>123</v>
      </c>
      <c r="E151" s="218" t="s">
        <v>178</v>
      </c>
      <c r="F151" s="219" t="s">
        <v>179</v>
      </c>
      <c r="G151" s="220" t="s">
        <v>136</v>
      </c>
      <c r="H151" s="221">
        <v>1</v>
      </c>
      <c r="I151" s="222"/>
      <c r="J151" s="223">
        <f>ROUND(I151*H151,2)</f>
        <v>0</v>
      </c>
      <c r="K151" s="219" t="s">
        <v>127</v>
      </c>
      <c r="L151" s="43"/>
      <c r="M151" s="224" t="s">
        <v>1</v>
      </c>
      <c r="N151" s="225" t="s">
        <v>39</v>
      </c>
      <c r="O151" s="90"/>
      <c r="P151" s="226">
        <f>O151*H151</f>
        <v>0</v>
      </c>
      <c r="Q151" s="226">
        <v>0</v>
      </c>
      <c r="R151" s="226">
        <f>Q151*H151</f>
        <v>0</v>
      </c>
      <c r="S151" s="226">
        <v>0</v>
      </c>
      <c r="T151" s="227">
        <f>S151*H151</f>
        <v>0</v>
      </c>
      <c r="U151" s="37"/>
      <c r="V151" s="37"/>
      <c r="W151" s="37"/>
      <c r="X151" s="37"/>
      <c r="Y151" s="37"/>
      <c r="Z151" s="37"/>
      <c r="AA151" s="37"/>
      <c r="AB151" s="37"/>
      <c r="AC151" s="37"/>
      <c r="AD151" s="37"/>
      <c r="AE151" s="37"/>
      <c r="AR151" s="228" t="s">
        <v>128</v>
      </c>
      <c r="AT151" s="228" t="s">
        <v>123</v>
      </c>
      <c r="AU151" s="228" t="s">
        <v>84</v>
      </c>
      <c r="AY151" s="16" t="s">
        <v>121</v>
      </c>
      <c r="BE151" s="229">
        <f>IF(N151="základní",J151,0)</f>
        <v>0</v>
      </c>
      <c r="BF151" s="229">
        <f>IF(N151="snížená",J151,0)</f>
        <v>0</v>
      </c>
      <c r="BG151" s="229">
        <f>IF(N151="zákl. přenesená",J151,0)</f>
        <v>0</v>
      </c>
      <c r="BH151" s="229">
        <f>IF(N151="sníž. přenesená",J151,0)</f>
        <v>0</v>
      </c>
      <c r="BI151" s="229">
        <f>IF(N151="nulová",J151,0)</f>
        <v>0</v>
      </c>
      <c r="BJ151" s="16" t="s">
        <v>82</v>
      </c>
      <c r="BK151" s="229">
        <f>ROUND(I151*H151,2)</f>
        <v>0</v>
      </c>
      <c r="BL151" s="16" t="s">
        <v>128</v>
      </c>
      <c r="BM151" s="228" t="s">
        <v>180</v>
      </c>
    </row>
    <row r="152" s="2" customFormat="1">
      <c r="A152" s="37"/>
      <c r="B152" s="38"/>
      <c r="C152" s="39"/>
      <c r="D152" s="230" t="s">
        <v>130</v>
      </c>
      <c r="E152" s="39"/>
      <c r="F152" s="231" t="s">
        <v>181</v>
      </c>
      <c r="G152" s="39"/>
      <c r="H152" s="39"/>
      <c r="I152" s="232"/>
      <c r="J152" s="39"/>
      <c r="K152" s="39"/>
      <c r="L152" s="43"/>
      <c r="M152" s="233"/>
      <c r="N152" s="234"/>
      <c r="O152" s="90"/>
      <c r="P152" s="90"/>
      <c r="Q152" s="90"/>
      <c r="R152" s="90"/>
      <c r="S152" s="90"/>
      <c r="T152" s="91"/>
      <c r="U152" s="37"/>
      <c r="V152" s="37"/>
      <c r="W152" s="37"/>
      <c r="X152" s="37"/>
      <c r="Y152" s="37"/>
      <c r="Z152" s="37"/>
      <c r="AA152" s="37"/>
      <c r="AB152" s="37"/>
      <c r="AC152" s="37"/>
      <c r="AD152" s="37"/>
      <c r="AE152" s="37"/>
      <c r="AT152" s="16" t="s">
        <v>130</v>
      </c>
      <c r="AU152" s="16" t="s">
        <v>84</v>
      </c>
    </row>
    <row r="153" s="2" customFormat="1">
      <c r="A153" s="37"/>
      <c r="B153" s="38"/>
      <c r="C153" s="39"/>
      <c r="D153" s="235" t="s">
        <v>132</v>
      </c>
      <c r="E153" s="39"/>
      <c r="F153" s="236" t="s">
        <v>171</v>
      </c>
      <c r="G153" s="39"/>
      <c r="H153" s="39"/>
      <c r="I153" s="232"/>
      <c r="J153" s="39"/>
      <c r="K153" s="39"/>
      <c r="L153" s="43"/>
      <c r="M153" s="233"/>
      <c r="N153" s="234"/>
      <c r="O153" s="90"/>
      <c r="P153" s="90"/>
      <c r="Q153" s="90"/>
      <c r="R153" s="90"/>
      <c r="S153" s="90"/>
      <c r="T153" s="91"/>
      <c r="U153" s="37"/>
      <c r="V153" s="37"/>
      <c r="W153" s="37"/>
      <c r="X153" s="37"/>
      <c r="Y153" s="37"/>
      <c r="Z153" s="37"/>
      <c r="AA153" s="37"/>
      <c r="AB153" s="37"/>
      <c r="AC153" s="37"/>
      <c r="AD153" s="37"/>
      <c r="AE153" s="37"/>
      <c r="AT153" s="16" t="s">
        <v>132</v>
      </c>
      <c r="AU153" s="16" t="s">
        <v>84</v>
      </c>
    </row>
    <row r="154" s="2" customFormat="1" ht="24.15" customHeight="1">
      <c r="A154" s="37"/>
      <c r="B154" s="38"/>
      <c r="C154" s="217" t="s">
        <v>182</v>
      </c>
      <c r="D154" s="217" t="s">
        <v>123</v>
      </c>
      <c r="E154" s="218" t="s">
        <v>183</v>
      </c>
      <c r="F154" s="219" t="s">
        <v>184</v>
      </c>
      <c r="G154" s="220" t="s">
        <v>126</v>
      </c>
      <c r="H154" s="221">
        <v>35</v>
      </c>
      <c r="I154" s="222"/>
      <c r="J154" s="223">
        <f>ROUND(I154*H154,2)</f>
        <v>0</v>
      </c>
      <c r="K154" s="219" t="s">
        <v>127</v>
      </c>
      <c r="L154" s="43"/>
      <c r="M154" s="224" t="s">
        <v>1</v>
      </c>
      <c r="N154" s="225" t="s">
        <v>39</v>
      </c>
      <c r="O154" s="90"/>
      <c r="P154" s="226">
        <f>O154*H154</f>
        <v>0</v>
      </c>
      <c r="Q154" s="226">
        <v>0</v>
      </c>
      <c r="R154" s="226">
        <f>Q154*H154</f>
        <v>0</v>
      </c>
      <c r="S154" s="226">
        <v>0</v>
      </c>
      <c r="T154" s="227">
        <f>S154*H154</f>
        <v>0</v>
      </c>
      <c r="U154" s="37"/>
      <c r="V154" s="37"/>
      <c r="W154" s="37"/>
      <c r="X154" s="37"/>
      <c r="Y154" s="37"/>
      <c r="Z154" s="37"/>
      <c r="AA154" s="37"/>
      <c r="AB154" s="37"/>
      <c r="AC154" s="37"/>
      <c r="AD154" s="37"/>
      <c r="AE154" s="37"/>
      <c r="AR154" s="228" t="s">
        <v>128</v>
      </c>
      <c r="AT154" s="228" t="s">
        <v>123</v>
      </c>
      <c r="AU154" s="228" t="s">
        <v>84</v>
      </c>
      <c r="AY154" s="16" t="s">
        <v>121</v>
      </c>
      <c r="BE154" s="229">
        <f>IF(N154="základní",J154,0)</f>
        <v>0</v>
      </c>
      <c r="BF154" s="229">
        <f>IF(N154="snížená",J154,0)</f>
        <v>0</v>
      </c>
      <c r="BG154" s="229">
        <f>IF(N154="zákl. přenesená",J154,0)</f>
        <v>0</v>
      </c>
      <c r="BH154" s="229">
        <f>IF(N154="sníž. přenesená",J154,0)</f>
        <v>0</v>
      </c>
      <c r="BI154" s="229">
        <f>IF(N154="nulová",J154,0)</f>
        <v>0</v>
      </c>
      <c r="BJ154" s="16" t="s">
        <v>82</v>
      </c>
      <c r="BK154" s="229">
        <f>ROUND(I154*H154,2)</f>
        <v>0</v>
      </c>
      <c r="BL154" s="16" t="s">
        <v>128</v>
      </c>
      <c r="BM154" s="228" t="s">
        <v>185</v>
      </c>
    </row>
    <row r="155" s="2" customFormat="1">
      <c r="A155" s="37"/>
      <c r="B155" s="38"/>
      <c r="C155" s="39"/>
      <c r="D155" s="230" t="s">
        <v>130</v>
      </c>
      <c r="E155" s="39"/>
      <c r="F155" s="231" t="s">
        <v>186</v>
      </c>
      <c r="G155" s="39"/>
      <c r="H155" s="39"/>
      <c r="I155" s="232"/>
      <c r="J155" s="39"/>
      <c r="K155" s="39"/>
      <c r="L155" s="43"/>
      <c r="M155" s="233"/>
      <c r="N155" s="234"/>
      <c r="O155" s="90"/>
      <c r="P155" s="90"/>
      <c r="Q155" s="90"/>
      <c r="R155" s="90"/>
      <c r="S155" s="90"/>
      <c r="T155" s="91"/>
      <c r="U155" s="37"/>
      <c r="V155" s="37"/>
      <c r="W155" s="37"/>
      <c r="X155" s="37"/>
      <c r="Y155" s="37"/>
      <c r="Z155" s="37"/>
      <c r="AA155" s="37"/>
      <c r="AB155" s="37"/>
      <c r="AC155" s="37"/>
      <c r="AD155" s="37"/>
      <c r="AE155" s="37"/>
      <c r="AT155" s="16" t="s">
        <v>130</v>
      </c>
      <c r="AU155" s="16" t="s">
        <v>84</v>
      </c>
    </row>
    <row r="156" s="2" customFormat="1">
      <c r="A156" s="37"/>
      <c r="B156" s="38"/>
      <c r="C156" s="39"/>
      <c r="D156" s="235" t="s">
        <v>132</v>
      </c>
      <c r="E156" s="39"/>
      <c r="F156" s="236" t="s">
        <v>187</v>
      </c>
      <c r="G156" s="39"/>
      <c r="H156" s="39"/>
      <c r="I156" s="232"/>
      <c r="J156" s="39"/>
      <c r="K156" s="39"/>
      <c r="L156" s="43"/>
      <c r="M156" s="233"/>
      <c r="N156" s="234"/>
      <c r="O156" s="90"/>
      <c r="P156" s="90"/>
      <c r="Q156" s="90"/>
      <c r="R156" s="90"/>
      <c r="S156" s="90"/>
      <c r="T156" s="91"/>
      <c r="U156" s="37"/>
      <c r="V156" s="37"/>
      <c r="W156" s="37"/>
      <c r="X156" s="37"/>
      <c r="Y156" s="37"/>
      <c r="Z156" s="37"/>
      <c r="AA156" s="37"/>
      <c r="AB156" s="37"/>
      <c r="AC156" s="37"/>
      <c r="AD156" s="37"/>
      <c r="AE156" s="37"/>
      <c r="AT156" s="16" t="s">
        <v>132</v>
      </c>
      <c r="AU156" s="16" t="s">
        <v>84</v>
      </c>
    </row>
    <row r="157" s="2" customFormat="1" ht="24.15" customHeight="1">
      <c r="A157" s="37"/>
      <c r="B157" s="38"/>
      <c r="C157" s="217" t="s">
        <v>188</v>
      </c>
      <c r="D157" s="217" t="s">
        <v>123</v>
      </c>
      <c r="E157" s="218" t="s">
        <v>189</v>
      </c>
      <c r="F157" s="219" t="s">
        <v>190</v>
      </c>
      <c r="G157" s="220" t="s">
        <v>136</v>
      </c>
      <c r="H157" s="221">
        <v>5</v>
      </c>
      <c r="I157" s="222"/>
      <c r="J157" s="223">
        <f>ROUND(I157*H157,2)</f>
        <v>0</v>
      </c>
      <c r="K157" s="219" t="s">
        <v>127</v>
      </c>
      <c r="L157" s="43"/>
      <c r="M157" s="224" t="s">
        <v>1</v>
      </c>
      <c r="N157" s="225" t="s">
        <v>39</v>
      </c>
      <c r="O157" s="90"/>
      <c r="P157" s="226">
        <f>O157*H157</f>
        <v>0</v>
      </c>
      <c r="Q157" s="226">
        <v>0</v>
      </c>
      <c r="R157" s="226">
        <f>Q157*H157</f>
        <v>0</v>
      </c>
      <c r="S157" s="226">
        <v>0</v>
      </c>
      <c r="T157" s="227">
        <f>S157*H157</f>
        <v>0</v>
      </c>
      <c r="U157" s="37"/>
      <c r="V157" s="37"/>
      <c r="W157" s="37"/>
      <c r="X157" s="37"/>
      <c r="Y157" s="37"/>
      <c r="Z157" s="37"/>
      <c r="AA157" s="37"/>
      <c r="AB157" s="37"/>
      <c r="AC157" s="37"/>
      <c r="AD157" s="37"/>
      <c r="AE157" s="37"/>
      <c r="AR157" s="228" t="s">
        <v>128</v>
      </c>
      <c r="AT157" s="228" t="s">
        <v>123</v>
      </c>
      <c r="AU157" s="228" t="s">
        <v>84</v>
      </c>
      <c r="AY157" s="16" t="s">
        <v>121</v>
      </c>
      <c r="BE157" s="229">
        <f>IF(N157="základní",J157,0)</f>
        <v>0</v>
      </c>
      <c r="BF157" s="229">
        <f>IF(N157="snížená",J157,0)</f>
        <v>0</v>
      </c>
      <c r="BG157" s="229">
        <f>IF(N157="zákl. přenesená",J157,0)</f>
        <v>0</v>
      </c>
      <c r="BH157" s="229">
        <f>IF(N157="sníž. přenesená",J157,0)</f>
        <v>0</v>
      </c>
      <c r="BI157" s="229">
        <f>IF(N157="nulová",J157,0)</f>
        <v>0</v>
      </c>
      <c r="BJ157" s="16" t="s">
        <v>82</v>
      </c>
      <c r="BK157" s="229">
        <f>ROUND(I157*H157,2)</f>
        <v>0</v>
      </c>
      <c r="BL157" s="16" t="s">
        <v>128</v>
      </c>
      <c r="BM157" s="228" t="s">
        <v>191</v>
      </c>
    </row>
    <row r="158" s="2" customFormat="1">
      <c r="A158" s="37"/>
      <c r="B158" s="38"/>
      <c r="C158" s="39"/>
      <c r="D158" s="230" t="s">
        <v>130</v>
      </c>
      <c r="E158" s="39"/>
      <c r="F158" s="231" t="s">
        <v>192</v>
      </c>
      <c r="G158" s="39"/>
      <c r="H158" s="39"/>
      <c r="I158" s="232"/>
      <c r="J158" s="39"/>
      <c r="K158" s="39"/>
      <c r="L158" s="43"/>
      <c r="M158" s="233"/>
      <c r="N158" s="234"/>
      <c r="O158" s="90"/>
      <c r="P158" s="90"/>
      <c r="Q158" s="90"/>
      <c r="R158" s="90"/>
      <c r="S158" s="90"/>
      <c r="T158" s="91"/>
      <c r="U158" s="37"/>
      <c r="V158" s="37"/>
      <c r="W158" s="37"/>
      <c r="X158" s="37"/>
      <c r="Y158" s="37"/>
      <c r="Z158" s="37"/>
      <c r="AA158" s="37"/>
      <c r="AB158" s="37"/>
      <c r="AC158" s="37"/>
      <c r="AD158" s="37"/>
      <c r="AE158" s="37"/>
      <c r="AT158" s="16" t="s">
        <v>130</v>
      </c>
      <c r="AU158" s="16" t="s">
        <v>84</v>
      </c>
    </row>
    <row r="159" s="2" customFormat="1">
      <c r="A159" s="37"/>
      <c r="B159" s="38"/>
      <c r="C159" s="39"/>
      <c r="D159" s="235" t="s">
        <v>132</v>
      </c>
      <c r="E159" s="39"/>
      <c r="F159" s="236" t="s">
        <v>171</v>
      </c>
      <c r="G159" s="39"/>
      <c r="H159" s="39"/>
      <c r="I159" s="232"/>
      <c r="J159" s="39"/>
      <c r="K159" s="39"/>
      <c r="L159" s="43"/>
      <c r="M159" s="233"/>
      <c r="N159" s="234"/>
      <c r="O159" s="90"/>
      <c r="P159" s="90"/>
      <c r="Q159" s="90"/>
      <c r="R159" s="90"/>
      <c r="S159" s="90"/>
      <c r="T159" s="91"/>
      <c r="U159" s="37"/>
      <c r="V159" s="37"/>
      <c r="W159" s="37"/>
      <c r="X159" s="37"/>
      <c r="Y159" s="37"/>
      <c r="Z159" s="37"/>
      <c r="AA159" s="37"/>
      <c r="AB159" s="37"/>
      <c r="AC159" s="37"/>
      <c r="AD159" s="37"/>
      <c r="AE159" s="37"/>
      <c r="AT159" s="16" t="s">
        <v>132</v>
      </c>
      <c r="AU159" s="16" t="s">
        <v>84</v>
      </c>
    </row>
    <row r="160" s="13" customFormat="1">
      <c r="A160" s="13"/>
      <c r="B160" s="237"/>
      <c r="C160" s="238"/>
      <c r="D160" s="235" t="s">
        <v>140</v>
      </c>
      <c r="E160" s="238"/>
      <c r="F160" s="240" t="s">
        <v>193</v>
      </c>
      <c r="G160" s="238"/>
      <c r="H160" s="241">
        <v>5</v>
      </c>
      <c r="I160" s="242"/>
      <c r="J160" s="238"/>
      <c r="K160" s="238"/>
      <c r="L160" s="243"/>
      <c r="M160" s="244"/>
      <c r="N160" s="245"/>
      <c r="O160" s="245"/>
      <c r="P160" s="245"/>
      <c r="Q160" s="245"/>
      <c r="R160" s="245"/>
      <c r="S160" s="245"/>
      <c r="T160" s="246"/>
      <c r="U160" s="13"/>
      <c r="V160" s="13"/>
      <c r="W160" s="13"/>
      <c r="X160" s="13"/>
      <c r="Y160" s="13"/>
      <c r="Z160" s="13"/>
      <c r="AA160" s="13"/>
      <c r="AB160" s="13"/>
      <c r="AC160" s="13"/>
      <c r="AD160" s="13"/>
      <c r="AE160" s="13"/>
      <c r="AT160" s="247" t="s">
        <v>140</v>
      </c>
      <c r="AU160" s="247" t="s">
        <v>84</v>
      </c>
      <c r="AV160" s="13" t="s">
        <v>84</v>
      </c>
      <c r="AW160" s="13" t="s">
        <v>4</v>
      </c>
      <c r="AX160" s="13" t="s">
        <v>82</v>
      </c>
      <c r="AY160" s="247" t="s">
        <v>121</v>
      </c>
    </row>
    <row r="161" s="2" customFormat="1" ht="33" customHeight="1">
      <c r="A161" s="37"/>
      <c r="B161" s="38"/>
      <c r="C161" s="217" t="s">
        <v>194</v>
      </c>
      <c r="D161" s="217" t="s">
        <v>123</v>
      </c>
      <c r="E161" s="218" t="s">
        <v>195</v>
      </c>
      <c r="F161" s="219" t="s">
        <v>196</v>
      </c>
      <c r="G161" s="220" t="s">
        <v>136</v>
      </c>
      <c r="H161" s="221">
        <v>5</v>
      </c>
      <c r="I161" s="222"/>
      <c r="J161" s="223">
        <f>ROUND(I161*H161,2)</f>
        <v>0</v>
      </c>
      <c r="K161" s="219" t="s">
        <v>127</v>
      </c>
      <c r="L161" s="43"/>
      <c r="M161" s="224" t="s">
        <v>1</v>
      </c>
      <c r="N161" s="225" t="s">
        <v>39</v>
      </c>
      <c r="O161" s="90"/>
      <c r="P161" s="226">
        <f>O161*H161</f>
        <v>0</v>
      </c>
      <c r="Q161" s="226">
        <v>0</v>
      </c>
      <c r="R161" s="226">
        <f>Q161*H161</f>
        <v>0</v>
      </c>
      <c r="S161" s="226">
        <v>0</v>
      </c>
      <c r="T161" s="227">
        <f>S161*H161</f>
        <v>0</v>
      </c>
      <c r="U161" s="37"/>
      <c r="V161" s="37"/>
      <c r="W161" s="37"/>
      <c r="X161" s="37"/>
      <c r="Y161" s="37"/>
      <c r="Z161" s="37"/>
      <c r="AA161" s="37"/>
      <c r="AB161" s="37"/>
      <c r="AC161" s="37"/>
      <c r="AD161" s="37"/>
      <c r="AE161" s="37"/>
      <c r="AR161" s="228" t="s">
        <v>128</v>
      </c>
      <c r="AT161" s="228" t="s">
        <v>123</v>
      </c>
      <c r="AU161" s="228" t="s">
        <v>84</v>
      </c>
      <c r="AY161" s="16" t="s">
        <v>121</v>
      </c>
      <c r="BE161" s="229">
        <f>IF(N161="základní",J161,0)</f>
        <v>0</v>
      </c>
      <c r="BF161" s="229">
        <f>IF(N161="snížená",J161,0)</f>
        <v>0</v>
      </c>
      <c r="BG161" s="229">
        <f>IF(N161="zákl. přenesená",J161,0)</f>
        <v>0</v>
      </c>
      <c r="BH161" s="229">
        <f>IF(N161="sníž. přenesená",J161,0)</f>
        <v>0</v>
      </c>
      <c r="BI161" s="229">
        <f>IF(N161="nulová",J161,0)</f>
        <v>0</v>
      </c>
      <c r="BJ161" s="16" t="s">
        <v>82</v>
      </c>
      <c r="BK161" s="229">
        <f>ROUND(I161*H161,2)</f>
        <v>0</v>
      </c>
      <c r="BL161" s="16" t="s">
        <v>128</v>
      </c>
      <c r="BM161" s="228" t="s">
        <v>197</v>
      </c>
    </row>
    <row r="162" s="2" customFormat="1">
      <c r="A162" s="37"/>
      <c r="B162" s="38"/>
      <c r="C162" s="39"/>
      <c r="D162" s="230" t="s">
        <v>130</v>
      </c>
      <c r="E162" s="39"/>
      <c r="F162" s="231" t="s">
        <v>198</v>
      </c>
      <c r="G162" s="39"/>
      <c r="H162" s="39"/>
      <c r="I162" s="232"/>
      <c r="J162" s="39"/>
      <c r="K162" s="39"/>
      <c r="L162" s="43"/>
      <c r="M162" s="233"/>
      <c r="N162" s="234"/>
      <c r="O162" s="90"/>
      <c r="P162" s="90"/>
      <c r="Q162" s="90"/>
      <c r="R162" s="90"/>
      <c r="S162" s="90"/>
      <c r="T162" s="91"/>
      <c r="U162" s="37"/>
      <c r="V162" s="37"/>
      <c r="W162" s="37"/>
      <c r="X162" s="37"/>
      <c r="Y162" s="37"/>
      <c r="Z162" s="37"/>
      <c r="AA162" s="37"/>
      <c r="AB162" s="37"/>
      <c r="AC162" s="37"/>
      <c r="AD162" s="37"/>
      <c r="AE162" s="37"/>
      <c r="AT162" s="16" t="s">
        <v>130</v>
      </c>
      <c r="AU162" s="16" t="s">
        <v>84</v>
      </c>
    </row>
    <row r="163" s="2" customFormat="1">
      <c r="A163" s="37"/>
      <c r="B163" s="38"/>
      <c r="C163" s="39"/>
      <c r="D163" s="235" t="s">
        <v>132</v>
      </c>
      <c r="E163" s="39"/>
      <c r="F163" s="236" t="s">
        <v>171</v>
      </c>
      <c r="G163" s="39"/>
      <c r="H163" s="39"/>
      <c r="I163" s="232"/>
      <c r="J163" s="39"/>
      <c r="K163" s="39"/>
      <c r="L163" s="43"/>
      <c r="M163" s="233"/>
      <c r="N163" s="234"/>
      <c r="O163" s="90"/>
      <c r="P163" s="90"/>
      <c r="Q163" s="90"/>
      <c r="R163" s="90"/>
      <c r="S163" s="90"/>
      <c r="T163" s="91"/>
      <c r="U163" s="37"/>
      <c r="V163" s="37"/>
      <c r="W163" s="37"/>
      <c r="X163" s="37"/>
      <c r="Y163" s="37"/>
      <c r="Z163" s="37"/>
      <c r="AA163" s="37"/>
      <c r="AB163" s="37"/>
      <c r="AC163" s="37"/>
      <c r="AD163" s="37"/>
      <c r="AE163" s="37"/>
      <c r="AT163" s="16" t="s">
        <v>132</v>
      </c>
      <c r="AU163" s="16" t="s">
        <v>84</v>
      </c>
    </row>
    <row r="164" s="13" customFormat="1">
      <c r="A164" s="13"/>
      <c r="B164" s="237"/>
      <c r="C164" s="238"/>
      <c r="D164" s="235" t="s">
        <v>140</v>
      </c>
      <c r="E164" s="238"/>
      <c r="F164" s="240" t="s">
        <v>193</v>
      </c>
      <c r="G164" s="238"/>
      <c r="H164" s="241">
        <v>5</v>
      </c>
      <c r="I164" s="242"/>
      <c r="J164" s="238"/>
      <c r="K164" s="238"/>
      <c r="L164" s="243"/>
      <c r="M164" s="244"/>
      <c r="N164" s="245"/>
      <c r="O164" s="245"/>
      <c r="P164" s="245"/>
      <c r="Q164" s="245"/>
      <c r="R164" s="245"/>
      <c r="S164" s="245"/>
      <c r="T164" s="246"/>
      <c r="U164" s="13"/>
      <c r="V164" s="13"/>
      <c r="W164" s="13"/>
      <c r="X164" s="13"/>
      <c r="Y164" s="13"/>
      <c r="Z164" s="13"/>
      <c r="AA164" s="13"/>
      <c r="AB164" s="13"/>
      <c r="AC164" s="13"/>
      <c r="AD164" s="13"/>
      <c r="AE164" s="13"/>
      <c r="AT164" s="247" t="s">
        <v>140</v>
      </c>
      <c r="AU164" s="247" t="s">
        <v>84</v>
      </c>
      <c r="AV164" s="13" t="s">
        <v>84</v>
      </c>
      <c r="AW164" s="13" t="s">
        <v>4</v>
      </c>
      <c r="AX164" s="13" t="s">
        <v>82</v>
      </c>
      <c r="AY164" s="247" t="s">
        <v>121</v>
      </c>
    </row>
    <row r="165" s="2" customFormat="1" ht="24.15" customHeight="1">
      <c r="A165" s="37"/>
      <c r="B165" s="38"/>
      <c r="C165" s="217" t="s">
        <v>199</v>
      </c>
      <c r="D165" s="217" t="s">
        <v>123</v>
      </c>
      <c r="E165" s="218" t="s">
        <v>200</v>
      </c>
      <c r="F165" s="219" t="s">
        <v>201</v>
      </c>
      <c r="G165" s="220" t="s">
        <v>136</v>
      </c>
      <c r="H165" s="221">
        <v>5</v>
      </c>
      <c r="I165" s="222"/>
      <c r="J165" s="223">
        <f>ROUND(I165*H165,2)</f>
        <v>0</v>
      </c>
      <c r="K165" s="219" t="s">
        <v>127</v>
      </c>
      <c r="L165" s="43"/>
      <c r="M165" s="224" t="s">
        <v>1</v>
      </c>
      <c r="N165" s="225" t="s">
        <v>39</v>
      </c>
      <c r="O165" s="90"/>
      <c r="P165" s="226">
        <f>O165*H165</f>
        <v>0</v>
      </c>
      <c r="Q165" s="226">
        <v>0</v>
      </c>
      <c r="R165" s="226">
        <f>Q165*H165</f>
        <v>0</v>
      </c>
      <c r="S165" s="226">
        <v>0</v>
      </c>
      <c r="T165" s="227">
        <f>S165*H165</f>
        <v>0</v>
      </c>
      <c r="U165" s="37"/>
      <c r="V165" s="37"/>
      <c r="W165" s="37"/>
      <c r="X165" s="37"/>
      <c r="Y165" s="37"/>
      <c r="Z165" s="37"/>
      <c r="AA165" s="37"/>
      <c r="AB165" s="37"/>
      <c r="AC165" s="37"/>
      <c r="AD165" s="37"/>
      <c r="AE165" s="37"/>
      <c r="AR165" s="228" t="s">
        <v>128</v>
      </c>
      <c r="AT165" s="228" t="s">
        <v>123</v>
      </c>
      <c r="AU165" s="228" t="s">
        <v>84</v>
      </c>
      <c r="AY165" s="16" t="s">
        <v>121</v>
      </c>
      <c r="BE165" s="229">
        <f>IF(N165="základní",J165,0)</f>
        <v>0</v>
      </c>
      <c r="BF165" s="229">
        <f>IF(N165="snížená",J165,0)</f>
        <v>0</v>
      </c>
      <c r="BG165" s="229">
        <f>IF(N165="zákl. přenesená",J165,0)</f>
        <v>0</v>
      </c>
      <c r="BH165" s="229">
        <f>IF(N165="sníž. přenesená",J165,0)</f>
        <v>0</v>
      </c>
      <c r="BI165" s="229">
        <f>IF(N165="nulová",J165,0)</f>
        <v>0</v>
      </c>
      <c r="BJ165" s="16" t="s">
        <v>82</v>
      </c>
      <c r="BK165" s="229">
        <f>ROUND(I165*H165,2)</f>
        <v>0</v>
      </c>
      <c r="BL165" s="16" t="s">
        <v>128</v>
      </c>
      <c r="BM165" s="228" t="s">
        <v>202</v>
      </c>
    </row>
    <row r="166" s="2" customFormat="1">
      <c r="A166" s="37"/>
      <c r="B166" s="38"/>
      <c r="C166" s="39"/>
      <c r="D166" s="230" t="s">
        <v>130</v>
      </c>
      <c r="E166" s="39"/>
      <c r="F166" s="231" t="s">
        <v>203</v>
      </c>
      <c r="G166" s="39"/>
      <c r="H166" s="39"/>
      <c r="I166" s="232"/>
      <c r="J166" s="39"/>
      <c r="K166" s="39"/>
      <c r="L166" s="43"/>
      <c r="M166" s="233"/>
      <c r="N166" s="234"/>
      <c r="O166" s="90"/>
      <c r="P166" s="90"/>
      <c r="Q166" s="90"/>
      <c r="R166" s="90"/>
      <c r="S166" s="90"/>
      <c r="T166" s="91"/>
      <c r="U166" s="37"/>
      <c r="V166" s="37"/>
      <c r="W166" s="37"/>
      <c r="X166" s="37"/>
      <c r="Y166" s="37"/>
      <c r="Z166" s="37"/>
      <c r="AA166" s="37"/>
      <c r="AB166" s="37"/>
      <c r="AC166" s="37"/>
      <c r="AD166" s="37"/>
      <c r="AE166" s="37"/>
      <c r="AT166" s="16" t="s">
        <v>130</v>
      </c>
      <c r="AU166" s="16" t="s">
        <v>84</v>
      </c>
    </row>
    <row r="167" s="2" customFormat="1">
      <c r="A167" s="37"/>
      <c r="B167" s="38"/>
      <c r="C167" s="39"/>
      <c r="D167" s="235" t="s">
        <v>132</v>
      </c>
      <c r="E167" s="39"/>
      <c r="F167" s="236" t="s">
        <v>171</v>
      </c>
      <c r="G167" s="39"/>
      <c r="H167" s="39"/>
      <c r="I167" s="232"/>
      <c r="J167" s="39"/>
      <c r="K167" s="39"/>
      <c r="L167" s="43"/>
      <c r="M167" s="233"/>
      <c r="N167" s="234"/>
      <c r="O167" s="90"/>
      <c r="P167" s="90"/>
      <c r="Q167" s="90"/>
      <c r="R167" s="90"/>
      <c r="S167" s="90"/>
      <c r="T167" s="91"/>
      <c r="U167" s="37"/>
      <c r="V167" s="37"/>
      <c r="W167" s="37"/>
      <c r="X167" s="37"/>
      <c r="Y167" s="37"/>
      <c r="Z167" s="37"/>
      <c r="AA167" s="37"/>
      <c r="AB167" s="37"/>
      <c r="AC167" s="37"/>
      <c r="AD167" s="37"/>
      <c r="AE167" s="37"/>
      <c r="AT167" s="16" t="s">
        <v>132</v>
      </c>
      <c r="AU167" s="16" t="s">
        <v>84</v>
      </c>
    </row>
    <row r="168" s="13" customFormat="1">
      <c r="A168" s="13"/>
      <c r="B168" s="237"/>
      <c r="C168" s="238"/>
      <c r="D168" s="235" t="s">
        <v>140</v>
      </c>
      <c r="E168" s="238"/>
      <c r="F168" s="240" t="s">
        <v>193</v>
      </c>
      <c r="G168" s="238"/>
      <c r="H168" s="241">
        <v>5</v>
      </c>
      <c r="I168" s="242"/>
      <c r="J168" s="238"/>
      <c r="K168" s="238"/>
      <c r="L168" s="243"/>
      <c r="M168" s="244"/>
      <c r="N168" s="245"/>
      <c r="O168" s="245"/>
      <c r="P168" s="245"/>
      <c r="Q168" s="245"/>
      <c r="R168" s="245"/>
      <c r="S168" s="245"/>
      <c r="T168" s="246"/>
      <c r="U168" s="13"/>
      <c r="V168" s="13"/>
      <c r="W168" s="13"/>
      <c r="X168" s="13"/>
      <c r="Y168" s="13"/>
      <c r="Z168" s="13"/>
      <c r="AA168" s="13"/>
      <c r="AB168" s="13"/>
      <c r="AC168" s="13"/>
      <c r="AD168" s="13"/>
      <c r="AE168" s="13"/>
      <c r="AT168" s="247" t="s">
        <v>140</v>
      </c>
      <c r="AU168" s="247" t="s">
        <v>84</v>
      </c>
      <c r="AV168" s="13" t="s">
        <v>84</v>
      </c>
      <c r="AW168" s="13" t="s">
        <v>4</v>
      </c>
      <c r="AX168" s="13" t="s">
        <v>82</v>
      </c>
      <c r="AY168" s="247" t="s">
        <v>121</v>
      </c>
    </row>
    <row r="169" s="2" customFormat="1" ht="24.15" customHeight="1">
      <c r="A169" s="37"/>
      <c r="B169" s="38"/>
      <c r="C169" s="217" t="s">
        <v>204</v>
      </c>
      <c r="D169" s="217" t="s">
        <v>123</v>
      </c>
      <c r="E169" s="218" t="s">
        <v>205</v>
      </c>
      <c r="F169" s="219" t="s">
        <v>206</v>
      </c>
      <c r="G169" s="220" t="s">
        <v>126</v>
      </c>
      <c r="H169" s="221">
        <v>35</v>
      </c>
      <c r="I169" s="222"/>
      <c r="J169" s="223">
        <f>ROUND(I169*H169,2)</f>
        <v>0</v>
      </c>
      <c r="K169" s="219" t="s">
        <v>127</v>
      </c>
      <c r="L169" s="43"/>
      <c r="M169" s="224" t="s">
        <v>1</v>
      </c>
      <c r="N169" s="225" t="s">
        <v>39</v>
      </c>
      <c r="O169" s="90"/>
      <c r="P169" s="226">
        <f>O169*H169</f>
        <v>0</v>
      </c>
      <c r="Q169" s="226">
        <v>0</v>
      </c>
      <c r="R169" s="226">
        <f>Q169*H169</f>
        <v>0</v>
      </c>
      <c r="S169" s="226">
        <v>0</v>
      </c>
      <c r="T169" s="227">
        <f>S169*H169</f>
        <v>0</v>
      </c>
      <c r="U169" s="37"/>
      <c r="V169" s="37"/>
      <c r="W169" s="37"/>
      <c r="X169" s="37"/>
      <c r="Y169" s="37"/>
      <c r="Z169" s="37"/>
      <c r="AA169" s="37"/>
      <c r="AB169" s="37"/>
      <c r="AC169" s="37"/>
      <c r="AD169" s="37"/>
      <c r="AE169" s="37"/>
      <c r="AR169" s="228" t="s">
        <v>128</v>
      </c>
      <c r="AT169" s="228" t="s">
        <v>123</v>
      </c>
      <c r="AU169" s="228" t="s">
        <v>84</v>
      </c>
      <c r="AY169" s="16" t="s">
        <v>121</v>
      </c>
      <c r="BE169" s="229">
        <f>IF(N169="základní",J169,0)</f>
        <v>0</v>
      </c>
      <c r="BF169" s="229">
        <f>IF(N169="snížená",J169,0)</f>
        <v>0</v>
      </c>
      <c r="BG169" s="229">
        <f>IF(N169="zákl. přenesená",J169,0)</f>
        <v>0</v>
      </c>
      <c r="BH169" s="229">
        <f>IF(N169="sníž. přenesená",J169,0)</f>
        <v>0</v>
      </c>
      <c r="BI169" s="229">
        <f>IF(N169="nulová",J169,0)</f>
        <v>0</v>
      </c>
      <c r="BJ169" s="16" t="s">
        <v>82</v>
      </c>
      <c r="BK169" s="229">
        <f>ROUND(I169*H169,2)</f>
        <v>0</v>
      </c>
      <c r="BL169" s="16" t="s">
        <v>128</v>
      </c>
      <c r="BM169" s="228" t="s">
        <v>207</v>
      </c>
    </row>
    <row r="170" s="2" customFormat="1">
      <c r="A170" s="37"/>
      <c r="B170" s="38"/>
      <c r="C170" s="39"/>
      <c r="D170" s="230" t="s">
        <v>130</v>
      </c>
      <c r="E170" s="39"/>
      <c r="F170" s="231" t="s">
        <v>208</v>
      </c>
      <c r="G170" s="39"/>
      <c r="H170" s="39"/>
      <c r="I170" s="232"/>
      <c r="J170" s="39"/>
      <c r="K170" s="39"/>
      <c r="L170" s="43"/>
      <c r="M170" s="233"/>
      <c r="N170" s="234"/>
      <c r="O170" s="90"/>
      <c r="P170" s="90"/>
      <c r="Q170" s="90"/>
      <c r="R170" s="90"/>
      <c r="S170" s="90"/>
      <c r="T170" s="91"/>
      <c r="U170" s="37"/>
      <c r="V170" s="37"/>
      <c r="W170" s="37"/>
      <c r="X170" s="37"/>
      <c r="Y170" s="37"/>
      <c r="Z170" s="37"/>
      <c r="AA170" s="37"/>
      <c r="AB170" s="37"/>
      <c r="AC170" s="37"/>
      <c r="AD170" s="37"/>
      <c r="AE170" s="37"/>
      <c r="AT170" s="16" t="s">
        <v>130</v>
      </c>
      <c r="AU170" s="16" t="s">
        <v>84</v>
      </c>
    </row>
    <row r="171" s="2" customFormat="1">
      <c r="A171" s="37"/>
      <c r="B171" s="38"/>
      <c r="C171" s="39"/>
      <c r="D171" s="235" t="s">
        <v>132</v>
      </c>
      <c r="E171" s="39"/>
      <c r="F171" s="236" t="s">
        <v>187</v>
      </c>
      <c r="G171" s="39"/>
      <c r="H171" s="39"/>
      <c r="I171" s="232"/>
      <c r="J171" s="39"/>
      <c r="K171" s="39"/>
      <c r="L171" s="43"/>
      <c r="M171" s="233"/>
      <c r="N171" s="234"/>
      <c r="O171" s="90"/>
      <c r="P171" s="90"/>
      <c r="Q171" s="90"/>
      <c r="R171" s="90"/>
      <c r="S171" s="90"/>
      <c r="T171" s="91"/>
      <c r="U171" s="37"/>
      <c r="V171" s="37"/>
      <c r="W171" s="37"/>
      <c r="X171" s="37"/>
      <c r="Y171" s="37"/>
      <c r="Z171" s="37"/>
      <c r="AA171" s="37"/>
      <c r="AB171" s="37"/>
      <c r="AC171" s="37"/>
      <c r="AD171" s="37"/>
      <c r="AE171" s="37"/>
      <c r="AT171" s="16" t="s">
        <v>132</v>
      </c>
      <c r="AU171" s="16" t="s">
        <v>84</v>
      </c>
    </row>
    <row r="172" s="2" customFormat="1" ht="16.5" customHeight="1">
      <c r="A172" s="37"/>
      <c r="B172" s="38"/>
      <c r="C172" s="217" t="s">
        <v>8</v>
      </c>
      <c r="D172" s="217" t="s">
        <v>123</v>
      </c>
      <c r="E172" s="218" t="s">
        <v>209</v>
      </c>
      <c r="F172" s="219" t="s">
        <v>210</v>
      </c>
      <c r="G172" s="220" t="s">
        <v>211</v>
      </c>
      <c r="H172" s="221">
        <v>1</v>
      </c>
      <c r="I172" s="222"/>
      <c r="J172" s="223">
        <f>ROUND(I172*H172,2)</f>
        <v>0</v>
      </c>
      <c r="K172" s="219" t="s">
        <v>1</v>
      </c>
      <c r="L172" s="43"/>
      <c r="M172" s="224" t="s">
        <v>1</v>
      </c>
      <c r="N172" s="225" t="s">
        <v>39</v>
      </c>
      <c r="O172" s="90"/>
      <c r="P172" s="226">
        <f>O172*H172</f>
        <v>0</v>
      </c>
      <c r="Q172" s="226">
        <v>0</v>
      </c>
      <c r="R172" s="226">
        <f>Q172*H172</f>
        <v>0</v>
      </c>
      <c r="S172" s="226">
        <v>0</v>
      </c>
      <c r="T172" s="227">
        <f>S172*H172</f>
        <v>0</v>
      </c>
      <c r="U172" s="37"/>
      <c r="V172" s="37"/>
      <c r="W172" s="37"/>
      <c r="X172" s="37"/>
      <c r="Y172" s="37"/>
      <c r="Z172" s="37"/>
      <c r="AA172" s="37"/>
      <c r="AB172" s="37"/>
      <c r="AC172" s="37"/>
      <c r="AD172" s="37"/>
      <c r="AE172" s="37"/>
      <c r="AR172" s="228" t="s">
        <v>128</v>
      </c>
      <c r="AT172" s="228" t="s">
        <v>123</v>
      </c>
      <c r="AU172" s="228" t="s">
        <v>84</v>
      </c>
      <c r="AY172" s="16" t="s">
        <v>121</v>
      </c>
      <c r="BE172" s="229">
        <f>IF(N172="základní",J172,0)</f>
        <v>0</v>
      </c>
      <c r="BF172" s="229">
        <f>IF(N172="snížená",J172,0)</f>
        <v>0</v>
      </c>
      <c r="BG172" s="229">
        <f>IF(N172="zákl. přenesená",J172,0)</f>
        <v>0</v>
      </c>
      <c r="BH172" s="229">
        <f>IF(N172="sníž. přenesená",J172,0)</f>
        <v>0</v>
      </c>
      <c r="BI172" s="229">
        <f>IF(N172="nulová",J172,0)</f>
        <v>0</v>
      </c>
      <c r="BJ172" s="16" t="s">
        <v>82</v>
      </c>
      <c r="BK172" s="229">
        <f>ROUND(I172*H172,2)</f>
        <v>0</v>
      </c>
      <c r="BL172" s="16" t="s">
        <v>128</v>
      </c>
      <c r="BM172" s="228" t="s">
        <v>212</v>
      </c>
    </row>
    <row r="173" s="2" customFormat="1" ht="24.15" customHeight="1">
      <c r="A173" s="37"/>
      <c r="B173" s="38"/>
      <c r="C173" s="217" t="s">
        <v>213</v>
      </c>
      <c r="D173" s="217" t="s">
        <v>123</v>
      </c>
      <c r="E173" s="218" t="s">
        <v>214</v>
      </c>
      <c r="F173" s="219" t="s">
        <v>215</v>
      </c>
      <c r="G173" s="220" t="s">
        <v>126</v>
      </c>
      <c r="H173" s="221">
        <v>510</v>
      </c>
      <c r="I173" s="222"/>
      <c r="J173" s="223">
        <f>ROUND(I173*H173,2)</f>
        <v>0</v>
      </c>
      <c r="K173" s="219" t="s">
        <v>127</v>
      </c>
      <c r="L173" s="43"/>
      <c r="M173" s="224" t="s">
        <v>1</v>
      </c>
      <c r="N173" s="225" t="s">
        <v>39</v>
      </c>
      <c r="O173" s="90"/>
      <c r="P173" s="226">
        <f>O173*H173</f>
        <v>0</v>
      </c>
      <c r="Q173" s="226">
        <v>0</v>
      </c>
      <c r="R173" s="226">
        <f>Q173*H173</f>
        <v>0</v>
      </c>
      <c r="S173" s="226">
        <v>0</v>
      </c>
      <c r="T173" s="227">
        <f>S173*H173</f>
        <v>0</v>
      </c>
      <c r="U173" s="37"/>
      <c r="V173" s="37"/>
      <c r="W173" s="37"/>
      <c r="X173" s="37"/>
      <c r="Y173" s="37"/>
      <c r="Z173" s="37"/>
      <c r="AA173" s="37"/>
      <c r="AB173" s="37"/>
      <c r="AC173" s="37"/>
      <c r="AD173" s="37"/>
      <c r="AE173" s="37"/>
      <c r="AR173" s="228" t="s">
        <v>128</v>
      </c>
      <c r="AT173" s="228" t="s">
        <v>123</v>
      </c>
      <c r="AU173" s="228" t="s">
        <v>84</v>
      </c>
      <c r="AY173" s="16" t="s">
        <v>121</v>
      </c>
      <c r="BE173" s="229">
        <f>IF(N173="základní",J173,0)</f>
        <v>0</v>
      </c>
      <c r="BF173" s="229">
        <f>IF(N173="snížená",J173,0)</f>
        <v>0</v>
      </c>
      <c r="BG173" s="229">
        <f>IF(N173="zákl. přenesená",J173,0)</f>
        <v>0</v>
      </c>
      <c r="BH173" s="229">
        <f>IF(N173="sníž. přenesená",J173,0)</f>
        <v>0</v>
      </c>
      <c r="BI173" s="229">
        <f>IF(N173="nulová",J173,0)</f>
        <v>0</v>
      </c>
      <c r="BJ173" s="16" t="s">
        <v>82</v>
      </c>
      <c r="BK173" s="229">
        <f>ROUND(I173*H173,2)</f>
        <v>0</v>
      </c>
      <c r="BL173" s="16" t="s">
        <v>128</v>
      </c>
      <c r="BM173" s="228" t="s">
        <v>216</v>
      </c>
    </row>
    <row r="174" s="2" customFormat="1">
      <c r="A174" s="37"/>
      <c r="B174" s="38"/>
      <c r="C174" s="39"/>
      <c r="D174" s="230" t="s">
        <v>130</v>
      </c>
      <c r="E174" s="39"/>
      <c r="F174" s="231" t="s">
        <v>217</v>
      </c>
      <c r="G174" s="39"/>
      <c r="H174" s="39"/>
      <c r="I174" s="232"/>
      <c r="J174" s="39"/>
      <c r="K174" s="39"/>
      <c r="L174" s="43"/>
      <c r="M174" s="233"/>
      <c r="N174" s="234"/>
      <c r="O174" s="90"/>
      <c r="P174" s="90"/>
      <c r="Q174" s="90"/>
      <c r="R174" s="90"/>
      <c r="S174" s="90"/>
      <c r="T174" s="91"/>
      <c r="U174" s="37"/>
      <c r="V174" s="37"/>
      <c r="W174" s="37"/>
      <c r="X174" s="37"/>
      <c r="Y174" s="37"/>
      <c r="Z174" s="37"/>
      <c r="AA174" s="37"/>
      <c r="AB174" s="37"/>
      <c r="AC174" s="37"/>
      <c r="AD174" s="37"/>
      <c r="AE174" s="37"/>
      <c r="AT174" s="16" t="s">
        <v>130</v>
      </c>
      <c r="AU174" s="16" t="s">
        <v>84</v>
      </c>
    </row>
    <row r="175" s="2" customFormat="1">
      <c r="A175" s="37"/>
      <c r="B175" s="38"/>
      <c r="C175" s="39"/>
      <c r="D175" s="235" t="s">
        <v>132</v>
      </c>
      <c r="E175" s="39"/>
      <c r="F175" s="236" t="s">
        <v>218</v>
      </c>
      <c r="G175" s="39"/>
      <c r="H175" s="39"/>
      <c r="I175" s="232"/>
      <c r="J175" s="39"/>
      <c r="K175" s="39"/>
      <c r="L175" s="43"/>
      <c r="M175" s="233"/>
      <c r="N175" s="234"/>
      <c r="O175" s="90"/>
      <c r="P175" s="90"/>
      <c r="Q175" s="90"/>
      <c r="R175" s="90"/>
      <c r="S175" s="90"/>
      <c r="T175" s="91"/>
      <c r="U175" s="37"/>
      <c r="V175" s="37"/>
      <c r="W175" s="37"/>
      <c r="X175" s="37"/>
      <c r="Y175" s="37"/>
      <c r="Z175" s="37"/>
      <c r="AA175" s="37"/>
      <c r="AB175" s="37"/>
      <c r="AC175" s="37"/>
      <c r="AD175" s="37"/>
      <c r="AE175" s="37"/>
      <c r="AT175" s="16" t="s">
        <v>132</v>
      </c>
      <c r="AU175" s="16" t="s">
        <v>84</v>
      </c>
    </row>
    <row r="176" s="13" customFormat="1">
      <c r="A176" s="13"/>
      <c r="B176" s="237"/>
      <c r="C176" s="238"/>
      <c r="D176" s="235" t="s">
        <v>140</v>
      </c>
      <c r="E176" s="239" t="s">
        <v>1</v>
      </c>
      <c r="F176" s="240" t="s">
        <v>219</v>
      </c>
      <c r="G176" s="238"/>
      <c r="H176" s="241">
        <v>510</v>
      </c>
      <c r="I176" s="242"/>
      <c r="J176" s="238"/>
      <c r="K176" s="238"/>
      <c r="L176" s="243"/>
      <c r="M176" s="244"/>
      <c r="N176" s="245"/>
      <c r="O176" s="245"/>
      <c r="P176" s="245"/>
      <c r="Q176" s="245"/>
      <c r="R176" s="245"/>
      <c r="S176" s="245"/>
      <c r="T176" s="246"/>
      <c r="U176" s="13"/>
      <c r="V176" s="13"/>
      <c r="W176" s="13"/>
      <c r="X176" s="13"/>
      <c r="Y176" s="13"/>
      <c r="Z176" s="13"/>
      <c r="AA176" s="13"/>
      <c r="AB176" s="13"/>
      <c r="AC176" s="13"/>
      <c r="AD176" s="13"/>
      <c r="AE176" s="13"/>
      <c r="AT176" s="247" t="s">
        <v>140</v>
      </c>
      <c r="AU176" s="247" t="s">
        <v>84</v>
      </c>
      <c r="AV176" s="13" t="s">
        <v>84</v>
      </c>
      <c r="AW176" s="13" t="s">
        <v>32</v>
      </c>
      <c r="AX176" s="13" t="s">
        <v>74</v>
      </c>
      <c r="AY176" s="247" t="s">
        <v>121</v>
      </c>
    </row>
    <row r="177" s="12" customFormat="1" ht="22.8" customHeight="1">
      <c r="A177" s="12"/>
      <c r="B177" s="201"/>
      <c r="C177" s="202"/>
      <c r="D177" s="203" t="s">
        <v>73</v>
      </c>
      <c r="E177" s="215" t="s">
        <v>177</v>
      </c>
      <c r="F177" s="215" t="s">
        <v>220</v>
      </c>
      <c r="G177" s="202"/>
      <c r="H177" s="202"/>
      <c r="I177" s="205"/>
      <c r="J177" s="216">
        <f>BK177</f>
        <v>0</v>
      </c>
      <c r="K177" s="202"/>
      <c r="L177" s="207"/>
      <c r="M177" s="208"/>
      <c r="N177" s="209"/>
      <c r="O177" s="209"/>
      <c r="P177" s="210">
        <f>SUM(P178:P196)</f>
        <v>0</v>
      </c>
      <c r="Q177" s="209"/>
      <c r="R177" s="210">
        <f>SUM(R178:R196)</f>
        <v>0</v>
      </c>
      <c r="S177" s="209"/>
      <c r="T177" s="211">
        <f>SUM(T178:T196)</f>
        <v>751.04050000000007</v>
      </c>
      <c r="U177" s="12"/>
      <c r="V177" s="12"/>
      <c r="W177" s="12"/>
      <c r="X177" s="12"/>
      <c r="Y177" s="12"/>
      <c r="Z177" s="12"/>
      <c r="AA177" s="12"/>
      <c r="AB177" s="12"/>
      <c r="AC177" s="12"/>
      <c r="AD177" s="12"/>
      <c r="AE177" s="12"/>
      <c r="AR177" s="212" t="s">
        <v>82</v>
      </c>
      <c r="AT177" s="213" t="s">
        <v>73</v>
      </c>
      <c r="AU177" s="213" t="s">
        <v>82</v>
      </c>
      <c r="AY177" s="212" t="s">
        <v>121</v>
      </c>
      <c r="BK177" s="214">
        <f>SUM(BK178:BK196)</f>
        <v>0</v>
      </c>
    </row>
    <row r="178" s="2" customFormat="1" ht="21.75" customHeight="1">
      <c r="A178" s="37"/>
      <c r="B178" s="38"/>
      <c r="C178" s="217" t="s">
        <v>221</v>
      </c>
      <c r="D178" s="217" t="s">
        <v>123</v>
      </c>
      <c r="E178" s="218" t="s">
        <v>222</v>
      </c>
      <c r="F178" s="219" t="s">
        <v>223</v>
      </c>
      <c r="G178" s="220" t="s">
        <v>224</v>
      </c>
      <c r="H178" s="221">
        <v>30</v>
      </c>
      <c r="I178" s="222"/>
      <c r="J178" s="223">
        <f>ROUND(I178*H178,2)</f>
        <v>0</v>
      </c>
      <c r="K178" s="219" t="s">
        <v>127</v>
      </c>
      <c r="L178" s="43"/>
      <c r="M178" s="224" t="s">
        <v>1</v>
      </c>
      <c r="N178" s="225" t="s">
        <v>39</v>
      </c>
      <c r="O178" s="90"/>
      <c r="P178" s="226">
        <f>O178*H178</f>
        <v>0</v>
      </c>
      <c r="Q178" s="226">
        <v>0</v>
      </c>
      <c r="R178" s="226">
        <f>Q178*H178</f>
        <v>0</v>
      </c>
      <c r="S178" s="226">
        <v>0</v>
      </c>
      <c r="T178" s="227">
        <f>S178*H178</f>
        <v>0</v>
      </c>
      <c r="U178" s="37"/>
      <c r="V178" s="37"/>
      <c r="W178" s="37"/>
      <c r="X178" s="37"/>
      <c r="Y178" s="37"/>
      <c r="Z178" s="37"/>
      <c r="AA178" s="37"/>
      <c r="AB178" s="37"/>
      <c r="AC178" s="37"/>
      <c r="AD178" s="37"/>
      <c r="AE178" s="37"/>
      <c r="AR178" s="228" t="s">
        <v>128</v>
      </c>
      <c r="AT178" s="228" t="s">
        <v>123</v>
      </c>
      <c r="AU178" s="228" t="s">
        <v>84</v>
      </c>
      <c r="AY178" s="16" t="s">
        <v>121</v>
      </c>
      <c r="BE178" s="229">
        <f>IF(N178="základní",J178,0)</f>
        <v>0</v>
      </c>
      <c r="BF178" s="229">
        <f>IF(N178="snížená",J178,0)</f>
        <v>0</v>
      </c>
      <c r="BG178" s="229">
        <f>IF(N178="zákl. přenesená",J178,0)</f>
        <v>0</v>
      </c>
      <c r="BH178" s="229">
        <f>IF(N178="sníž. přenesená",J178,0)</f>
        <v>0</v>
      </c>
      <c r="BI178" s="229">
        <f>IF(N178="nulová",J178,0)</f>
        <v>0</v>
      </c>
      <c r="BJ178" s="16" t="s">
        <v>82</v>
      </c>
      <c r="BK178" s="229">
        <f>ROUND(I178*H178,2)</f>
        <v>0</v>
      </c>
      <c r="BL178" s="16" t="s">
        <v>128</v>
      </c>
      <c r="BM178" s="228" t="s">
        <v>225</v>
      </c>
    </row>
    <row r="179" s="2" customFormat="1">
      <c r="A179" s="37"/>
      <c r="B179" s="38"/>
      <c r="C179" s="39"/>
      <c r="D179" s="230" t="s">
        <v>130</v>
      </c>
      <c r="E179" s="39"/>
      <c r="F179" s="231" t="s">
        <v>226</v>
      </c>
      <c r="G179" s="39"/>
      <c r="H179" s="39"/>
      <c r="I179" s="232"/>
      <c r="J179" s="39"/>
      <c r="K179" s="39"/>
      <c r="L179" s="43"/>
      <c r="M179" s="233"/>
      <c r="N179" s="234"/>
      <c r="O179" s="90"/>
      <c r="P179" s="90"/>
      <c r="Q179" s="90"/>
      <c r="R179" s="90"/>
      <c r="S179" s="90"/>
      <c r="T179" s="91"/>
      <c r="U179" s="37"/>
      <c r="V179" s="37"/>
      <c r="W179" s="37"/>
      <c r="X179" s="37"/>
      <c r="Y179" s="37"/>
      <c r="Z179" s="37"/>
      <c r="AA179" s="37"/>
      <c r="AB179" s="37"/>
      <c r="AC179" s="37"/>
      <c r="AD179" s="37"/>
      <c r="AE179" s="37"/>
      <c r="AT179" s="16" t="s">
        <v>130</v>
      </c>
      <c r="AU179" s="16" t="s">
        <v>84</v>
      </c>
    </row>
    <row r="180" s="2" customFormat="1">
      <c r="A180" s="37"/>
      <c r="B180" s="38"/>
      <c r="C180" s="39"/>
      <c r="D180" s="235" t="s">
        <v>132</v>
      </c>
      <c r="E180" s="39"/>
      <c r="F180" s="236" t="s">
        <v>227</v>
      </c>
      <c r="G180" s="39"/>
      <c r="H180" s="39"/>
      <c r="I180" s="232"/>
      <c r="J180" s="39"/>
      <c r="K180" s="39"/>
      <c r="L180" s="43"/>
      <c r="M180" s="233"/>
      <c r="N180" s="234"/>
      <c r="O180" s="90"/>
      <c r="P180" s="90"/>
      <c r="Q180" s="90"/>
      <c r="R180" s="90"/>
      <c r="S180" s="90"/>
      <c r="T180" s="91"/>
      <c r="U180" s="37"/>
      <c r="V180" s="37"/>
      <c r="W180" s="37"/>
      <c r="X180" s="37"/>
      <c r="Y180" s="37"/>
      <c r="Z180" s="37"/>
      <c r="AA180" s="37"/>
      <c r="AB180" s="37"/>
      <c r="AC180" s="37"/>
      <c r="AD180" s="37"/>
      <c r="AE180" s="37"/>
      <c r="AT180" s="16" t="s">
        <v>132</v>
      </c>
      <c r="AU180" s="16" t="s">
        <v>84</v>
      </c>
    </row>
    <row r="181" s="13" customFormat="1">
      <c r="A181" s="13"/>
      <c r="B181" s="237"/>
      <c r="C181" s="238"/>
      <c r="D181" s="235" t="s">
        <v>140</v>
      </c>
      <c r="E181" s="239" t="s">
        <v>1</v>
      </c>
      <c r="F181" s="240" t="s">
        <v>228</v>
      </c>
      <c r="G181" s="238"/>
      <c r="H181" s="241">
        <v>30</v>
      </c>
      <c r="I181" s="242"/>
      <c r="J181" s="238"/>
      <c r="K181" s="238"/>
      <c r="L181" s="243"/>
      <c r="M181" s="244"/>
      <c r="N181" s="245"/>
      <c r="O181" s="245"/>
      <c r="P181" s="245"/>
      <c r="Q181" s="245"/>
      <c r="R181" s="245"/>
      <c r="S181" s="245"/>
      <c r="T181" s="246"/>
      <c r="U181" s="13"/>
      <c r="V181" s="13"/>
      <c r="W181" s="13"/>
      <c r="X181" s="13"/>
      <c r="Y181" s="13"/>
      <c r="Z181" s="13"/>
      <c r="AA181" s="13"/>
      <c r="AB181" s="13"/>
      <c r="AC181" s="13"/>
      <c r="AD181" s="13"/>
      <c r="AE181" s="13"/>
      <c r="AT181" s="247" t="s">
        <v>140</v>
      </c>
      <c r="AU181" s="247" t="s">
        <v>84</v>
      </c>
      <c r="AV181" s="13" t="s">
        <v>84</v>
      </c>
      <c r="AW181" s="13" t="s">
        <v>32</v>
      </c>
      <c r="AX181" s="13" t="s">
        <v>74</v>
      </c>
      <c r="AY181" s="247" t="s">
        <v>121</v>
      </c>
    </row>
    <row r="182" s="2" customFormat="1" ht="16.5" customHeight="1">
      <c r="A182" s="37"/>
      <c r="B182" s="38"/>
      <c r="C182" s="217" t="s">
        <v>229</v>
      </c>
      <c r="D182" s="217" t="s">
        <v>123</v>
      </c>
      <c r="E182" s="218" t="s">
        <v>230</v>
      </c>
      <c r="F182" s="219" t="s">
        <v>231</v>
      </c>
      <c r="G182" s="220" t="s">
        <v>136</v>
      </c>
      <c r="H182" s="221">
        <v>1</v>
      </c>
      <c r="I182" s="222"/>
      <c r="J182" s="223">
        <f>ROUND(I182*H182,2)</f>
        <v>0</v>
      </c>
      <c r="K182" s="219" t="s">
        <v>1</v>
      </c>
      <c r="L182" s="43"/>
      <c r="M182" s="224" t="s">
        <v>1</v>
      </c>
      <c r="N182" s="225" t="s">
        <v>39</v>
      </c>
      <c r="O182" s="90"/>
      <c r="P182" s="226">
        <f>O182*H182</f>
        <v>0</v>
      </c>
      <c r="Q182" s="226">
        <v>0</v>
      </c>
      <c r="R182" s="226">
        <f>Q182*H182</f>
        <v>0</v>
      </c>
      <c r="S182" s="226">
        <v>0</v>
      </c>
      <c r="T182" s="227">
        <f>S182*H182</f>
        <v>0</v>
      </c>
      <c r="U182" s="37"/>
      <c r="V182" s="37"/>
      <c r="W182" s="37"/>
      <c r="X182" s="37"/>
      <c r="Y182" s="37"/>
      <c r="Z182" s="37"/>
      <c r="AA182" s="37"/>
      <c r="AB182" s="37"/>
      <c r="AC182" s="37"/>
      <c r="AD182" s="37"/>
      <c r="AE182" s="37"/>
      <c r="AR182" s="228" t="s">
        <v>128</v>
      </c>
      <c r="AT182" s="228" t="s">
        <v>123</v>
      </c>
      <c r="AU182" s="228" t="s">
        <v>84</v>
      </c>
      <c r="AY182" s="16" t="s">
        <v>121</v>
      </c>
      <c r="BE182" s="229">
        <f>IF(N182="základní",J182,0)</f>
        <v>0</v>
      </c>
      <c r="BF182" s="229">
        <f>IF(N182="snížená",J182,0)</f>
        <v>0</v>
      </c>
      <c r="BG182" s="229">
        <f>IF(N182="zákl. přenesená",J182,0)</f>
        <v>0</v>
      </c>
      <c r="BH182" s="229">
        <f>IF(N182="sníž. přenesená",J182,0)</f>
        <v>0</v>
      </c>
      <c r="BI182" s="229">
        <f>IF(N182="nulová",J182,0)</f>
        <v>0</v>
      </c>
      <c r="BJ182" s="16" t="s">
        <v>82</v>
      </c>
      <c r="BK182" s="229">
        <f>ROUND(I182*H182,2)</f>
        <v>0</v>
      </c>
      <c r="BL182" s="16" t="s">
        <v>128</v>
      </c>
      <c r="BM182" s="228" t="s">
        <v>232</v>
      </c>
    </row>
    <row r="183" s="2" customFormat="1" ht="16.5" customHeight="1">
      <c r="A183" s="37"/>
      <c r="B183" s="38"/>
      <c r="C183" s="217" t="s">
        <v>233</v>
      </c>
      <c r="D183" s="217" t="s">
        <v>123</v>
      </c>
      <c r="E183" s="218" t="s">
        <v>234</v>
      </c>
      <c r="F183" s="219" t="s">
        <v>235</v>
      </c>
      <c r="G183" s="220" t="s">
        <v>236</v>
      </c>
      <c r="H183" s="221">
        <v>15.941000000000001</v>
      </c>
      <c r="I183" s="222"/>
      <c r="J183" s="223">
        <f>ROUND(I183*H183,2)</f>
        <v>0</v>
      </c>
      <c r="K183" s="219" t="s">
        <v>127</v>
      </c>
      <c r="L183" s="43"/>
      <c r="M183" s="224" t="s">
        <v>1</v>
      </c>
      <c r="N183" s="225" t="s">
        <v>39</v>
      </c>
      <c r="O183" s="90"/>
      <c r="P183" s="226">
        <f>O183*H183</f>
        <v>0</v>
      </c>
      <c r="Q183" s="226">
        <v>0</v>
      </c>
      <c r="R183" s="226">
        <f>Q183*H183</f>
        <v>0</v>
      </c>
      <c r="S183" s="226">
        <v>2</v>
      </c>
      <c r="T183" s="227">
        <f>S183*H183</f>
        <v>31.882000000000001</v>
      </c>
      <c r="U183" s="37"/>
      <c r="V183" s="37"/>
      <c r="W183" s="37"/>
      <c r="X183" s="37"/>
      <c r="Y183" s="37"/>
      <c r="Z183" s="37"/>
      <c r="AA183" s="37"/>
      <c r="AB183" s="37"/>
      <c r="AC183" s="37"/>
      <c r="AD183" s="37"/>
      <c r="AE183" s="37"/>
      <c r="AR183" s="228" t="s">
        <v>128</v>
      </c>
      <c r="AT183" s="228" t="s">
        <v>123</v>
      </c>
      <c r="AU183" s="228" t="s">
        <v>84</v>
      </c>
      <c r="AY183" s="16" t="s">
        <v>121</v>
      </c>
      <c r="BE183" s="229">
        <f>IF(N183="základní",J183,0)</f>
        <v>0</v>
      </c>
      <c r="BF183" s="229">
        <f>IF(N183="snížená",J183,0)</f>
        <v>0</v>
      </c>
      <c r="BG183" s="229">
        <f>IF(N183="zákl. přenesená",J183,0)</f>
        <v>0</v>
      </c>
      <c r="BH183" s="229">
        <f>IF(N183="sníž. přenesená",J183,0)</f>
        <v>0</v>
      </c>
      <c r="BI183" s="229">
        <f>IF(N183="nulová",J183,0)</f>
        <v>0</v>
      </c>
      <c r="BJ183" s="16" t="s">
        <v>82</v>
      </c>
      <c r="BK183" s="229">
        <f>ROUND(I183*H183,2)</f>
        <v>0</v>
      </c>
      <c r="BL183" s="16" t="s">
        <v>128</v>
      </c>
      <c r="BM183" s="228" t="s">
        <v>237</v>
      </c>
    </row>
    <row r="184" s="2" customFormat="1">
      <c r="A184" s="37"/>
      <c r="B184" s="38"/>
      <c r="C184" s="39"/>
      <c r="D184" s="230" t="s">
        <v>130</v>
      </c>
      <c r="E184" s="39"/>
      <c r="F184" s="231" t="s">
        <v>238</v>
      </c>
      <c r="G184" s="39"/>
      <c r="H184" s="39"/>
      <c r="I184" s="232"/>
      <c r="J184" s="39"/>
      <c r="K184" s="39"/>
      <c r="L184" s="43"/>
      <c r="M184" s="233"/>
      <c r="N184" s="234"/>
      <c r="O184" s="90"/>
      <c r="P184" s="90"/>
      <c r="Q184" s="90"/>
      <c r="R184" s="90"/>
      <c r="S184" s="90"/>
      <c r="T184" s="91"/>
      <c r="U184" s="37"/>
      <c r="V184" s="37"/>
      <c r="W184" s="37"/>
      <c r="X184" s="37"/>
      <c r="Y184" s="37"/>
      <c r="Z184" s="37"/>
      <c r="AA184" s="37"/>
      <c r="AB184" s="37"/>
      <c r="AC184" s="37"/>
      <c r="AD184" s="37"/>
      <c r="AE184" s="37"/>
      <c r="AT184" s="16" t="s">
        <v>130</v>
      </c>
      <c r="AU184" s="16" t="s">
        <v>84</v>
      </c>
    </row>
    <row r="185" s="13" customFormat="1">
      <c r="A185" s="13"/>
      <c r="B185" s="237"/>
      <c r="C185" s="238"/>
      <c r="D185" s="235" t="s">
        <v>140</v>
      </c>
      <c r="E185" s="239" t="s">
        <v>1</v>
      </c>
      <c r="F185" s="240" t="s">
        <v>239</v>
      </c>
      <c r="G185" s="238"/>
      <c r="H185" s="241">
        <v>15.940799999999996</v>
      </c>
      <c r="I185" s="242"/>
      <c r="J185" s="238"/>
      <c r="K185" s="238"/>
      <c r="L185" s="243"/>
      <c r="M185" s="244"/>
      <c r="N185" s="245"/>
      <c r="O185" s="245"/>
      <c r="P185" s="245"/>
      <c r="Q185" s="245"/>
      <c r="R185" s="245"/>
      <c r="S185" s="245"/>
      <c r="T185" s="246"/>
      <c r="U185" s="13"/>
      <c r="V185" s="13"/>
      <c r="W185" s="13"/>
      <c r="X185" s="13"/>
      <c r="Y185" s="13"/>
      <c r="Z185" s="13"/>
      <c r="AA185" s="13"/>
      <c r="AB185" s="13"/>
      <c r="AC185" s="13"/>
      <c r="AD185" s="13"/>
      <c r="AE185" s="13"/>
      <c r="AT185" s="247" t="s">
        <v>140</v>
      </c>
      <c r="AU185" s="247" t="s">
        <v>84</v>
      </c>
      <c r="AV185" s="13" t="s">
        <v>84</v>
      </c>
      <c r="AW185" s="13" t="s">
        <v>32</v>
      </c>
      <c r="AX185" s="13" t="s">
        <v>74</v>
      </c>
      <c r="AY185" s="247" t="s">
        <v>121</v>
      </c>
    </row>
    <row r="186" s="2" customFormat="1" ht="24.15" customHeight="1">
      <c r="A186" s="37"/>
      <c r="B186" s="38"/>
      <c r="C186" s="217" t="s">
        <v>240</v>
      </c>
      <c r="D186" s="217" t="s">
        <v>123</v>
      </c>
      <c r="E186" s="218" t="s">
        <v>241</v>
      </c>
      <c r="F186" s="219" t="s">
        <v>242</v>
      </c>
      <c r="G186" s="220" t="s">
        <v>236</v>
      </c>
      <c r="H186" s="221">
        <v>1598.1300000000001</v>
      </c>
      <c r="I186" s="222"/>
      <c r="J186" s="223">
        <f>ROUND(I186*H186,2)</f>
        <v>0</v>
      </c>
      <c r="K186" s="219" t="s">
        <v>127</v>
      </c>
      <c r="L186" s="43"/>
      <c r="M186" s="224" t="s">
        <v>1</v>
      </c>
      <c r="N186" s="225" t="s">
        <v>39</v>
      </c>
      <c r="O186" s="90"/>
      <c r="P186" s="226">
        <f>O186*H186</f>
        <v>0</v>
      </c>
      <c r="Q186" s="226">
        <v>0</v>
      </c>
      <c r="R186" s="226">
        <f>Q186*H186</f>
        <v>0</v>
      </c>
      <c r="S186" s="226">
        <v>0.45000000000000001</v>
      </c>
      <c r="T186" s="227">
        <f>S186*H186</f>
        <v>719.15850000000012</v>
      </c>
      <c r="U186" s="37"/>
      <c r="V186" s="37"/>
      <c r="W186" s="37"/>
      <c r="X186" s="37"/>
      <c r="Y186" s="37"/>
      <c r="Z186" s="37"/>
      <c r="AA186" s="37"/>
      <c r="AB186" s="37"/>
      <c r="AC186" s="37"/>
      <c r="AD186" s="37"/>
      <c r="AE186" s="37"/>
      <c r="AR186" s="228" t="s">
        <v>128</v>
      </c>
      <c r="AT186" s="228" t="s">
        <v>123</v>
      </c>
      <c r="AU186" s="228" t="s">
        <v>84</v>
      </c>
      <c r="AY186" s="16" t="s">
        <v>121</v>
      </c>
      <c r="BE186" s="229">
        <f>IF(N186="základní",J186,0)</f>
        <v>0</v>
      </c>
      <c r="BF186" s="229">
        <f>IF(N186="snížená",J186,0)</f>
        <v>0</v>
      </c>
      <c r="BG186" s="229">
        <f>IF(N186="zákl. přenesená",J186,0)</f>
        <v>0</v>
      </c>
      <c r="BH186" s="229">
        <f>IF(N186="sníž. přenesená",J186,0)</f>
        <v>0</v>
      </c>
      <c r="BI186" s="229">
        <f>IF(N186="nulová",J186,0)</f>
        <v>0</v>
      </c>
      <c r="BJ186" s="16" t="s">
        <v>82</v>
      </c>
      <c r="BK186" s="229">
        <f>ROUND(I186*H186,2)</f>
        <v>0</v>
      </c>
      <c r="BL186" s="16" t="s">
        <v>128</v>
      </c>
      <c r="BM186" s="228" t="s">
        <v>243</v>
      </c>
    </row>
    <row r="187" s="2" customFormat="1">
      <c r="A187" s="37"/>
      <c r="B187" s="38"/>
      <c r="C187" s="39"/>
      <c r="D187" s="230" t="s">
        <v>130</v>
      </c>
      <c r="E187" s="39"/>
      <c r="F187" s="231" t="s">
        <v>244</v>
      </c>
      <c r="G187" s="39"/>
      <c r="H187" s="39"/>
      <c r="I187" s="232"/>
      <c r="J187" s="39"/>
      <c r="K187" s="39"/>
      <c r="L187" s="43"/>
      <c r="M187" s="233"/>
      <c r="N187" s="234"/>
      <c r="O187" s="90"/>
      <c r="P187" s="90"/>
      <c r="Q187" s="90"/>
      <c r="R187" s="90"/>
      <c r="S187" s="90"/>
      <c r="T187" s="91"/>
      <c r="U187" s="37"/>
      <c r="V187" s="37"/>
      <c r="W187" s="37"/>
      <c r="X187" s="37"/>
      <c r="Y187" s="37"/>
      <c r="Z187" s="37"/>
      <c r="AA187" s="37"/>
      <c r="AB187" s="37"/>
      <c r="AC187" s="37"/>
      <c r="AD187" s="37"/>
      <c r="AE187" s="37"/>
      <c r="AT187" s="16" t="s">
        <v>130</v>
      </c>
      <c r="AU187" s="16" t="s">
        <v>84</v>
      </c>
    </row>
    <row r="188" s="2" customFormat="1">
      <c r="A188" s="37"/>
      <c r="B188" s="38"/>
      <c r="C188" s="39"/>
      <c r="D188" s="235" t="s">
        <v>132</v>
      </c>
      <c r="E188" s="39"/>
      <c r="F188" s="236" t="s">
        <v>245</v>
      </c>
      <c r="G188" s="39"/>
      <c r="H188" s="39"/>
      <c r="I188" s="232"/>
      <c r="J188" s="39"/>
      <c r="K188" s="39"/>
      <c r="L188" s="43"/>
      <c r="M188" s="233"/>
      <c r="N188" s="234"/>
      <c r="O188" s="90"/>
      <c r="P188" s="90"/>
      <c r="Q188" s="90"/>
      <c r="R188" s="90"/>
      <c r="S188" s="90"/>
      <c r="T188" s="91"/>
      <c r="U188" s="37"/>
      <c r="V188" s="37"/>
      <c r="W188" s="37"/>
      <c r="X188" s="37"/>
      <c r="Y188" s="37"/>
      <c r="Z188" s="37"/>
      <c r="AA188" s="37"/>
      <c r="AB188" s="37"/>
      <c r="AC188" s="37"/>
      <c r="AD188" s="37"/>
      <c r="AE188" s="37"/>
      <c r="AT188" s="16" t="s">
        <v>132</v>
      </c>
      <c r="AU188" s="16" t="s">
        <v>84</v>
      </c>
    </row>
    <row r="189" s="13" customFormat="1">
      <c r="A189" s="13"/>
      <c r="B189" s="237"/>
      <c r="C189" s="238"/>
      <c r="D189" s="235" t="s">
        <v>140</v>
      </c>
      <c r="E189" s="239" t="s">
        <v>1</v>
      </c>
      <c r="F189" s="240" t="s">
        <v>246</v>
      </c>
      <c r="G189" s="238"/>
      <c r="H189" s="241">
        <v>1236.4443000000001</v>
      </c>
      <c r="I189" s="242"/>
      <c r="J189" s="238"/>
      <c r="K189" s="238"/>
      <c r="L189" s="243"/>
      <c r="M189" s="244"/>
      <c r="N189" s="245"/>
      <c r="O189" s="245"/>
      <c r="P189" s="245"/>
      <c r="Q189" s="245"/>
      <c r="R189" s="245"/>
      <c r="S189" s="245"/>
      <c r="T189" s="246"/>
      <c r="U189" s="13"/>
      <c r="V189" s="13"/>
      <c r="W189" s="13"/>
      <c r="X189" s="13"/>
      <c r="Y189" s="13"/>
      <c r="Z189" s="13"/>
      <c r="AA189" s="13"/>
      <c r="AB189" s="13"/>
      <c r="AC189" s="13"/>
      <c r="AD189" s="13"/>
      <c r="AE189" s="13"/>
      <c r="AT189" s="247" t="s">
        <v>140</v>
      </c>
      <c r="AU189" s="247" t="s">
        <v>84</v>
      </c>
      <c r="AV189" s="13" t="s">
        <v>84</v>
      </c>
      <c r="AW189" s="13" t="s">
        <v>32</v>
      </c>
      <c r="AX189" s="13" t="s">
        <v>74</v>
      </c>
      <c r="AY189" s="247" t="s">
        <v>121</v>
      </c>
    </row>
    <row r="190" s="13" customFormat="1">
      <c r="A190" s="13"/>
      <c r="B190" s="237"/>
      <c r="C190" s="238"/>
      <c r="D190" s="235" t="s">
        <v>140</v>
      </c>
      <c r="E190" s="239" t="s">
        <v>1</v>
      </c>
      <c r="F190" s="240" t="s">
        <v>247</v>
      </c>
      <c r="G190" s="238"/>
      <c r="H190" s="241">
        <v>294.31844999999993</v>
      </c>
      <c r="I190" s="242"/>
      <c r="J190" s="238"/>
      <c r="K190" s="238"/>
      <c r="L190" s="243"/>
      <c r="M190" s="244"/>
      <c r="N190" s="245"/>
      <c r="O190" s="245"/>
      <c r="P190" s="245"/>
      <c r="Q190" s="245"/>
      <c r="R190" s="245"/>
      <c r="S190" s="245"/>
      <c r="T190" s="246"/>
      <c r="U190" s="13"/>
      <c r="V190" s="13"/>
      <c r="W190" s="13"/>
      <c r="X190" s="13"/>
      <c r="Y190" s="13"/>
      <c r="Z190" s="13"/>
      <c r="AA190" s="13"/>
      <c r="AB190" s="13"/>
      <c r="AC190" s="13"/>
      <c r="AD190" s="13"/>
      <c r="AE190" s="13"/>
      <c r="AT190" s="247" t="s">
        <v>140</v>
      </c>
      <c r="AU190" s="247" t="s">
        <v>84</v>
      </c>
      <c r="AV190" s="13" t="s">
        <v>84</v>
      </c>
      <c r="AW190" s="13" t="s">
        <v>32</v>
      </c>
      <c r="AX190" s="13" t="s">
        <v>74</v>
      </c>
      <c r="AY190" s="247" t="s">
        <v>121</v>
      </c>
    </row>
    <row r="191" s="13" customFormat="1">
      <c r="A191" s="13"/>
      <c r="B191" s="237"/>
      <c r="C191" s="238"/>
      <c r="D191" s="235" t="s">
        <v>140</v>
      </c>
      <c r="E191" s="239" t="s">
        <v>1</v>
      </c>
      <c r="F191" s="240" t="s">
        <v>248</v>
      </c>
      <c r="G191" s="238"/>
      <c r="H191" s="241">
        <v>3.9600000000000004</v>
      </c>
      <c r="I191" s="242"/>
      <c r="J191" s="238"/>
      <c r="K191" s="238"/>
      <c r="L191" s="243"/>
      <c r="M191" s="244"/>
      <c r="N191" s="245"/>
      <c r="O191" s="245"/>
      <c r="P191" s="245"/>
      <c r="Q191" s="245"/>
      <c r="R191" s="245"/>
      <c r="S191" s="245"/>
      <c r="T191" s="246"/>
      <c r="U191" s="13"/>
      <c r="V191" s="13"/>
      <c r="W191" s="13"/>
      <c r="X191" s="13"/>
      <c r="Y191" s="13"/>
      <c r="Z191" s="13"/>
      <c r="AA191" s="13"/>
      <c r="AB191" s="13"/>
      <c r="AC191" s="13"/>
      <c r="AD191" s="13"/>
      <c r="AE191" s="13"/>
      <c r="AT191" s="247" t="s">
        <v>140</v>
      </c>
      <c r="AU191" s="247" t="s">
        <v>84</v>
      </c>
      <c r="AV191" s="13" t="s">
        <v>84</v>
      </c>
      <c r="AW191" s="13" t="s">
        <v>32</v>
      </c>
      <c r="AX191" s="13" t="s">
        <v>74</v>
      </c>
      <c r="AY191" s="247" t="s">
        <v>121</v>
      </c>
    </row>
    <row r="192" s="13" customFormat="1">
      <c r="A192" s="13"/>
      <c r="B192" s="237"/>
      <c r="C192" s="238"/>
      <c r="D192" s="235" t="s">
        <v>140</v>
      </c>
      <c r="E192" s="239" t="s">
        <v>1</v>
      </c>
      <c r="F192" s="240" t="s">
        <v>249</v>
      </c>
      <c r="G192" s="238"/>
      <c r="H192" s="241">
        <v>63.407400000000003</v>
      </c>
      <c r="I192" s="242"/>
      <c r="J192" s="238"/>
      <c r="K192" s="238"/>
      <c r="L192" s="243"/>
      <c r="M192" s="244"/>
      <c r="N192" s="245"/>
      <c r="O192" s="245"/>
      <c r="P192" s="245"/>
      <c r="Q192" s="245"/>
      <c r="R192" s="245"/>
      <c r="S192" s="245"/>
      <c r="T192" s="246"/>
      <c r="U192" s="13"/>
      <c r="V192" s="13"/>
      <c r="W192" s="13"/>
      <c r="X192" s="13"/>
      <c r="Y192" s="13"/>
      <c r="Z192" s="13"/>
      <c r="AA192" s="13"/>
      <c r="AB192" s="13"/>
      <c r="AC192" s="13"/>
      <c r="AD192" s="13"/>
      <c r="AE192" s="13"/>
      <c r="AT192" s="247" t="s">
        <v>140</v>
      </c>
      <c r="AU192" s="247" t="s">
        <v>84</v>
      </c>
      <c r="AV192" s="13" t="s">
        <v>84</v>
      </c>
      <c r="AW192" s="13" t="s">
        <v>32</v>
      </c>
      <c r="AX192" s="13" t="s">
        <v>74</v>
      </c>
      <c r="AY192" s="247" t="s">
        <v>121</v>
      </c>
    </row>
    <row r="193" s="14" customFormat="1">
      <c r="A193" s="14"/>
      <c r="B193" s="248"/>
      <c r="C193" s="249"/>
      <c r="D193" s="235" t="s">
        <v>140</v>
      </c>
      <c r="E193" s="250" t="s">
        <v>1</v>
      </c>
      <c r="F193" s="251" t="s">
        <v>250</v>
      </c>
      <c r="G193" s="249"/>
      <c r="H193" s="250" t="s">
        <v>1</v>
      </c>
      <c r="I193" s="252"/>
      <c r="J193" s="249"/>
      <c r="K193" s="249"/>
      <c r="L193" s="253"/>
      <c r="M193" s="254"/>
      <c r="N193" s="255"/>
      <c r="O193" s="255"/>
      <c r="P193" s="255"/>
      <c r="Q193" s="255"/>
      <c r="R193" s="255"/>
      <c r="S193" s="255"/>
      <c r="T193" s="256"/>
      <c r="U193" s="14"/>
      <c r="V193" s="14"/>
      <c r="W193" s="14"/>
      <c r="X193" s="14"/>
      <c r="Y193" s="14"/>
      <c r="Z193" s="14"/>
      <c r="AA193" s="14"/>
      <c r="AB193" s="14"/>
      <c r="AC193" s="14"/>
      <c r="AD193" s="14"/>
      <c r="AE193" s="14"/>
      <c r="AT193" s="257" t="s">
        <v>140</v>
      </c>
      <c r="AU193" s="257" t="s">
        <v>84</v>
      </c>
      <c r="AV193" s="14" t="s">
        <v>82</v>
      </c>
      <c r="AW193" s="14" t="s">
        <v>32</v>
      </c>
      <c r="AX193" s="14" t="s">
        <v>74</v>
      </c>
      <c r="AY193" s="257" t="s">
        <v>121</v>
      </c>
    </row>
    <row r="194" s="14" customFormat="1">
      <c r="A194" s="14"/>
      <c r="B194" s="248"/>
      <c r="C194" s="249"/>
      <c r="D194" s="235" t="s">
        <v>140</v>
      </c>
      <c r="E194" s="250" t="s">
        <v>1</v>
      </c>
      <c r="F194" s="251" t="s">
        <v>251</v>
      </c>
      <c r="G194" s="249"/>
      <c r="H194" s="250" t="s">
        <v>1</v>
      </c>
      <c r="I194" s="252"/>
      <c r="J194" s="249"/>
      <c r="K194" s="249"/>
      <c r="L194" s="253"/>
      <c r="M194" s="254"/>
      <c r="N194" s="255"/>
      <c r="O194" s="255"/>
      <c r="P194" s="255"/>
      <c r="Q194" s="255"/>
      <c r="R194" s="255"/>
      <c r="S194" s="255"/>
      <c r="T194" s="256"/>
      <c r="U194" s="14"/>
      <c r="V194" s="14"/>
      <c r="W194" s="14"/>
      <c r="X194" s="14"/>
      <c r="Y194" s="14"/>
      <c r="Z194" s="14"/>
      <c r="AA194" s="14"/>
      <c r="AB194" s="14"/>
      <c r="AC194" s="14"/>
      <c r="AD194" s="14"/>
      <c r="AE194" s="14"/>
      <c r="AT194" s="257" t="s">
        <v>140</v>
      </c>
      <c r="AU194" s="257" t="s">
        <v>84</v>
      </c>
      <c r="AV194" s="14" t="s">
        <v>82</v>
      </c>
      <c r="AW194" s="14" t="s">
        <v>32</v>
      </c>
      <c r="AX194" s="14" t="s">
        <v>74</v>
      </c>
      <c r="AY194" s="257" t="s">
        <v>121</v>
      </c>
    </row>
    <row r="195" s="14" customFormat="1">
      <c r="A195" s="14"/>
      <c r="B195" s="248"/>
      <c r="C195" s="249"/>
      <c r="D195" s="235" t="s">
        <v>140</v>
      </c>
      <c r="E195" s="250" t="s">
        <v>1</v>
      </c>
      <c r="F195" s="251" t="s">
        <v>252</v>
      </c>
      <c r="G195" s="249"/>
      <c r="H195" s="250" t="s">
        <v>1</v>
      </c>
      <c r="I195" s="252"/>
      <c r="J195" s="249"/>
      <c r="K195" s="249"/>
      <c r="L195" s="253"/>
      <c r="M195" s="254"/>
      <c r="N195" s="255"/>
      <c r="O195" s="255"/>
      <c r="P195" s="255"/>
      <c r="Q195" s="255"/>
      <c r="R195" s="255"/>
      <c r="S195" s="255"/>
      <c r="T195" s="256"/>
      <c r="U195" s="14"/>
      <c r="V195" s="14"/>
      <c r="W195" s="14"/>
      <c r="X195" s="14"/>
      <c r="Y195" s="14"/>
      <c r="Z195" s="14"/>
      <c r="AA195" s="14"/>
      <c r="AB195" s="14"/>
      <c r="AC195" s="14"/>
      <c r="AD195" s="14"/>
      <c r="AE195" s="14"/>
      <c r="AT195" s="257" t="s">
        <v>140</v>
      </c>
      <c r="AU195" s="257" t="s">
        <v>84</v>
      </c>
      <c r="AV195" s="14" t="s">
        <v>82</v>
      </c>
      <c r="AW195" s="14" t="s">
        <v>32</v>
      </c>
      <c r="AX195" s="14" t="s">
        <v>74</v>
      </c>
      <c r="AY195" s="257" t="s">
        <v>121</v>
      </c>
    </row>
    <row r="196" s="14" customFormat="1">
      <c r="A196" s="14"/>
      <c r="B196" s="248"/>
      <c r="C196" s="249"/>
      <c r="D196" s="235" t="s">
        <v>140</v>
      </c>
      <c r="E196" s="250" t="s">
        <v>1</v>
      </c>
      <c r="F196" s="251" t="s">
        <v>253</v>
      </c>
      <c r="G196" s="249"/>
      <c r="H196" s="250" t="s">
        <v>1</v>
      </c>
      <c r="I196" s="252"/>
      <c r="J196" s="249"/>
      <c r="K196" s="249"/>
      <c r="L196" s="253"/>
      <c r="M196" s="254"/>
      <c r="N196" s="255"/>
      <c r="O196" s="255"/>
      <c r="P196" s="255"/>
      <c r="Q196" s="255"/>
      <c r="R196" s="255"/>
      <c r="S196" s="255"/>
      <c r="T196" s="256"/>
      <c r="U196" s="14"/>
      <c r="V196" s="14"/>
      <c r="W196" s="14"/>
      <c r="X196" s="14"/>
      <c r="Y196" s="14"/>
      <c r="Z196" s="14"/>
      <c r="AA196" s="14"/>
      <c r="AB196" s="14"/>
      <c r="AC196" s="14"/>
      <c r="AD196" s="14"/>
      <c r="AE196" s="14"/>
      <c r="AT196" s="257" t="s">
        <v>140</v>
      </c>
      <c r="AU196" s="257" t="s">
        <v>84</v>
      </c>
      <c r="AV196" s="14" t="s">
        <v>82</v>
      </c>
      <c r="AW196" s="14" t="s">
        <v>32</v>
      </c>
      <c r="AX196" s="14" t="s">
        <v>74</v>
      </c>
      <c r="AY196" s="257" t="s">
        <v>121</v>
      </c>
    </row>
    <row r="197" s="12" customFormat="1" ht="22.8" customHeight="1">
      <c r="A197" s="12"/>
      <c r="B197" s="201"/>
      <c r="C197" s="202"/>
      <c r="D197" s="203" t="s">
        <v>73</v>
      </c>
      <c r="E197" s="215" t="s">
        <v>254</v>
      </c>
      <c r="F197" s="215" t="s">
        <v>255</v>
      </c>
      <c r="G197" s="202"/>
      <c r="H197" s="202"/>
      <c r="I197" s="205"/>
      <c r="J197" s="216">
        <f>BK197</f>
        <v>0</v>
      </c>
      <c r="K197" s="202"/>
      <c r="L197" s="207"/>
      <c r="M197" s="208"/>
      <c r="N197" s="209"/>
      <c r="O197" s="209"/>
      <c r="P197" s="210">
        <f>SUM(P198:P235)</f>
        <v>0</v>
      </c>
      <c r="Q197" s="209"/>
      <c r="R197" s="210">
        <f>SUM(R198:R235)</f>
        <v>0</v>
      </c>
      <c r="S197" s="209"/>
      <c r="T197" s="211">
        <f>SUM(T198:T235)</f>
        <v>0</v>
      </c>
      <c r="U197" s="12"/>
      <c r="V197" s="12"/>
      <c r="W197" s="12"/>
      <c r="X197" s="12"/>
      <c r="Y197" s="12"/>
      <c r="Z197" s="12"/>
      <c r="AA197" s="12"/>
      <c r="AB197" s="12"/>
      <c r="AC197" s="12"/>
      <c r="AD197" s="12"/>
      <c r="AE197" s="12"/>
      <c r="AR197" s="212" t="s">
        <v>82</v>
      </c>
      <c r="AT197" s="213" t="s">
        <v>73</v>
      </c>
      <c r="AU197" s="213" t="s">
        <v>82</v>
      </c>
      <c r="AY197" s="212" t="s">
        <v>121</v>
      </c>
      <c r="BK197" s="214">
        <f>SUM(BK198:BK235)</f>
        <v>0</v>
      </c>
    </row>
    <row r="198" s="2" customFormat="1" ht="16.5" customHeight="1">
      <c r="A198" s="37"/>
      <c r="B198" s="38"/>
      <c r="C198" s="217" t="s">
        <v>7</v>
      </c>
      <c r="D198" s="217" t="s">
        <v>123</v>
      </c>
      <c r="E198" s="218" t="s">
        <v>256</v>
      </c>
      <c r="F198" s="219" t="s">
        <v>257</v>
      </c>
      <c r="G198" s="220" t="s">
        <v>258</v>
      </c>
      <c r="H198" s="221">
        <v>501.74799999999999</v>
      </c>
      <c r="I198" s="222"/>
      <c r="J198" s="223">
        <f>ROUND(I198*H198,2)</f>
        <v>0</v>
      </c>
      <c r="K198" s="219" t="s">
        <v>127</v>
      </c>
      <c r="L198" s="43"/>
      <c r="M198" s="224" t="s">
        <v>1</v>
      </c>
      <c r="N198" s="225" t="s">
        <v>39</v>
      </c>
      <c r="O198" s="90"/>
      <c r="P198" s="226">
        <f>O198*H198</f>
        <v>0</v>
      </c>
      <c r="Q198" s="226">
        <v>0</v>
      </c>
      <c r="R198" s="226">
        <f>Q198*H198</f>
        <v>0</v>
      </c>
      <c r="S198" s="226">
        <v>0</v>
      </c>
      <c r="T198" s="227">
        <f>S198*H198</f>
        <v>0</v>
      </c>
      <c r="U198" s="37"/>
      <c r="V198" s="37"/>
      <c r="W198" s="37"/>
      <c r="X198" s="37"/>
      <c r="Y198" s="37"/>
      <c r="Z198" s="37"/>
      <c r="AA198" s="37"/>
      <c r="AB198" s="37"/>
      <c r="AC198" s="37"/>
      <c r="AD198" s="37"/>
      <c r="AE198" s="37"/>
      <c r="AR198" s="228" t="s">
        <v>128</v>
      </c>
      <c r="AT198" s="228" t="s">
        <v>123</v>
      </c>
      <c r="AU198" s="228" t="s">
        <v>84</v>
      </c>
      <c r="AY198" s="16" t="s">
        <v>121</v>
      </c>
      <c r="BE198" s="229">
        <f>IF(N198="základní",J198,0)</f>
        <v>0</v>
      </c>
      <c r="BF198" s="229">
        <f>IF(N198="snížená",J198,0)</f>
        <v>0</v>
      </c>
      <c r="BG198" s="229">
        <f>IF(N198="zákl. přenesená",J198,0)</f>
        <v>0</v>
      </c>
      <c r="BH198" s="229">
        <f>IF(N198="sníž. přenesená",J198,0)</f>
        <v>0</v>
      </c>
      <c r="BI198" s="229">
        <f>IF(N198="nulová",J198,0)</f>
        <v>0</v>
      </c>
      <c r="BJ198" s="16" t="s">
        <v>82</v>
      </c>
      <c r="BK198" s="229">
        <f>ROUND(I198*H198,2)</f>
        <v>0</v>
      </c>
      <c r="BL198" s="16" t="s">
        <v>128</v>
      </c>
      <c r="BM198" s="228" t="s">
        <v>259</v>
      </c>
    </row>
    <row r="199" s="2" customFormat="1">
      <c r="A199" s="37"/>
      <c r="B199" s="38"/>
      <c r="C199" s="39"/>
      <c r="D199" s="230" t="s">
        <v>130</v>
      </c>
      <c r="E199" s="39"/>
      <c r="F199" s="231" t="s">
        <v>260</v>
      </c>
      <c r="G199" s="39"/>
      <c r="H199" s="39"/>
      <c r="I199" s="232"/>
      <c r="J199" s="39"/>
      <c r="K199" s="39"/>
      <c r="L199" s="43"/>
      <c r="M199" s="233"/>
      <c r="N199" s="234"/>
      <c r="O199" s="90"/>
      <c r="P199" s="90"/>
      <c r="Q199" s="90"/>
      <c r="R199" s="90"/>
      <c r="S199" s="90"/>
      <c r="T199" s="91"/>
      <c r="U199" s="37"/>
      <c r="V199" s="37"/>
      <c r="W199" s="37"/>
      <c r="X199" s="37"/>
      <c r="Y199" s="37"/>
      <c r="Z199" s="37"/>
      <c r="AA199" s="37"/>
      <c r="AB199" s="37"/>
      <c r="AC199" s="37"/>
      <c r="AD199" s="37"/>
      <c r="AE199" s="37"/>
      <c r="AT199" s="16" t="s">
        <v>130</v>
      </c>
      <c r="AU199" s="16" t="s">
        <v>84</v>
      </c>
    </row>
    <row r="200" s="2" customFormat="1">
      <c r="A200" s="37"/>
      <c r="B200" s="38"/>
      <c r="C200" s="39"/>
      <c r="D200" s="235" t="s">
        <v>132</v>
      </c>
      <c r="E200" s="39"/>
      <c r="F200" s="236" t="s">
        <v>261</v>
      </c>
      <c r="G200" s="39"/>
      <c r="H200" s="39"/>
      <c r="I200" s="232"/>
      <c r="J200" s="39"/>
      <c r="K200" s="39"/>
      <c r="L200" s="43"/>
      <c r="M200" s="233"/>
      <c r="N200" s="234"/>
      <c r="O200" s="90"/>
      <c r="P200" s="90"/>
      <c r="Q200" s="90"/>
      <c r="R200" s="90"/>
      <c r="S200" s="90"/>
      <c r="T200" s="91"/>
      <c r="U200" s="37"/>
      <c r="V200" s="37"/>
      <c r="W200" s="37"/>
      <c r="X200" s="37"/>
      <c r="Y200" s="37"/>
      <c r="Z200" s="37"/>
      <c r="AA200" s="37"/>
      <c r="AB200" s="37"/>
      <c r="AC200" s="37"/>
      <c r="AD200" s="37"/>
      <c r="AE200" s="37"/>
      <c r="AT200" s="16" t="s">
        <v>132</v>
      </c>
      <c r="AU200" s="16" t="s">
        <v>84</v>
      </c>
    </row>
    <row r="201" s="13" customFormat="1">
      <c r="A201" s="13"/>
      <c r="B201" s="237"/>
      <c r="C201" s="238"/>
      <c r="D201" s="235" t="s">
        <v>140</v>
      </c>
      <c r="E201" s="239" t="s">
        <v>1</v>
      </c>
      <c r="F201" s="240" t="s">
        <v>262</v>
      </c>
      <c r="G201" s="238"/>
      <c r="H201" s="241">
        <v>501.74799999999999</v>
      </c>
      <c r="I201" s="242"/>
      <c r="J201" s="238"/>
      <c r="K201" s="238"/>
      <c r="L201" s="243"/>
      <c r="M201" s="244"/>
      <c r="N201" s="245"/>
      <c r="O201" s="245"/>
      <c r="P201" s="245"/>
      <c r="Q201" s="245"/>
      <c r="R201" s="245"/>
      <c r="S201" s="245"/>
      <c r="T201" s="246"/>
      <c r="U201" s="13"/>
      <c r="V201" s="13"/>
      <c r="W201" s="13"/>
      <c r="X201" s="13"/>
      <c r="Y201" s="13"/>
      <c r="Z201" s="13"/>
      <c r="AA201" s="13"/>
      <c r="AB201" s="13"/>
      <c r="AC201" s="13"/>
      <c r="AD201" s="13"/>
      <c r="AE201" s="13"/>
      <c r="AT201" s="247" t="s">
        <v>140</v>
      </c>
      <c r="AU201" s="247" t="s">
        <v>84</v>
      </c>
      <c r="AV201" s="13" t="s">
        <v>84</v>
      </c>
      <c r="AW201" s="13" t="s">
        <v>32</v>
      </c>
      <c r="AX201" s="13" t="s">
        <v>74</v>
      </c>
      <c r="AY201" s="247" t="s">
        <v>121</v>
      </c>
    </row>
    <row r="202" s="2" customFormat="1" ht="24.15" customHeight="1">
      <c r="A202" s="37"/>
      <c r="B202" s="38"/>
      <c r="C202" s="217" t="s">
        <v>263</v>
      </c>
      <c r="D202" s="217" t="s">
        <v>123</v>
      </c>
      <c r="E202" s="218" t="s">
        <v>264</v>
      </c>
      <c r="F202" s="219" t="s">
        <v>265</v>
      </c>
      <c r="G202" s="220" t="s">
        <v>258</v>
      </c>
      <c r="H202" s="221">
        <v>837.84100000000001</v>
      </c>
      <c r="I202" s="222"/>
      <c r="J202" s="223">
        <f>ROUND(I202*H202,2)</f>
        <v>0</v>
      </c>
      <c r="K202" s="219" t="s">
        <v>127</v>
      </c>
      <c r="L202" s="43"/>
      <c r="M202" s="224" t="s">
        <v>1</v>
      </c>
      <c r="N202" s="225" t="s">
        <v>39</v>
      </c>
      <c r="O202" s="90"/>
      <c r="P202" s="226">
        <f>O202*H202</f>
        <v>0</v>
      </c>
      <c r="Q202" s="226">
        <v>0</v>
      </c>
      <c r="R202" s="226">
        <f>Q202*H202</f>
        <v>0</v>
      </c>
      <c r="S202" s="226">
        <v>0</v>
      </c>
      <c r="T202" s="227">
        <f>S202*H202</f>
        <v>0</v>
      </c>
      <c r="U202" s="37"/>
      <c r="V202" s="37"/>
      <c r="W202" s="37"/>
      <c r="X202" s="37"/>
      <c r="Y202" s="37"/>
      <c r="Z202" s="37"/>
      <c r="AA202" s="37"/>
      <c r="AB202" s="37"/>
      <c r="AC202" s="37"/>
      <c r="AD202" s="37"/>
      <c r="AE202" s="37"/>
      <c r="AR202" s="228" t="s">
        <v>128</v>
      </c>
      <c r="AT202" s="228" t="s">
        <v>123</v>
      </c>
      <c r="AU202" s="228" t="s">
        <v>84</v>
      </c>
      <c r="AY202" s="16" t="s">
        <v>121</v>
      </c>
      <c r="BE202" s="229">
        <f>IF(N202="základní",J202,0)</f>
        <v>0</v>
      </c>
      <c r="BF202" s="229">
        <f>IF(N202="snížená",J202,0)</f>
        <v>0</v>
      </c>
      <c r="BG202" s="229">
        <f>IF(N202="zákl. přenesená",J202,0)</f>
        <v>0</v>
      </c>
      <c r="BH202" s="229">
        <f>IF(N202="sníž. přenesená",J202,0)</f>
        <v>0</v>
      </c>
      <c r="BI202" s="229">
        <f>IF(N202="nulová",J202,0)</f>
        <v>0</v>
      </c>
      <c r="BJ202" s="16" t="s">
        <v>82</v>
      </c>
      <c r="BK202" s="229">
        <f>ROUND(I202*H202,2)</f>
        <v>0</v>
      </c>
      <c r="BL202" s="16" t="s">
        <v>128</v>
      </c>
      <c r="BM202" s="228" t="s">
        <v>266</v>
      </c>
    </row>
    <row r="203" s="2" customFormat="1">
      <c r="A203" s="37"/>
      <c r="B203" s="38"/>
      <c r="C203" s="39"/>
      <c r="D203" s="230" t="s">
        <v>130</v>
      </c>
      <c r="E203" s="39"/>
      <c r="F203" s="231" t="s">
        <v>267</v>
      </c>
      <c r="G203" s="39"/>
      <c r="H203" s="39"/>
      <c r="I203" s="232"/>
      <c r="J203" s="39"/>
      <c r="K203" s="39"/>
      <c r="L203" s="43"/>
      <c r="M203" s="233"/>
      <c r="N203" s="234"/>
      <c r="O203" s="90"/>
      <c r="P203" s="90"/>
      <c r="Q203" s="90"/>
      <c r="R203" s="90"/>
      <c r="S203" s="90"/>
      <c r="T203" s="91"/>
      <c r="U203" s="37"/>
      <c r="V203" s="37"/>
      <c r="W203" s="37"/>
      <c r="X203" s="37"/>
      <c r="Y203" s="37"/>
      <c r="Z203" s="37"/>
      <c r="AA203" s="37"/>
      <c r="AB203" s="37"/>
      <c r="AC203" s="37"/>
      <c r="AD203" s="37"/>
      <c r="AE203" s="37"/>
      <c r="AT203" s="16" t="s">
        <v>130</v>
      </c>
      <c r="AU203" s="16" t="s">
        <v>84</v>
      </c>
    </row>
    <row r="204" s="2" customFormat="1">
      <c r="A204" s="37"/>
      <c r="B204" s="38"/>
      <c r="C204" s="39"/>
      <c r="D204" s="235" t="s">
        <v>132</v>
      </c>
      <c r="E204" s="39"/>
      <c r="F204" s="236" t="s">
        <v>268</v>
      </c>
      <c r="G204" s="39"/>
      <c r="H204" s="39"/>
      <c r="I204" s="232"/>
      <c r="J204" s="39"/>
      <c r="K204" s="39"/>
      <c r="L204" s="43"/>
      <c r="M204" s="233"/>
      <c r="N204" s="234"/>
      <c r="O204" s="90"/>
      <c r="P204" s="90"/>
      <c r="Q204" s="90"/>
      <c r="R204" s="90"/>
      <c r="S204" s="90"/>
      <c r="T204" s="91"/>
      <c r="U204" s="37"/>
      <c r="V204" s="37"/>
      <c r="W204" s="37"/>
      <c r="X204" s="37"/>
      <c r="Y204" s="37"/>
      <c r="Z204" s="37"/>
      <c r="AA204" s="37"/>
      <c r="AB204" s="37"/>
      <c r="AC204" s="37"/>
      <c r="AD204" s="37"/>
      <c r="AE204" s="37"/>
      <c r="AT204" s="16" t="s">
        <v>132</v>
      </c>
      <c r="AU204" s="16" t="s">
        <v>84</v>
      </c>
    </row>
    <row r="205" s="2" customFormat="1" ht="24.15" customHeight="1">
      <c r="A205" s="37"/>
      <c r="B205" s="38"/>
      <c r="C205" s="217" t="s">
        <v>269</v>
      </c>
      <c r="D205" s="217" t="s">
        <v>123</v>
      </c>
      <c r="E205" s="218" t="s">
        <v>270</v>
      </c>
      <c r="F205" s="219" t="s">
        <v>271</v>
      </c>
      <c r="G205" s="220" t="s">
        <v>258</v>
      </c>
      <c r="H205" s="221">
        <v>4187.0500000000002</v>
      </c>
      <c r="I205" s="222"/>
      <c r="J205" s="223">
        <f>ROUND(I205*H205,2)</f>
        <v>0</v>
      </c>
      <c r="K205" s="219" t="s">
        <v>127</v>
      </c>
      <c r="L205" s="43"/>
      <c r="M205" s="224" t="s">
        <v>1</v>
      </c>
      <c r="N205" s="225" t="s">
        <v>39</v>
      </c>
      <c r="O205" s="90"/>
      <c r="P205" s="226">
        <f>O205*H205</f>
        <v>0</v>
      </c>
      <c r="Q205" s="226">
        <v>0</v>
      </c>
      <c r="R205" s="226">
        <f>Q205*H205</f>
        <v>0</v>
      </c>
      <c r="S205" s="226">
        <v>0</v>
      </c>
      <c r="T205" s="227">
        <f>S205*H205</f>
        <v>0</v>
      </c>
      <c r="U205" s="37"/>
      <c r="V205" s="37"/>
      <c r="W205" s="37"/>
      <c r="X205" s="37"/>
      <c r="Y205" s="37"/>
      <c r="Z205" s="37"/>
      <c r="AA205" s="37"/>
      <c r="AB205" s="37"/>
      <c r="AC205" s="37"/>
      <c r="AD205" s="37"/>
      <c r="AE205" s="37"/>
      <c r="AR205" s="228" t="s">
        <v>128</v>
      </c>
      <c r="AT205" s="228" t="s">
        <v>123</v>
      </c>
      <c r="AU205" s="228" t="s">
        <v>84</v>
      </c>
      <c r="AY205" s="16" t="s">
        <v>121</v>
      </c>
      <c r="BE205" s="229">
        <f>IF(N205="základní",J205,0)</f>
        <v>0</v>
      </c>
      <c r="BF205" s="229">
        <f>IF(N205="snížená",J205,0)</f>
        <v>0</v>
      </c>
      <c r="BG205" s="229">
        <f>IF(N205="zákl. přenesená",J205,0)</f>
        <v>0</v>
      </c>
      <c r="BH205" s="229">
        <f>IF(N205="sníž. přenesená",J205,0)</f>
        <v>0</v>
      </c>
      <c r="BI205" s="229">
        <f>IF(N205="nulová",J205,0)</f>
        <v>0</v>
      </c>
      <c r="BJ205" s="16" t="s">
        <v>82</v>
      </c>
      <c r="BK205" s="229">
        <f>ROUND(I205*H205,2)</f>
        <v>0</v>
      </c>
      <c r="BL205" s="16" t="s">
        <v>128</v>
      </c>
      <c r="BM205" s="228" t="s">
        <v>272</v>
      </c>
    </row>
    <row r="206" s="2" customFormat="1">
      <c r="A206" s="37"/>
      <c r="B206" s="38"/>
      <c r="C206" s="39"/>
      <c r="D206" s="230" t="s">
        <v>130</v>
      </c>
      <c r="E206" s="39"/>
      <c r="F206" s="231" t="s">
        <v>273</v>
      </c>
      <c r="G206" s="39"/>
      <c r="H206" s="39"/>
      <c r="I206" s="232"/>
      <c r="J206" s="39"/>
      <c r="K206" s="39"/>
      <c r="L206" s="43"/>
      <c r="M206" s="233"/>
      <c r="N206" s="234"/>
      <c r="O206" s="90"/>
      <c r="P206" s="90"/>
      <c r="Q206" s="90"/>
      <c r="R206" s="90"/>
      <c r="S206" s="90"/>
      <c r="T206" s="91"/>
      <c r="U206" s="37"/>
      <c r="V206" s="37"/>
      <c r="W206" s="37"/>
      <c r="X206" s="37"/>
      <c r="Y206" s="37"/>
      <c r="Z206" s="37"/>
      <c r="AA206" s="37"/>
      <c r="AB206" s="37"/>
      <c r="AC206" s="37"/>
      <c r="AD206" s="37"/>
      <c r="AE206" s="37"/>
      <c r="AT206" s="16" t="s">
        <v>130</v>
      </c>
      <c r="AU206" s="16" t="s">
        <v>84</v>
      </c>
    </row>
    <row r="207" s="2" customFormat="1">
      <c r="A207" s="37"/>
      <c r="B207" s="38"/>
      <c r="C207" s="39"/>
      <c r="D207" s="235" t="s">
        <v>132</v>
      </c>
      <c r="E207" s="39"/>
      <c r="F207" s="236" t="s">
        <v>268</v>
      </c>
      <c r="G207" s="39"/>
      <c r="H207" s="39"/>
      <c r="I207" s="232"/>
      <c r="J207" s="39"/>
      <c r="K207" s="39"/>
      <c r="L207" s="43"/>
      <c r="M207" s="233"/>
      <c r="N207" s="234"/>
      <c r="O207" s="90"/>
      <c r="P207" s="90"/>
      <c r="Q207" s="90"/>
      <c r="R207" s="90"/>
      <c r="S207" s="90"/>
      <c r="T207" s="91"/>
      <c r="U207" s="37"/>
      <c r="V207" s="37"/>
      <c r="W207" s="37"/>
      <c r="X207" s="37"/>
      <c r="Y207" s="37"/>
      <c r="Z207" s="37"/>
      <c r="AA207" s="37"/>
      <c r="AB207" s="37"/>
      <c r="AC207" s="37"/>
      <c r="AD207" s="37"/>
      <c r="AE207" s="37"/>
      <c r="AT207" s="16" t="s">
        <v>132</v>
      </c>
      <c r="AU207" s="16" t="s">
        <v>84</v>
      </c>
    </row>
    <row r="208" s="13" customFormat="1">
      <c r="A208" s="13"/>
      <c r="B208" s="237"/>
      <c r="C208" s="238"/>
      <c r="D208" s="235" t="s">
        <v>140</v>
      </c>
      <c r="E208" s="238"/>
      <c r="F208" s="240" t="s">
        <v>274</v>
      </c>
      <c r="G208" s="238"/>
      <c r="H208" s="241">
        <v>4187.0500000000002</v>
      </c>
      <c r="I208" s="242"/>
      <c r="J208" s="238"/>
      <c r="K208" s="238"/>
      <c r="L208" s="243"/>
      <c r="M208" s="244"/>
      <c r="N208" s="245"/>
      <c r="O208" s="245"/>
      <c r="P208" s="245"/>
      <c r="Q208" s="245"/>
      <c r="R208" s="245"/>
      <c r="S208" s="245"/>
      <c r="T208" s="246"/>
      <c r="U208" s="13"/>
      <c r="V208" s="13"/>
      <c r="W208" s="13"/>
      <c r="X208" s="13"/>
      <c r="Y208" s="13"/>
      <c r="Z208" s="13"/>
      <c r="AA208" s="13"/>
      <c r="AB208" s="13"/>
      <c r="AC208" s="13"/>
      <c r="AD208" s="13"/>
      <c r="AE208" s="13"/>
      <c r="AT208" s="247" t="s">
        <v>140</v>
      </c>
      <c r="AU208" s="247" t="s">
        <v>84</v>
      </c>
      <c r="AV208" s="13" t="s">
        <v>84</v>
      </c>
      <c r="AW208" s="13" t="s">
        <v>4</v>
      </c>
      <c r="AX208" s="13" t="s">
        <v>82</v>
      </c>
      <c r="AY208" s="247" t="s">
        <v>121</v>
      </c>
    </row>
    <row r="209" s="2" customFormat="1" ht="33" customHeight="1">
      <c r="A209" s="37"/>
      <c r="B209" s="38"/>
      <c r="C209" s="217" t="s">
        <v>275</v>
      </c>
      <c r="D209" s="217" t="s">
        <v>123</v>
      </c>
      <c r="E209" s="218" t="s">
        <v>276</v>
      </c>
      <c r="F209" s="219" t="s">
        <v>277</v>
      </c>
      <c r="G209" s="220" t="s">
        <v>258</v>
      </c>
      <c r="H209" s="221">
        <v>0.47899999999999998</v>
      </c>
      <c r="I209" s="222"/>
      <c r="J209" s="223">
        <f>ROUND(I209*H209,2)</f>
        <v>0</v>
      </c>
      <c r="K209" s="219" t="s">
        <v>127</v>
      </c>
      <c r="L209" s="43"/>
      <c r="M209" s="224" t="s">
        <v>1</v>
      </c>
      <c r="N209" s="225" t="s">
        <v>39</v>
      </c>
      <c r="O209" s="90"/>
      <c r="P209" s="226">
        <f>O209*H209</f>
        <v>0</v>
      </c>
      <c r="Q209" s="226">
        <v>0</v>
      </c>
      <c r="R209" s="226">
        <f>Q209*H209</f>
        <v>0</v>
      </c>
      <c r="S209" s="226">
        <v>0</v>
      </c>
      <c r="T209" s="227">
        <f>S209*H209</f>
        <v>0</v>
      </c>
      <c r="U209" s="37"/>
      <c r="V209" s="37"/>
      <c r="W209" s="37"/>
      <c r="X209" s="37"/>
      <c r="Y209" s="37"/>
      <c r="Z209" s="37"/>
      <c r="AA209" s="37"/>
      <c r="AB209" s="37"/>
      <c r="AC209" s="37"/>
      <c r="AD209" s="37"/>
      <c r="AE209" s="37"/>
      <c r="AR209" s="228" t="s">
        <v>128</v>
      </c>
      <c r="AT209" s="228" t="s">
        <v>123</v>
      </c>
      <c r="AU209" s="228" t="s">
        <v>84</v>
      </c>
      <c r="AY209" s="16" t="s">
        <v>121</v>
      </c>
      <c r="BE209" s="229">
        <f>IF(N209="základní",J209,0)</f>
        <v>0</v>
      </c>
      <c r="BF209" s="229">
        <f>IF(N209="snížená",J209,0)</f>
        <v>0</v>
      </c>
      <c r="BG209" s="229">
        <f>IF(N209="zákl. přenesená",J209,0)</f>
        <v>0</v>
      </c>
      <c r="BH209" s="229">
        <f>IF(N209="sníž. přenesená",J209,0)</f>
        <v>0</v>
      </c>
      <c r="BI209" s="229">
        <f>IF(N209="nulová",J209,0)</f>
        <v>0</v>
      </c>
      <c r="BJ209" s="16" t="s">
        <v>82</v>
      </c>
      <c r="BK209" s="229">
        <f>ROUND(I209*H209,2)</f>
        <v>0</v>
      </c>
      <c r="BL209" s="16" t="s">
        <v>128</v>
      </c>
      <c r="BM209" s="228" t="s">
        <v>278</v>
      </c>
    </row>
    <row r="210" s="2" customFormat="1">
      <c r="A210" s="37"/>
      <c r="B210" s="38"/>
      <c r="C210" s="39"/>
      <c r="D210" s="230" t="s">
        <v>130</v>
      </c>
      <c r="E210" s="39"/>
      <c r="F210" s="231" t="s">
        <v>279</v>
      </c>
      <c r="G210" s="39"/>
      <c r="H210" s="39"/>
      <c r="I210" s="232"/>
      <c r="J210" s="39"/>
      <c r="K210" s="39"/>
      <c r="L210" s="43"/>
      <c r="M210" s="233"/>
      <c r="N210" s="234"/>
      <c r="O210" s="90"/>
      <c r="P210" s="90"/>
      <c r="Q210" s="90"/>
      <c r="R210" s="90"/>
      <c r="S210" s="90"/>
      <c r="T210" s="91"/>
      <c r="U210" s="37"/>
      <c r="V210" s="37"/>
      <c r="W210" s="37"/>
      <c r="X210" s="37"/>
      <c r="Y210" s="37"/>
      <c r="Z210" s="37"/>
      <c r="AA210" s="37"/>
      <c r="AB210" s="37"/>
      <c r="AC210" s="37"/>
      <c r="AD210" s="37"/>
      <c r="AE210" s="37"/>
      <c r="AT210" s="16" t="s">
        <v>130</v>
      </c>
      <c r="AU210" s="16" t="s">
        <v>84</v>
      </c>
    </row>
    <row r="211" s="2" customFormat="1">
      <c r="A211" s="37"/>
      <c r="B211" s="38"/>
      <c r="C211" s="39"/>
      <c r="D211" s="235" t="s">
        <v>132</v>
      </c>
      <c r="E211" s="39"/>
      <c r="F211" s="236" t="s">
        <v>280</v>
      </c>
      <c r="G211" s="39"/>
      <c r="H211" s="39"/>
      <c r="I211" s="232"/>
      <c r="J211" s="39"/>
      <c r="K211" s="39"/>
      <c r="L211" s="43"/>
      <c r="M211" s="233"/>
      <c r="N211" s="234"/>
      <c r="O211" s="90"/>
      <c r="P211" s="90"/>
      <c r="Q211" s="90"/>
      <c r="R211" s="90"/>
      <c r="S211" s="90"/>
      <c r="T211" s="91"/>
      <c r="U211" s="37"/>
      <c r="V211" s="37"/>
      <c r="W211" s="37"/>
      <c r="X211" s="37"/>
      <c r="Y211" s="37"/>
      <c r="Z211" s="37"/>
      <c r="AA211" s="37"/>
      <c r="AB211" s="37"/>
      <c r="AC211" s="37"/>
      <c r="AD211" s="37"/>
      <c r="AE211" s="37"/>
      <c r="AT211" s="16" t="s">
        <v>132</v>
      </c>
      <c r="AU211" s="16" t="s">
        <v>84</v>
      </c>
    </row>
    <row r="212" s="2" customFormat="1" ht="33" customHeight="1">
      <c r="A212" s="37"/>
      <c r="B212" s="38"/>
      <c r="C212" s="217" t="s">
        <v>281</v>
      </c>
      <c r="D212" s="217" t="s">
        <v>123</v>
      </c>
      <c r="E212" s="218" t="s">
        <v>282</v>
      </c>
      <c r="F212" s="219" t="s">
        <v>283</v>
      </c>
      <c r="G212" s="220" t="s">
        <v>258</v>
      </c>
      <c r="H212" s="221">
        <v>14.561999999999999</v>
      </c>
      <c r="I212" s="222"/>
      <c r="J212" s="223">
        <f>ROUND(I212*H212,2)</f>
        <v>0</v>
      </c>
      <c r="K212" s="219" t="s">
        <v>127</v>
      </c>
      <c r="L212" s="43"/>
      <c r="M212" s="224" t="s">
        <v>1</v>
      </c>
      <c r="N212" s="225" t="s">
        <v>39</v>
      </c>
      <c r="O212" s="90"/>
      <c r="P212" s="226">
        <f>O212*H212</f>
        <v>0</v>
      </c>
      <c r="Q212" s="226">
        <v>0</v>
      </c>
      <c r="R212" s="226">
        <f>Q212*H212</f>
        <v>0</v>
      </c>
      <c r="S212" s="226">
        <v>0</v>
      </c>
      <c r="T212" s="227">
        <f>S212*H212</f>
        <v>0</v>
      </c>
      <c r="U212" s="37"/>
      <c r="V212" s="37"/>
      <c r="W212" s="37"/>
      <c r="X212" s="37"/>
      <c r="Y212" s="37"/>
      <c r="Z212" s="37"/>
      <c r="AA212" s="37"/>
      <c r="AB212" s="37"/>
      <c r="AC212" s="37"/>
      <c r="AD212" s="37"/>
      <c r="AE212" s="37"/>
      <c r="AR212" s="228" t="s">
        <v>128</v>
      </c>
      <c r="AT212" s="228" t="s">
        <v>123</v>
      </c>
      <c r="AU212" s="228" t="s">
        <v>84</v>
      </c>
      <c r="AY212" s="16" t="s">
        <v>121</v>
      </c>
      <c r="BE212" s="229">
        <f>IF(N212="základní",J212,0)</f>
        <v>0</v>
      </c>
      <c r="BF212" s="229">
        <f>IF(N212="snížená",J212,0)</f>
        <v>0</v>
      </c>
      <c r="BG212" s="229">
        <f>IF(N212="zákl. přenesená",J212,0)</f>
        <v>0</v>
      </c>
      <c r="BH212" s="229">
        <f>IF(N212="sníž. přenesená",J212,0)</f>
        <v>0</v>
      </c>
      <c r="BI212" s="229">
        <f>IF(N212="nulová",J212,0)</f>
        <v>0</v>
      </c>
      <c r="BJ212" s="16" t="s">
        <v>82</v>
      </c>
      <c r="BK212" s="229">
        <f>ROUND(I212*H212,2)</f>
        <v>0</v>
      </c>
      <c r="BL212" s="16" t="s">
        <v>128</v>
      </c>
      <c r="BM212" s="228" t="s">
        <v>284</v>
      </c>
    </row>
    <row r="213" s="2" customFormat="1">
      <c r="A213" s="37"/>
      <c r="B213" s="38"/>
      <c r="C213" s="39"/>
      <c r="D213" s="230" t="s">
        <v>130</v>
      </c>
      <c r="E213" s="39"/>
      <c r="F213" s="231" t="s">
        <v>285</v>
      </c>
      <c r="G213" s="39"/>
      <c r="H213" s="39"/>
      <c r="I213" s="232"/>
      <c r="J213" s="39"/>
      <c r="K213" s="39"/>
      <c r="L213" s="43"/>
      <c r="M213" s="233"/>
      <c r="N213" s="234"/>
      <c r="O213" s="90"/>
      <c r="P213" s="90"/>
      <c r="Q213" s="90"/>
      <c r="R213" s="90"/>
      <c r="S213" s="90"/>
      <c r="T213" s="91"/>
      <c r="U213" s="37"/>
      <c r="V213" s="37"/>
      <c r="W213" s="37"/>
      <c r="X213" s="37"/>
      <c r="Y213" s="37"/>
      <c r="Z213" s="37"/>
      <c r="AA213" s="37"/>
      <c r="AB213" s="37"/>
      <c r="AC213" s="37"/>
      <c r="AD213" s="37"/>
      <c r="AE213" s="37"/>
      <c r="AT213" s="16" t="s">
        <v>130</v>
      </c>
      <c r="AU213" s="16" t="s">
        <v>84</v>
      </c>
    </row>
    <row r="214" s="2" customFormat="1">
      <c r="A214" s="37"/>
      <c r="B214" s="38"/>
      <c r="C214" s="39"/>
      <c r="D214" s="235" t="s">
        <v>132</v>
      </c>
      <c r="E214" s="39"/>
      <c r="F214" s="236" t="s">
        <v>280</v>
      </c>
      <c r="G214" s="39"/>
      <c r="H214" s="39"/>
      <c r="I214" s="232"/>
      <c r="J214" s="39"/>
      <c r="K214" s="39"/>
      <c r="L214" s="43"/>
      <c r="M214" s="233"/>
      <c r="N214" s="234"/>
      <c r="O214" s="90"/>
      <c r="P214" s="90"/>
      <c r="Q214" s="90"/>
      <c r="R214" s="90"/>
      <c r="S214" s="90"/>
      <c r="T214" s="91"/>
      <c r="U214" s="37"/>
      <c r="V214" s="37"/>
      <c r="W214" s="37"/>
      <c r="X214" s="37"/>
      <c r="Y214" s="37"/>
      <c r="Z214" s="37"/>
      <c r="AA214" s="37"/>
      <c r="AB214" s="37"/>
      <c r="AC214" s="37"/>
      <c r="AD214" s="37"/>
      <c r="AE214" s="37"/>
      <c r="AT214" s="16" t="s">
        <v>132</v>
      </c>
      <c r="AU214" s="16" t="s">
        <v>84</v>
      </c>
    </row>
    <row r="215" s="13" customFormat="1">
      <c r="A215" s="13"/>
      <c r="B215" s="237"/>
      <c r="C215" s="238"/>
      <c r="D215" s="235" t="s">
        <v>140</v>
      </c>
      <c r="E215" s="239" t="s">
        <v>1</v>
      </c>
      <c r="F215" s="240" t="s">
        <v>286</v>
      </c>
      <c r="G215" s="238"/>
      <c r="H215" s="241">
        <v>14.562000000000001</v>
      </c>
      <c r="I215" s="242"/>
      <c r="J215" s="238"/>
      <c r="K215" s="238"/>
      <c r="L215" s="243"/>
      <c r="M215" s="244"/>
      <c r="N215" s="245"/>
      <c r="O215" s="245"/>
      <c r="P215" s="245"/>
      <c r="Q215" s="245"/>
      <c r="R215" s="245"/>
      <c r="S215" s="245"/>
      <c r="T215" s="246"/>
      <c r="U215" s="13"/>
      <c r="V215" s="13"/>
      <c r="W215" s="13"/>
      <c r="X215" s="13"/>
      <c r="Y215" s="13"/>
      <c r="Z215" s="13"/>
      <c r="AA215" s="13"/>
      <c r="AB215" s="13"/>
      <c r="AC215" s="13"/>
      <c r="AD215" s="13"/>
      <c r="AE215" s="13"/>
      <c r="AT215" s="247" t="s">
        <v>140</v>
      </c>
      <c r="AU215" s="247" t="s">
        <v>84</v>
      </c>
      <c r="AV215" s="13" t="s">
        <v>84</v>
      </c>
      <c r="AW215" s="13" t="s">
        <v>32</v>
      </c>
      <c r="AX215" s="13" t="s">
        <v>74</v>
      </c>
      <c r="AY215" s="247" t="s">
        <v>121</v>
      </c>
    </row>
    <row r="216" s="2" customFormat="1" ht="33" customHeight="1">
      <c r="A216" s="37"/>
      <c r="B216" s="38"/>
      <c r="C216" s="217" t="s">
        <v>287</v>
      </c>
      <c r="D216" s="217" t="s">
        <v>123</v>
      </c>
      <c r="E216" s="218" t="s">
        <v>288</v>
      </c>
      <c r="F216" s="219" t="s">
        <v>289</v>
      </c>
      <c r="G216" s="220" t="s">
        <v>258</v>
      </c>
      <c r="H216" s="221">
        <v>3.444</v>
      </c>
      <c r="I216" s="222"/>
      <c r="J216" s="223">
        <f>ROUND(I216*H216,2)</f>
        <v>0</v>
      </c>
      <c r="K216" s="219" t="s">
        <v>127</v>
      </c>
      <c r="L216" s="43"/>
      <c r="M216" s="224" t="s">
        <v>1</v>
      </c>
      <c r="N216" s="225" t="s">
        <v>39</v>
      </c>
      <c r="O216" s="90"/>
      <c r="P216" s="226">
        <f>O216*H216</f>
        <v>0</v>
      </c>
      <c r="Q216" s="226">
        <v>0</v>
      </c>
      <c r="R216" s="226">
        <f>Q216*H216</f>
        <v>0</v>
      </c>
      <c r="S216" s="226">
        <v>0</v>
      </c>
      <c r="T216" s="227">
        <f>S216*H216</f>
        <v>0</v>
      </c>
      <c r="U216" s="37"/>
      <c r="V216" s="37"/>
      <c r="W216" s="37"/>
      <c r="X216" s="37"/>
      <c r="Y216" s="37"/>
      <c r="Z216" s="37"/>
      <c r="AA216" s="37"/>
      <c r="AB216" s="37"/>
      <c r="AC216" s="37"/>
      <c r="AD216" s="37"/>
      <c r="AE216" s="37"/>
      <c r="AR216" s="228" t="s">
        <v>128</v>
      </c>
      <c r="AT216" s="228" t="s">
        <v>123</v>
      </c>
      <c r="AU216" s="228" t="s">
        <v>84</v>
      </c>
      <c r="AY216" s="16" t="s">
        <v>121</v>
      </c>
      <c r="BE216" s="229">
        <f>IF(N216="základní",J216,0)</f>
        <v>0</v>
      </c>
      <c r="BF216" s="229">
        <f>IF(N216="snížená",J216,0)</f>
        <v>0</v>
      </c>
      <c r="BG216" s="229">
        <f>IF(N216="zákl. přenesená",J216,0)</f>
        <v>0</v>
      </c>
      <c r="BH216" s="229">
        <f>IF(N216="sníž. přenesená",J216,0)</f>
        <v>0</v>
      </c>
      <c r="BI216" s="229">
        <f>IF(N216="nulová",J216,0)</f>
        <v>0</v>
      </c>
      <c r="BJ216" s="16" t="s">
        <v>82</v>
      </c>
      <c r="BK216" s="229">
        <f>ROUND(I216*H216,2)</f>
        <v>0</v>
      </c>
      <c r="BL216" s="16" t="s">
        <v>128</v>
      </c>
      <c r="BM216" s="228" t="s">
        <v>290</v>
      </c>
    </row>
    <row r="217" s="2" customFormat="1">
      <c r="A217" s="37"/>
      <c r="B217" s="38"/>
      <c r="C217" s="39"/>
      <c r="D217" s="230" t="s">
        <v>130</v>
      </c>
      <c r="E217" s="39"/>
      <c r="F217" s="231" t="s">
        <v>291</v>
      </c>
      <c r="G217" s="39"/>
      <c r="H217" s="39"/>
      <c r="I217" s="232"/>
      <c r="J217" s="39"/>
      <c r="K217" s="39"/>
      <c r="L217" s="43"/>
      <c r="M217" s="233"/>
      <c r="N217" s="234"/>
      <c r="O217" s="90"/>
      <c r="P217" s="90"/>
      <c r="Q217" s="90"/>
      <c r="R217" s="90"/>
      <c r="S217" s="90"/>
      <c r="T217" s="91"/>
      <c r="U217" s="37"/>
      <c r="V217" s="37"/>
      <c r="W217" s="37"/>
      <c r="X217" s="37"/>
      <c r="Y217" s="37"/>
      <c r="Z217" s="37"/>
      <c r="AA217" s="37"/>
      <c r="AB217" s="37"/>
      <c r="AC217" s="37"/>
      <c r="AD217" s="37"/>
      <c r="AE217" s="37"/>
      <c r="AT217" s="16" t="s">
        <v>130</v>
      </c>
      <c r="AU217" s="16" t="s">
        <v>84</v>
      </c>
    </row>
    <row r="218" s="2" customFormat="1">
      <c r="A218" s="37"/>
      <c r="B218" s="38"/>
      <c r="C218" s="39"/>
      <c r="D218" s="235" t="s">
        <v>132</v>
      </c>
      <c r="E218" s="39"/>
      <c r="F218" s="236" t="s">
        <v>280</v>
      </c>
      <c r="G218" s="39"/>
      <c r="H218" s="39"/>
      <c r="I218" s="232"/>
      <c r="J218" s="39"/>
      <c r="K218" s="39"/>
      <c r="L218" s="43"/>
      <c r="M218" s="233"/>
      <c r="N218" s="234"/>
      <c r="O218" s="90"/>
      <c r="P218" s="90"/>
      <c r="Q218" s="90"/>
      <c r="R218" s="90"/>
      <c r="S218" s="90"/>
      <c r="T218" s="91"/>
      <c r="U218" s="37"/>
      <c r="V218" s="37"/>
      <c r="W218" s="37"/>
      <c r="X218" s="37"/>
      <c r="Y218" s="37"/>
      <c r="Z218" s="37"/>
      <c r="AA218" s="37"/>
      <c r="AB218" s="37"/>
      <c r="AC218" s="37"/>
      <c r="AD218" s="37"/>
      <c r="AE218" s="37"/>
      <c r="AT218" s="16" t="s">
        <v>132</v>
      </c>
      <c r="AU218" s="16" t="s">
        <v>84</v>
      </c>
    </row>
    <row r="219" s="2" customFormat="1" ht="37.8" customHeight="1">
      <c r="A219" s="37"/>
      <c r="B219" s="38"/>
      <c r="C219" s="217" t="s">
        <v>292</v>
      </c>
      <c r="D219" s="217" t="s">
        <v>123</v>
      </c>
      <c r="E219" s="218" t="s">
        <v>293</v>
      </c>
      <c r="F219" s="219" t="s">
        <v>294</v>
      </c>
      <c r="G219" s="220" t="s">
        <v>258</v>
      </c>
      <c r="H219" s="221">
        <v>205.74500000000001</v>
      </c>
      <c r="I219" s="222"/>
      <c r="J219" s="223">
        <f>ROUND(I219*H219,2)</f>
        <v>0</v>
      </c>
      <c r="K219" s="219" t="s">
        <v>127</v>
      </c>
      <c r="L219" s="43"/>
      <c r="M219" s="224" t="s">
        <v>1</v>
      </c>
      <c r="N219" s="225" t="s">
        <v>39</v>
      </c>
      <c r="O219" s="90"/>
      <c r="P219" s="226">
        <f>O219*H219</f>
        <v>0</v>
      </c>
      <c r="Q219" s="226">
        <v>0</v>
      </c>
      <c r="R219" s="226">
        <f>Q219*H219</f>
        <v>0</v>
      </c>
      <c r="S219" s="226">
        <v>0</v>
      </c>
      <c r="T219" s="227">
        <f>S219*H219</f>
        <v>0</v>
      </c>
      <c r="U219" s="37"/>
      <c r="V219" s="37"/>
      <c r="W219" s="37"/>
      <c r="X219" s="37"/>
      <c r="Y219" s="37"/>
      <c r="Z219" s="37"/>
      <c r="AA219" s="37"/>
      <c r="AB219" s="37"/>
      <c r="AC219" s="37"/>
      <c r="AD219" s="37"/>
      <c r="AE219" s="37"/>
      <c r="AR219" s="228" t="s">
        <v>128</v>
      </c>
      <c r="AT219" s="228" t="s">
        <v>123</v>
      </c>
      <c r="AU219" s="228" t="s">
        <v>84</v>
      </c>
      <c r="AY219" s="16" t="s">
        <v>121</v>
      </c>
      <c r="BE219" s="229">
        <f>IF(N219="základní",J219,0)</f>
        <v>0</v>
      </c>
      <c r="BF219" s="229">
        <f>IF(N219="snížená",J219,0)</f>
        <v>0</v>
      </c>
      <c r="BG219" s="229">
        <f>IF(N219="zákl. přenesená",J219,0)</f>
        <v>0</v>
      </c>
      <c r="BH219" s="229">
        <f>IF(N219="sníž. přenesená",J219,0)</f>
        <v>0</v>
      </c>
      <c r="BI219" s="229">
        <f>IF(N219="nulová",J219,0)</f>
        <v>0</v>
      </c>
      <c r="BJ219" s="16" t="s">
        <v>82</v>
      </c>
      <c r="BK219" s="229">
        <f>ROUND(I219*H219,2)</f>
        <v>0</v>
      </c>
      <c r="BL219" s="16" t="s">
        <v>128</v>
      </c>
      <c r="BM219" s="228" t="s">
        <v>295</v>
      </c>
    </row>
    <row r="220" s="2" customFormat="1">
      <c r="A220" s="37"/>
      <c r="B220" s="38"/>
      <c r="C220" s="39"/>
      <c r="D220" s="230" t="s">
        <v>130</v>
      </c>
      <c r="E220" s="39"/>
      <c r="F220" s="231" t="s">
        <v>296</v>
      </c>
      <c r="G220" s="39"/>
      <c r="H220" s="39"/>
      <c r="I220" s="232"/>
      <c r="J220" s="39"/>
      <c r="K220" s="39"/>
      <c r="L220" s="43"/>
      <c r="M220" s="233"/>
      <c r="N220" s="234"/>
      <c r="O220" s="90"/>
      <c r="P220" s="90"/>
      <c r="Q220" s="90"/>
      <c r="R220" s="90"/>
      <c r="S220" s="90"/>
      <c r="T220" s="91"/>
      <c r="U220" s="37"/>
      <c r="V220" s="37"/>
      <c r="W220" s="37"/>
      <c r="X220" s="37"/>
      <c r="Y220" s="37"/>
      <c r="Z220" s="37"/>
      <c r="AA220" s="37"/>
      <c r="AB220" s="37"/>
      <c r="AC220" s="37"/>
      <c r="AD220" s="37"/>
      <c r="AE220" s="37"/>
      <c r="AT220" s="16" t="s">
        <v>130</v>
      </c>
      <c r="AU220" s="16" t="s">
        <v>84</v>
      </c>
    </row>
    <row r="221" s="2" customFormat="1">
      <c r="A221" s="37"/>
      <c r="B221" s="38"/>
      <c r="C221" s="39"/>
      <c r="D221" s="235" t="s">
        <v>132</v>
      </c>
      <c r="E221" s="39"/>
      <c r="F221" s="236" t="s">
        <v>297</v>
      </c>
      <c r="G221" s="39"/>
      <c r="H221" s="39"/>
      <c r="I221" s="232"/>
      <c r="J221" s="39"/>
      <c r="K221" s="39"/>
      <c r="L221" s="43"/>
      <c r="M221" s="233"/>
      <c r="N221" s="234"/>
      <c r="O221" s="90"/>
      <c r="P221" s="90"/>
      <c r="Q221" s="90"/>
      <c r="R221" s="90"/>
      <c r="S221" s="90"/>
      <c r="T221" s="91"/>
      <c r="U221" s="37"/>
      <c r="V221" s="37"/>
      <c r="W221" s="37"/>
      <c r="X221" s="37"/>
      <c r="Y221" s="37"/>
      <c r="Z221" s="37"/>
      <c r="AA221" s="37"/>
      <c r="AB221" s="37"/>
      <c r="AC221" s="37"/>
      <c r="AD221" s="37"/>
      <c r="AE221" s="37"/>
      <c r="AT221" s="16" t="s">
        <v>132</v>
      </c>
      <c r="AU221" s="16" t="s">
        <v>84</v>
      </c>
    </row>
    <row r="222" s="13" customFormat="1">
      <c r="A222" s="13"/>
      <c r="B222" s="237"/>
      <c r="C222" s="238"/>
      <c r="D222" s="235" t="s">
        <v>140</v>
      </c>
      <c r="E222" s="239" t="s">
        <v>1</v>
      </c>
      <c r="F222" s="240" t="s">
        <v>298</v>
      </c>
      <c r="G222" s="238"/>
      <c r="H222" s="241">
        <v>205.74500000000001</v>
      </c>
      <c r="I222" s="242"/>
      <c r="J222" s="238"/>
      <c r="K222" s="238"/>
      <c r="L222" s="243"/>
      <c r="M222" s="244"/>
      <c r="N222" s="245"/>
      <c r="O222" s="245"/>
      <c r="P222" s="245"/>
      <c r="Q222" s="245"/>
      <c r="R222" s="245"/>
      <c r="S222" s="245"/>
      <c r="T222" s="246"/>
      <c r="U222" s="13"/>
      <c r="V222" s="13"/>
      <c r="W222" s="13"/>
      <c r="X222" s="13"/>
      <c r="Y222" s="13"/>
      <c r="Z222" s="13"/>
      <c r="AA222" s="13"/>
      <c r="AB222" s="13"/>
      <c r="AC222" s="13"/>
      <c r="AD222" s="13"/>
      <c r="AE222" s="13"/>
      <c r="AT222" s="247" t="s">
        <v>140</v>
      </c>
      <c r="AU222" s="247" t="s">
        <v>84</v>
      </c>
      <c r="AV222" s="13" t="s">
        <v>84</v>
      </c>
      <c r="AW222" s="13" t="s">
        <v>32</v>
      </c>
      <c r="AX222" s="13" t="s">
        <v>74</v>
      </c>
      <c r="AY222" s="247" t="s">
        <v>121</v>
      </c>
    </row>
    <row r="223" s="2" customFormat="1" ht="33" customHeight="1">
      <c r="A223" s="37"/>
      <c r="B223" s="38"/>
      <c r="C223" s="217" t="s">
        <v>299</v>
      </c>
      <c r="D223" s="217" t="s">
        <v>123</v>
      </c>
      <c r="E223" s="218" t="s">
        <v>300</v>
      </c>
      <c r="F223" s="219" t="s">
        <v>301</v>
      </c>
      <c r="G223" s="220" t="s">
        <v>258</v>
      </c>
      <c r="H223" s="221">
        <v>270.47199999999998</v>
      </c>
      <c r="I223" s="222"/>
      <c r="J223" s="223">
        <f>ROUND(I223*H223,2)</f>
        <v>0</v>
      </c>
      <c r="K223" s="219" t="s">
        <v>127</v>
      </c>
      <c r="L223" s="43"/>
      <c r="M223" s="224" t="s">
        <v>1</v>
      </c>
      <c r="N223" s="225" t="s">
        <v>39</v>
      </c>
      <c r="O223" s="90"/>
      <c r="P223" s="226">
        <f>O223*H223</f>
        <v>0</v>
      </c>
      <c r="Q223" s="226">
        <v>0</v>
      </c>
      <c r="R223" s="226">
        <f>Q223*H223</f>
        <v>0</v>
      </c>
      <c r="S223" s="226">
        <v>0</v>
      </c>
      <c r="T223" s="227">
        <f>S223*H223</f>
        <v>0</v>
      </c>
      <c r="U223" s="37"/>
      <c r="V223" s="37"/>
      <c r="W223" s="37"/>
      <c r="X223" s="37"/>
      <c r="Y223" s="37"/>
      <c r="Z223" s="37"/>
      <c r="AA223" s="37"/>
      <c r="AB223" s="37"/>
      <c r="AC223" s="37"/>
      <c r="AD223" s="37"/>
      <c r="AE223" s="37"/>
      <c r="AR223" s="228" t="s">
        <v>128</v>
      </c>
      <c r="AT223" s="228" t="s">
        <v>123</v>
      </c>
      <c r="AU223" s="228" t="s">
        <v>84</v>
      </c>
      <c r="AY223" s="16" t="s">
        <v>121</v>
      </c>
      <c r="BE223" s="229">
        <f>IF(N223="základní",J223,0)</f>
        <v>0</v>
      </c>
      <c r="BF223" s="229">
        <f>IF(N223="snížená",J223,0)</f>
        <v>0</v>
      </c>
      <c r="BG223" s="229">
        <f>IF(N223="zákl. přenesená",J223,0)</f>
        <v>0</v>
      </c>
      <c r="BH223" s="229">
        <f>IF(N223="sníž. přenesená",J223,0)</f>
        <v>0</v>
      </c>
      <c r="BI223" s="229">
        <f>IF(N223="nulová",J223,0)</f>
        <v>0</v>
      </c>
      <c r="BJ223" s="16" t="s">
        <v>82</v>
      </c>
      <c r="BK223" s="229">
        <f>ROUND(I223*H223,2)</f>
        <v>0</v>
      </c>
      <c r="BL223" s="16" t="s">
        <v>128</v>
      </c>
      <c r="BM223" s="228" t="s">
        <v>302</v>
      </c>
    </row>
    <row r="224" s="2" customFormat="1">
      <c r="A224" s="37"/>
      <c r="B224" s="38"/>
      <c r="C224" s="39"/>
      <c r="D224" s="230" t="s">
        <v>130</v>
      </c>
      <c r="E224" s="39"/>
      <c r="F224" s="231" t="s">
        <v>303</v>
      </c>
      <c r="G224" s="39"/>
      <c r="H224" s="39"/>
      <c r="I224" s="232"/>
      <c r="J224" s="39"/>
      <c r="K224" s="39"/>
      <c r="L224" s="43"/>
      <c r="M224" s="233"/>
      <c r="N224" s="234"/>
      <c r="O224" s="90"/>
      <c r="P224" s="90"/>
      <c r="Q224" s="90"/>
      <c r="R224" s="90"/>
      <c r="S224" s="90"/>
      <c r="T224" s="91"/>
      <c r="U224" s="37"/>
      <c r="V224" s="37"/>
      <c r="W224" s="37"/>
      <c r="X224" s="37"/>
      <c r="Y224" s="37"/>
      <c r="Z224" s="37"/>
      <c r="AA224" s="37"/>
      <c r="AB224" s="37"/>
      <c r="AC224" s="37"/>
      <c r="AD224" s="37"/>
      <c r="AE224" s="37"/>
      <c r="AT224" s="16" t="s">
        <v>130</v>
      </c>
      <c r="AU224" s="16" t="s">
        <v>84</v>
      </c>
    </row>
    <row r="225" s="2" customFormat="1">
      <c r="A225" s="37"/>
      <c r="B225" s="38"/>
      <c r="C225" s="39"/>
      <c r="D225" s="235" t="s">
        <v>132</v>
      </c>
      <c r="E225" s="39"/>
      <c r="F225" s="236" t="s">
        <v>297</v>
      </c>
      <c r="G225" s="39"/>
      <c r="H225" s="39"/>
      <c r="I225" s="232"/>
      <c r="J225" s="39"/>
      <c r="K225" s="39"/>
      <c r="L225" s="43"/>
      <c r="M225" s="233"/>
      <c r="N225" s="234"/>
      <c r="O225" s="90"/>
      <c r="P225" s="90"/>
      <c r="Q225" s="90"/>
      <c r="R225" s="90"/>
      <c r="S225" s="90"/>
      <c r="T225" s="91"/>
      <c r="U225" s="37"/>
      <c r="V225" s="37"/>
      <c r="W225" s="37"/>
      <c r="X225" s="37"/>
      <c r="Y225" s="37"/>
      <c r="Z225" s="37"/>
      <c r="AA225" s="37"/>
      <c r="AB225" s="37"/>
      <c r="AC225" s="37"/>
      <c r="AD225" s="37"/>
      <c r="AE225" s="37"/>
      <c r="AT225" s="16" t="s">
        <v>132</v>
      </c>
      <c r="AU225" s="16" t="s">
        <v>84</v>
      </c>
    </row>
    <row r="226" s="2" customFormat="1" ht="44.25" customHeight="1">
      <c r="A226" s="37"/>
      <c r="B226" s="38"/>
      <c r="C226" s="217" t="s">
        <v>304</v>
      </c>
      <c r="D226" s="217" t="s">
        <v>123</v>
      </c>
      <c r="E226" s="218" t="s">
        <v>305</v>
      </c>
      <c r="F226" s="219" t="s">
        <v>306</v>
      </c>
      <c r="G226" s="220" t="s">
        <v>258</v>
      </c>
      <c r="H226" s="221">
        <v>288.07600000000002</v>
      </c>
      <c r="I226" s="222"/>
      <c r="J226" s="223">
        <f>ROUND(I226*H226,2)</f>
        <v>0</v>
      </c>
      <c r="K226" s="219" t="s">
        <v>127</v>
      </c>
      <c r="L226" s="43"/>
      <c r="M226" s="224" t="s">
        <v>1</v>
      </c>
      <c r="N226" s="225" t="s">
        <v>39</v>
      </c>
      <c r="O226" s="90"/>
      <c r="P226" s="226">
        <f>O226*H226</f>
        <v>0</v>
      </c>
      <c r="Q226" s="226">
        <v>0</v>
      </c>
      <c r="R226" s="226">
        <f>Q226*H226</f>
        <v>0</v>
      </c>
      <c r="S226" s="226">
        <v>0</v>
      </c>
      <c r="T226" s="227">
        <f>S226*H226</f>
        <v>0</v>
      </c>
      <c r="U226" s="37"/>
      <c r="V226" s="37"/>
      <c r="W226" s="37"/>
      <c r="X226" s="37"/>
      <c r="Y226" s="37"/>
      <c r="Z226" s="37"/>
      <c r="AA226" s="37"/>
      <c r="AB226" s="37"/>
      <c r="AC226" s="37"/>
      <c r="AD226" s="37"/>
      <c r="AE226" s="37"/>
      <c r="AR226" s="228" t="s">
        <v>128</v>
      </c>
      <c r="AT226" s="228" t="s">
        <v>123</v>
      </c>
      <c r="AU226" s="228" t="s">
        <v>84</v>
      </c>
      <c r="AY226" s="16" t="s">
        <v>121</v>
      </c>
      <c r="BE226" s="229">
        <f>IF(N226="základní",J226,0)</f>
        <v>0</v>
      </c>
      <c r="BF226" s="229">
        <f>IF(N226="snížená",J226,0)</f>
        <v>0</v>
      </c>
      <c r="BG226" s="229">
        <f>IF(N226="zákl. přenesená",J226,0)</f>
        <v>0</v>
      </c>
      <c r="BH226" s="229">
        <f>IF(N226="sníž. přenesená",J226,0)</f>
        <v>0</v>
      </c>
      <c r="BI226" s="229">
        <f>IF(N226="nulová",J226,0)</f>
        <v>0</v>
      </c>
      <c r="BJ226" s="16" t="s">
        <v>82</v>
      </c>
      <c r="BK226" s="229">
        <f>ROUND(I226*H226,2)</f>
        <v>0</v>
      </c>
      <c r="BL226" s="16" t="s">
        <v>128</v>
      </c>
      <c r="BM226" s="228" t="s">
        <v>307</v>
      </c>
    </row>
    <row r="227" s="2" customFormat="1">
      <c r="A227" s="37"/>
      <c r="B227" s="38"/>
      <c r="C227" s="39"/>
      <c r="D227" s="230" t="s">
        <v>130</v>
      </c>
      <c r="E227" s="39"/>
      <c r="F227" s="231" t="s">
        <v>308</v>
      </c>
      <c r="G227" s="39"/>
      <c r="H227" s="39"/>
      <c r="I227" s="232"/>
      <c r="J227" s="39"/>
      <c r="K227" s="39"/>
      <c r="L227" s="43"/>
      <c r="M227" s="233"/>
      <c r="N227" s="234"/>
      <c r="O227" s="90"/>
      <c r="P227" s="90"/>
      <c r="Q227" s="90"/>
      <c r="R227" s="90"/>
      <c r="S227" s="90"/>
      <c r="T227" s="91"/>
      <c r="U227" s="37"/>
      <c r="V227" s="37"/>
      <c r="W227" s="37"/>
      <c r="X227" s="37"/>
      <c r="Y227" s="37"/>
      <c r="Z227" s="37"/>
      <c r="AA227" s="37"/>
      <c r="AB227" s="37"/>
      <c r="AC227" s="37"/>
      <c r="AD227" s="37"/>
      <c r="AE227" s="37"/>
      <c r="AT227" s="16" t="s">
        <v>130</v>
      </c>
      <c r="AU227" s="16" t="s">
        <v>84</v>
      </c>
    </row>
    <row r="228" s="2" customFormat="1">
      <c r="A228" s="37"/>
      <c r="B228" s="38"/>
      <c r="C228" s="39"/>
      <c r="D228" s="235" t="s">
        <v>132</v>
      </c>
      <c r="E228" s="39"/>
      <c r="F228" s="236" t="s">
        <v>297</v>
      </c>
      <c r="G228" s="39"/>
      <c r="H228" s="39"/>
      <c r="I228" s="232"/>
      <c r="J228" s="39"/>
      <c r="K228" s="39"/>
      <c r="L228" s="43"/>
      <c r="M228" s="233"/>
      <c r="N228" s="234"/>
      <c r="O228" s="90"/>
      <c r="P228" s="90"/>
      <c r="Q228" s="90"/>
      <c r="R228" s="90"/>
      <c r="S228" s="90"/>
      <c r="T228" s="91"/>
      <c r="U228" s="37"/>
      <c r="V228" s="37"/>
      <c r="W228" s="37"/>
      <c r="X228" s="37"/>
      <c r="Y228" s="37"/>
      <c r="Z228" s="37"/>
      <c r="AA228" s="37"/>
      <c r="AB228" s="37"/>
      <c r="AC228" s="37"/>
      <c r="AD228" s="37"/>
      <c r="AE228" s="37"/>
      <c r="AT228" s="16" t="s">
        <v>132</v>
      </c>
      <c r="AU228" s="16" t="s">
        <v>84</v>
      </c>
    </row>
    <row r="229" s="13" customFormat="1">
      <c r="A229" s="13"/>
      <c r="B229" s="237"/>
      <c r="C229" s="238"/>
      <c r="D229" s="235" t="s">
        <v>140</v>
      </c>
      <c r="E229" s="239" t="s">
        <v>1</v>
      </c>
      <c r="F229" s="240" t="s">
        <v>309</v>
      </c>
      <c r="G229" s="238"/>
      <c r="H229" s="241">
        <v>288.07600000000002</v>
      </c>
      <c r="I229" s="242"/>
      <c r="J229" s="238"/>
      <c r="K229" s="238"/>
      <c r="L229" s="243"/>
      <c r="M229" s="244"/>
      <c r="N229" s="245"/>
      <c r="O229" s="245"/>
      <c r="P229" s="245"/>
      <c r="Q229" s="245"/>
      <c r="R229" s="245"/>
      <c r="S229" s="245"/>
      <c r="T229" s="246"/>
      <c r="U229" s="13"/>
      <c r="V229" s="13"/>
      <c r="W229" s="13"/>
      <c r="X229" s="13"/>
      <c r="Y229" s="13"/>
      <c r="Z229" s="13"/>
      <c r="AA229" s="13"/>
      <c r="AB229" s="13"/>
      <c r="AC229" s="13"/>
      <c r="AD229" s="13"/>
      <c r="AE229" s="13"/>
      <c r="AT229" s="247" t="s">
        <v>140</v>
      </c>
      <c r="AU229" s="247" t="s">
        <v>84</v>
      </c>
      <c r="AV229" s="13" t="s">
        <v>84</v>
      </c>
      <c r="AW229" s="13" t="s">
        <v>32</v>
      </c>
      <c r="AX229" s="13" t="s">
        <v>74</v>
      </c>
      <c r="AY229" s="247" t="s">
        <v>121</v>
      </c>
    </row>
    <row r="230" s="2" customFormat="1" ht="44.25" customHeight="1">
      <c r="A230" s="37"/>
      <c r="B230" s="38"/>
      <c r="C230" s="217" t="s">
        <v>310</v>
      </c>
      <c r="D230" s="217" t="s">
        <v>123</v>
      </c>
      <c r="E230" s="218" t="s">
        <v>311</v>
      </c>
      <c r="F230" s="219" t="s">
        <v>312</v>
      </c>
      <c r="G230" s="220" t="s">
        <v>258</v>
      </c>
      <c r="H230" s="221">
        <v>23.399999999999999</v>
      </c>
      <c r="I230" s="222"/>
      <c r="J230" s="223">
        <f>ROUND(I230*H230,2)</f>
        <v>0</v>
      </c>
      <c r="K230" s="219" t="s">
        <v>127</v>
      </c>
      <c r="L230" s="43"/>
      <c r="M230" s="224" t="s">
        <v>1</v>
      </c>
      <c r="N230" s="225" t="s">
        <v>39</v>
      </c>
      <c r="O230" s="90"/>
      <c r="P230" s="226">
        <f>O230*H230</f>
        <v>0</v>
      </c>
      <c r="Q230" s="226">
        <v>0</v>
      </c>
      <c r="R230" s="226">
        <f>Q230*H230</f>
        <v>0</v>
      </c>
      <c r="S230" s="226">
        <v>0</v>
      </c>
      <c r="T230" s="227">
        <f>S230*H230</f>
        <v>0</v>
      </c>
      <c r="U230" s="37"/>
      <c r="V230" s="37"/>
      <c r="W230" s="37"/>
      <c r="X230" s="37"/>
      <c r="Y230" s="37"/>
      <c r="Z230" s="37"/>
      <c r="AA230" s="37"/>
      <c r="AB230" s="37"/>
      <c r="AC230" s="37"/>
      <c r="AD230" s="37"/>
      <c r="AE230" s="37"/>
      <c r="AR230" s="228" t="s">
        <v>128</v>
      </c>
      <c r="AT230" s="228" t="s">
        <v>123</v>
      </c>
      <c r="AU230" s="228" t="s">
        <v>84</v>
      </c>
      <c r="AY230" s="16" t="s">
        <v>121</v>
      </c>
      <c r="BE230" s="229">
        <f>IF(N230="základní",J230,0)</f>
        <v>0</v>
      </c>
      <c r="BF230" s="229">
        <f>IF(N230="snížená",J230,0)</f>
        <v>0</v>
      </c>
      <c r="BG230" s="229">
        <f>IF(N230="zákl. přenesená",J230,0)</f>
        <v>0</v>
      </c>
      <c r="BH230" s="229">
        <f>IF(N230="sníž. přenesená",J230,0)</f>
        <v>0</v>
      </c>
      <c r="BI230" s="229">
        <f>IF(N230="nulová",J230,0)</f>
        <v>0</v>
      </c>
      <c r="BJ230" s="16" t="s">
        <v>82</v>
      </c>
      <c r="BK230" s="229">
        <f>ROUND(I230*H230,2)</f>
        <v>0</v>
      </c>
      <c r="BL230" s="16" t="s">
        <v>128</v>
      </c>
      <c r="BM230" s="228" t="s">
        <v>313</v>
      </c>
    </row>
    <row r="231" s="2" customFormat="1">
      <c r="A231" s="37"/>
      <c r="B231" s="38"/>
      <c r="C231" s="39"/>
      <c r="D231" s="230" t="s">
        <v>130</v>
      </c>
      <c r="E231" s="39"/>
      <c r="F231" s="231" t="s">
        <v>314</v>
      </c>
      <c r="G231" s="39"/>
      <c r="H231" s="39"/>
      <c r="I231" s="232"/>
      <c r="J231" s="39"/>
      <c r="K231" s="39"/>
      <c r="L231" s="43"/>
      <c r="M231" s="233"/>
      <c r="N231" s="234"/>
      <c r="O231" s="90"/>
      <c r="P231" s="90"/>
      <c r="Q231" s="90"/>
      <c r="R231" s="90"/>
      <c r="S231" s="90"/>
      <c r="T231" s="91"/>
      <c r="U231" s="37"/>
      <c r="V231" s="37"/>
      <c r="W231" s="37"/>
      <c r="X231" s="37"/>
      <c r="Y231" s="37"/>
      <c r="Z231" s="37"/>
      <c r="AA231" s="37"/>
      <c r="AB231" s="37"/>
      <c r="AC231" s="37"/>
      <c r="AD231" s="37"/>
      <c r="AE231" s="37"/>
      <c r="AT231" s="16" t="s">
        <v>130</v>
      </c>
      <c r="AU231" s="16" t="s">
        <v>84</v>
      </c>
    </row>
    <row r="232" s="2" customFormat="1">
      <c r="A232" s="37"/>
      <c r="B232" s="38"/>
      <c r="C232" s="39"/>
      <c r="D232" s="235" t="s">
        <v>132</v>
      </c>
      <c r="E232" s="39"/>
      <c r="F232" s="236" t="s">
        <v>297</v>
      </c>
      <c r="G232" s="39"/>
      <c r="H232" s="39"/>
      <c r="I232" s="232"/>
      <c r="J232" s="39"/>
      <c r="K232" s="39"/>
      <c r="L232" s="43"/>
      <c r="M232" s="233"/>
      <c r="N232" s="234"/>
      <c r="O232" s="90"/>
      <c r="P232" s="90"/>
      <c r="Q232" s="90"/>
      <c r="R232" s="90"/>
      <c r="S232" s="90"/>
      <c r="T232" s="91"/>
      <c r="U232" s="37"/>
      <c r="V232" s="37"/>
      <c r="W232" s="37"/>
      <c r="X232" s="37"/>
      <c r="Y232" s="37"/>
      <c r="Z232" s="37"/>
      <c r="AA232" s="37"/>
      <c r="AB232" s="37"/>
      <c r="AC232" s="37"/>
      <c r="AD232" s="37"/>
      <c r="AE232" s="37"/>
      <c r="AT232" s="16" t="s">
        <v>132</v>
      </c>
      <c r="AU232" s="16" t="s">
        <v>84</v>
      </c>
    </row>
    <row r="233" s="2" customFormat="1" ht="44.25" customHeight="1">
      <c r="A233" s="37"/>
      <c r="B233" s="38"/>
      <c r="C233" s="217" t="s">
        <v>315</v>
      </c>
      <c r="D233" s="217" t="s">
        <v>123</v>
      </c>
      <c r="E233" s="218" t="s">
        <v>316</v>
      </c>
      <c r="F233" s="219" t="s">
        <v>317</v>
      </c>
      <c r="G233" s="220" t="s">
        <v>258</v>
      </c>
      <c r="H233" s="221">
        <v>28.600000000000001</v>
      </c>
      <c r="I233" s="222"/>
      <c r="J233" s="223">
        <f>ROUND(I233*H233,2)</f>
        <v>0</v>
      </c>
      <c r="K233" s="219" t="s">
        <v>127</v>
      </c>
      <c r="L233" s="43"/>
      <c r="M233" s="224" t="s">
        <v>1</v>
      </c>
      <c r="N233" s="225" t="s">
        <v>39</v>
      </c>
      <c r="O233" s="90"/>
      <c r="P233" s="226">
        <f>O233*H233</f>
        <v>0</v>
      </c>
      <c r="Q233" s="226">
        <v>0</v>
      </c>
      <c r="R233" s="226">
        <f>Q233*H233</f>
        <v>0</v>
      </c>
      <c r="S233" s="226">
        <v>0</v>
      </c>
      <c r="T233" s="227">
        <f>S233*H233</f>
        <v>0</v>
      </c>
      <c r="U233" s="37"/>
      <c r="V233" s="37"/>
      <c r="W233" s="37"/>
      <c r="X233" s="37"/>
      <c r="Y233" s="37"/>
      <c r="Z233" s="37"/>
      <c r="AA233" s="37"/>
      <c r="AB233" s="37"/>
      <c r="AC233" s="37"/>
      <c r="AD233" s="37"/>
      <c r="AE233" s="37"/>
      <c r="AR233" s="228" t="s">
        <v>128</v>
      </c>
      <c r="AT233" s="228" t="s">
        <v>123</v>
      </c>
      <c r="AU233" s="228" t="s">
        <v>84</v>
      </c>
      <c r="AY233" s="16" t="s">
        <v>121</v>
      </c>
      <c r="BE233" s="229">
        <f>IF(N233="základní",J233,0)</f>
        <v>0</v>
      </c>
      <c r="BF233" s="229">
        <f>IF(N233="snížená",J233,0)</f>
        <v>0</v>
      </c>
      <c r="BG233" s="229">
        <f>IF(N233="zákl. přenesená",J233,0)</f>
        <v>0</v>
      </c>
      <c r="BH233" s="229">
        <f>IF(N233="sníž. přenesená",J233,0)</f>
        <v>0</v>
      </c>
      <c r="BI233" s="229">
        <f>IF(N233="nulová",J233,0)</f>
        <v>0</v>
      </c>
      <c r="BJ233" s="16" t="s">
        <v>82</v>
      </c>
      <c r="BK233" s="229">
        <f>ROUND(I233*H233,2)</f>
        <v>0</v>
      </c>
      <c r="BL233" s="16" t="s">
        <v>128</v>
      </c>
      <c r="BM233" s="228" t="s">
        <v>318</v>
      </c>
    </row>
    <row r="234" s="2" customFormat="1">
      <c r="A234" s="37"/>
      <c r="B234" s="38"/>
      <c r="C234" s="39"/>
      <c r="D234" s="230" t="s">
        <v>130</v>
      </c>
      <c r="E234" s="39"/>
      <c r="F234" s="231" t="s">
        <v>319</v>
      </c>
      <c r="G234" s="39"/>
      <c r="H234" s="39"/>
      <c r="I234" s="232"/>
      <c r="J234" s="39"/>
      <c r="K234" s="39"/>
      <c r="L234" s="43"/>
      <c r="M234" s="233"/>
      <c r="N234" s="234"/>
      <c r="O234" s="90"/>
      <c r="P234" s="90"/>
      <c r="Q234" s="90"/>
      <c r="R234" s="90"/>
      <c r="S234" s="90"/>
      <c r="T234" s="91"/>
      <c r="U234" s="37"/>
      <c r="V234" s="37"/>
      <c r="W234" s="37"/>
      <c r="X234" s="37"/>
      <c r="Y234" s="37"/>
      <c r="Z234" s="37"/>
      <c r="AA234" s="37"/>
      <c r="AB234" s="37"/>
      <c r="AC234" s="37"/>
      <c r="AD234" s="37"/>
      <c r="AE234" s="37"/>
      <c r="AT234" s="16" t="s">
        <v>130</v>
      </c>
      <c r="AU234" s="16" t="s">
        <v>84</v>
      </c>
    </row>
    <row r="235" s="2" customFormat="1">
      <c r="A235" s="37"/>
      <c r="B235" s="38"/>
      <c r="C235" s="39"/>
      <c r="D235" s="235" t="s">
        <v>132</v>
      </c>
      <c r="E235" s="39"/>
      <c r="F235" s="236" t="s">
        <v>297</v>
      </c>
      <c r="G235" s="39"/>
      <c r="H235" s="39"/>
      <c r="I235" s="232"/>
      <c r="J235" s="39"/>
      <c r="K235" s="39"/>
      <c r="L235" s="43"/>
      <c r="M235" s="258"/>
      <c r="N235" s="259"/>
      <c r="O235" s="260"/>
      <c r="P235" s="260"/>
      <c r="Q235" s="260"/>
      <c r="R235" s="260"/>
      <c r="S235" s="260"/>
      <c r="T235" s="261"/>
      <c r="U235" s="37"/>
      <c r="V235" s="37"/>
      <c r="W235" s="37"/>
      <c r="X235" s="37"/>
      <c r="Y235" s="37"/>
      <c r="Z235" s="37"/>
      <c r="AA235" s="37"/>
      <c r="AB235" s="37"/>
      <c r="AC235" s="37"/>
      <c r="AD235" s="37"/>
      <c r="AE235" s="37"/>
      <c r="AT235" s="16" t="s">
        <v>132</v>
      </c>
      <c r="AU235" s="16" t="s">
        <v>84</v>
      </c>
    </row>
    <row r="236" s="2" customFormat="1" ht="6.96" customHeight="1">
      <c r="A236" s="37"/>
      <c r="B236" s="65"/>
      <c r="C236" s="66"/>
      <c r="D236" s="66"/>
      <c r="E236" s="66"/>
      <c r="F236" s="66"/>
      <c r="G236" s="66"/>
      <c r="H236" s="66"/>
      <c r="I236" s="66"/>
      <c r="J236" s="66"/>
      <c r="K236" s="66"/>
      <c r="L236" s="43"/>
      <c r="M236" s="37"/>
      <c r="O236" s="37"/>
      <c r="P236" s="37"/>
      <c r="Q236" s="37"/>
      <c r="R236" s="37"/>
      <c r="S236" s="37"/>
      <c r="T236" s="37"/>
      <c r="U236" s="37"/>
      <c r="V236" s="37"/>
      <c r="W236" s="37"/>
      <c r="X236" s="37"/>
      <c r="Y236" s="37"/>
      <c r="Z236" s="37"/>
      <c r="AA236" s="37"/>
      <c r="AB236" s="37"/>
      <c r="AC236" s="37"/>
      <c r="AD236" s="37"/>
      <c r="AE236" s="37"/>
    </row>
  </sheetData>
  <sheetProtection sheet="1" autoFilter="0" formatColumns="0" formatRows="0" objects="1" scenarios="1" spinCount="100000" saltValue="VX2CJelac8qmewHbkN9wFKS6MCLcsTjjEWvsMms/w5zHLuMuGM08n261ty7MD+hoZIiie0Kgr0z+ZNJXjMXu1A==" hashValue="IrL5DncAr+KgQ1L/qE96hDHY6jHL8r52CgwndZF2msFElhYpnPU0FtqsuygpAUplE8OUzv8S6Xf2zGxnNtdS6w==" algorithmName="SHA-512" password="CC35"/>
  <autoFilter ref="C119:K235"/>
  <mergeCells count="9">
    <mergeCell ref="E7:H7"/>
    <mergeCell ref="E9:H9"/>
    <mergeCell ref="E18:H18"/>
    <mergeCell ref="E27:H27"/>
    <mergeCell ref="E85:H85"/>
    <mergeCell ref="E87:H87"/>
    <mergeCell ref="E110:H110"/>
    <mergeCell ref="E112:H112"/>
    <mergeCell ref="L2:V2"/>
  </mergeCells>
  <hyperlinks>
    <hyperlink ref="F124" r:id="rId1" display="https://podminky.urs.cz/item/CS_URS_2021_01/111251101"/>
    <hyperlink ref="F127" r:id="rId2" display="https://podminky.urs.cz/item/CS_URS_2021_01/112101101"/>
    <hyperlink ref="F131" r:id="rId3" display="https://podminky.urs.cz/item/CS_URS_2021_01/112251101"/>
    <hyperlink ref="F134" r:id="rId4" display="https://podminky.urs.cz/item/CS_URS_2021_01/113107152"/>
    <hyperlink ref="F138" r:id="rId5" display="https://podminky.urs.cz/item/CS_URS_2021_01/113107170"/>
    <hyperlink ref="F142" r:id="rId6" display="https://podminky.urs.cz/item/CS_URS_2021_01/113107182"/>
    <hyperlink ref="F146" r:id="rId7" display="https://podminky.urs.cz/item/CS_URS_2021_01/162201401"/>
    <hyperlink ref="F149" r:id="rId8" display="https://podminky.urs.cz/item/CS_URS_2021_01/162201411"/>
    <hyperlink ref="F152" r:id="rId9" display="https://podminky.urs.cz/item/CS_URS_2021_01/162201421"/>
    <hyperlink ref="F155" r:id="rId10" display="https://podminky.urs.cz/item/CS_URS_2021_01/162301501"/>
    <hyperlink ref="F158" r:id="rId11" display="https://podminky.urs.cz/item/CS_URS_2021_01/162301931"/>
    <hyperlink ref="F162" r:id="rId12" display="https://podminky.urs.cz/item/CS_URS_2021_01/162301951"/>
    <hyperlink ref="F166" r:id="rId13" display="https://podminky.urs.cz/item/CS_URS_2021_01/162301971"/>
    <hyperlink ref="F170" r:id="rId14" display="https://podminky.urs.cz/item/CS_URS_2021_01/162301981"/>
    <hyperlink ref="F174" r:id="rId15" display="https://podminky.urs.cz/item/CS_URS_2021_01/181951111"/>
    <hyperlink ref="F179" r:id="rId16" display="https://podminky.urs.cz/item/CS_URS_2021_01/919735112"/>
    <hyperlink ref="F184" r:id="rId17" display="https://podminky.urs.cz/item/CS_URS_2021_01/961044111"/>
    <hyperlink ref="F187" r:id="rId18" display="https://podminky.urs.cz/item/CS_URS_2021_01/981013314"/>
    <hyperlink ref="F199" r:id="rId19" display="https://podminky.urs.cz/item/CS_URS_2021_01/997006002"/>
    <hyperlink ref="F203" r:id="rId20" display="https://podminky.urs.cz/item/CS_URS_2021_01/997006512"/>
    <hyperlink ref="F206" r:id="rId21" display="https://podminky.urs.cz/item/CS_URS_2021_01/997006519"/>
    <hyperlink ref="F210" r:id="rId22" display="https://podminky.urs.cz/item/CS_URS_2021_01/997013804"/>
    <hyperlink ref="F213" r:id="rId23" display="https://podminky.urs.cz/item/CS_URS_2021_01/997013811"/>
    <hyperlink ref="F217" r:id="rId24" display="https://podminky.urs.cz/item/CS_URS_2021_01/997013814"/>
    <hyperlink ref="F220" r:id="rId25" display="https://podminky.urs.cz/item/CS_URS_2021_01/997013861"/>
    <hyperlink ref="F224" r:id="rId26" display="https://podminky.urs.cz/item/CS_URS_2021_01/997013863"/>
    <hyperlink ref="F227" r:id="rId27" display="https://podminky.urs.cz/item/CS_URS_2021_01/997013871"/>
    <hyperlink ref="F231" r:id="rId28" display="https://podminky.urs.cz/item/CS_URS_2021_01/997013873"/>
    <hyperlink ref="F234" r:id="rId29" display="https://podminky.urs.cz/item/CS_URS_2021_01/997013875"/>
  </hyperlinks>
  <pageMargins left="0.39375" right="0.39375" top="0.39375" bottom="0.39375" header="0" footer="0"/>
  <pageSetup paperSize="9" orientation="portrait" blackAndWhite="1" fitToHeight="100"/>
  <headerFooter>
    <oddFooter>&amp;CStrana &amp;P z &amp;N</oddFooter>
  </headerFooter>
  <drawing r:id="rId30"/>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6" t="s">
        <v>87</v>
      </c>
    </row>
    <row r="3" s="1" customFormat="1" ht="6.96" customHeight="1">
      <c r="B3" s="135"/>
      <c r="C3" s="136"/>
      <c r="D3" s="136"/>
      <c r="E3" s="136"/>
      <c r="F3" s="136"/>
      <c r="G3" s="136"/>
      <c r="H3" s="136"/>
      <c r="I3" s="136"/>
      <c r="J3" s="136"/>
      <c r="K3" s="136"/>
      <c r="L3" s="19"/>
      <c r="AT3" s="16" t="s">
        <v>84</v>
      </c>
    </row>
    <row r="4" s="1" customFormat="1" ht="24.96" customHeight="1">
      <c r="B4" s="19"/>
      <c r="D4" s="137" t="s">
        <v>94</v>
      </c>
      <c r="L4" s="19"/>
      <c r="M4" s="138" t="s">
        <v>10</v>
      </c>
      <c r="AT4" s="16" t="s">
        <v>4</v>
      </c>
    </row>
    <row r="5" s="1" customFormat="1" ht="6.96" customHeight="1">
      <c r="B5" s="19"/>
      <c r="L5" s="19"/>
    </row>
    <row r="6" s="1" customFormat="1" ht="12" customHeight="1">
      <c r="B6" s="19"/>
      <c r="D6" s="139" t="s">
        <v>16</v>
      </c>
      <c r="L6" s="19"/>
    </row>
    <row r="7" s="1" customFormat="1" ht="16.5" customHeight="1">
      <c r="B7" s="19"/>
      <c r="E7" s="140" t="str">
        <f>'Rekapitulace stavby'!K6</f>
        <v>Vnitroblok Hradební/Dlouhá - demolice</v>
      </c>
      <c r="F7" s="139"/>
      <c r="G7" s="139"/>
      <c r="H7" s="139"/>
      <c r="L7" s="19"/>
    </row>
    <row r="8" s="2" customFormat="1" ht="12" customHeight="1">
      <c r="A8" s="37"/>
      <c r="B8" s="43"/>
      <c r="C8" s="37"/>
      <c r="D8" s="139" t="s">
        <v>95</v>
      </c>
      <c r="E8" s="37"/>
      <c r="F8" s="37"/>
      <c r="G8" s="37"/>
      <c r="H8" s="37"/>
      <c r="I8" s="37"/>
      <c r="J8" s="37"/>
      <c r="K8" s="37"/>
      <c r="L8" s="62"/>
      <c r="S8" s="37"/>
      <c r="T8" s="37"/>
      <c r="U8" s="37"/>
      <c r="V8" s="37"/>
      <c r="W8" s="37"/>
      <c r="X8" s="37"/>
      <c r="Y8" s="37"/>
      <c r="Z8" s="37"/>
      <c r="AA8" s="37"/>
      <c r="AB8" s="37"/>
      <c r="AC8" s="37"/>
      <c r="AD8" s="37"/>
      <c r="AE8" s="37"/>
    </row>
    <row r="9" s="2" customFormat="1" ht="16.5" customHeight="1">
      <c r="A9" s="37"/>
      <c r="B9" s="43"/>
      <c r="C9" s="37"/>
      <c r="D9" s="37"/>
      <c r="E9" s="141" t="s">
        <v>320</v>
      </c>
      <c r="F9" s="37"/>
      <c r="G9" s="37"/>
      <c r="H9" s="37"/>
      <c r="I9" s="37"/>
      <c r="J9" s="37"/>
      <c r="K9" s="37"/>
      <c r="L9" s="62"/>
      <c r="S9" s="37"/>
      <c r="T9" s="37"/>
      <c r="U9" s="37"/>
      <c r="V9" s="37"/>
      <c r="W9" s="37"/>
      <c r="X9" s="37"/>
      <c r="Y9" s="37"/>
      <c r="Z9" s="37"/>
      <c r="AA9" s="37"/>
      <c r="AB9" s="37"/>
      <c r="AC9" s="37"/>
      <c r="AD9" s="37"/>
      <c r="AE9" s="37"/>
    </row>
    <row r="10" s="2" customFormat="1">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2" customFormat="1" ht="12" customHeight="1">
      <c r="A11" s="37"/>
      <c r="B11" s="43"/>
      <c r="C11" s="37"/>
      <c r="D11" s="139" t="s">
        <v>18</v>
      </c>
      <c r="E11" s="37"/>
      <c r="F11" s="142" t="s">
        <v>1</v>
      </c>
      <c r="G11" s="37"/>
      <c r="H11" s="37"/>
      <c r="I11" s="139" t="s">
        <v>19</v>
      </c>
      <c r="J11" s="142" t="s">
        <v>1</v>
      </c>
      <c r="K11" s="37"/>
      <c r="L11" s="62"/>
      <c r="S11" s="37"/>
      <c r="T11" s="37"/>
      <c r="U11" s="37"/>
      <c r="V11" s="37"/>
      <c r="W11" s="37"/>
      <c r="X11" s="37"/>
      <c r="Y11" s="37"/>
      <c r="Z11" s="37"/>
      <c r="AA11" s="37"/>
      <c r="AB11" s="37"/>
      <c r="AC11" s="37"/>
      <c r="AD11" s="37"/>
      <c r="AE11" s="37"/>
    </row>
    <row r="12" s="2" customFormat="1" ht="12" customHeight="1">
      <c r="A12" s="37"/>
      <c r="B12" s="43"/>
      <c r="C12" s="37"/>
      <c r="D12" s="139" t="s">
        <v>20</v>
      </c>
      <c r="E12" s="37"/>
      <c r="F12" s="142" t="s">
        <v>21</v>
      </c>
      <c r="G12" s="37"/>
      <c r="H12" s="37"/>
      <c r="I12" s="139" t="s">
        <v>22</v>
      </c>
      <c r="J12" s="143" t="str">
        <f>'Rekapitulace stavby'!AN8</f>
        <v>16. 7. 2021</v>
      </c>
      <c r="K12" s="37"/>
      <c r="L12" s="62"/>
      <c r="S12" s="37"/>
      <c r="T12" s="37"/>
      <c r="U12" s="37"/>
      <c r="V12" s="37"/>
      <c r="W12" s="37"/>
      <c r="X12" s="37"/>
      <c r="Y12" s="37"/>
      <c r="Z12" s="37"/>
      <c r="AA12" s="37"/>
      <c r="AB12" s="37"/>
      <c r="AC12" s="37"/>
      <c r="AD12" s="37"/>
      <c r="AE12" s="37"/>
    </row>
    <row r="13"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2" customFormat="1" ht="12" customHeight="1">
      <c r="A14" s="37"/>
      <c r="B14" s="43"/>
      <c r="C14" s="37"/>
      <c r="D14" s="139" t="s">
        <v>24</v>
      </c>
      <c r="E14" s="37"/>
      <c r="F14" s="37"/>
      <c r="G14" s="37"/>
      <c r="H14" s="37"/>
      <c r="I14" s="139" t="s">
        <v>25</v>
      </c>
      <c r="J14" s="142" t="str">
        <f>IF('Rekapitulace stavby'!AN10="","",'Rekapitulace stavby'!AN10)</f>
        <v/>
      </c>
      <c r="K14" s="37"/>
      <c r="L14" s="62"/>
      <c r="S14" s="37"/>
      <c r="T14" s="37"/>
      <c r="U14" s="37"/>
      <c r="V14" s="37"/>
      <c r="W14" s="37"/>
      <c r="X14" s="37"/>
      <c r="Y14" s="37"/>
      <c r="Z14" s="37"/>
      <c r="AA14" s="37"/>
      <c r="AB14" s="37"/>
      <c r="AC14" s="37"/>
      <c r="AD14" s="37"/>
      <c r="AE14" s="37"/>
    </row>
    <row r="15" s="2" customFormat="1" ht="18" customHeight="1">
      <c r="A15" s="37"/>
      <c r="B15" s="43"/>
      <c r="C15" s="37"/>
      <c r="D15" s="37"/>
      <c r="E15" s="142" t="str">
        <f>IF('Rekapitulace stavby'!E11="","",'Rekapitulace stavby'!E11)</f>
        <v xml:space="preserve"> </v>
      </c>
      <c r="F15" s="37"/>
      <c r="G15" s="37"/>
      <c r="H15" s="37"/>
      <c r="I15" s="139" t="s">
        <v>27</v>
      </c>
      <c r="J15" s="142" t="str">
        <f>IF('Rekapitulace stavby'!AN11="","",'Rekapitulace stavby'!AN11)</f>
        <v/>
      </c>
      <c r="K15" s="37"/>
      <c r="L15" s="62"/>
      <c r="S15" s="37"/>
      <c r="T15" s="37"/>
      <c r="U15" s="37"/>
      <c r="V15" s="37"/>
      <c r="W15" s="37"/>
      <c r="X15" s="37"/>
      <c r="Y15" s="37"/>
      <c r="Z15" s="37"/>
      <c r="AA15" s="37"/>
      <c r="AB15" s="37"/>
      <c r="AC15" s="37"/>
      <c r="AD15" s="37"/>
      <c r="AE15" s="37"/>
    </row>
    <row r="16" s="2" customFormat="1" ht="6.96"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2" customFormat="1" ht="12" customHeight="1">
      <c r="A17" s="37"/>
      <c r="B17" s="43"/>
      <c r="C17" s="37"/>
      <c r="D17" s="139" t="s">
        <v>28</v>
      </c>
      <c r="E17" s="37"/>
      <c r="F17" s="37"/>
      <c r="G17" s="37"/>
      <c r="H17" s="37"/>
      <c r="I17" s="139" t="s">
        <v>25</v>
      </c>
      <c r="J17" s="32" t="str">
        <f>'Rekapitulace stavby'!AN13</f>
        <v>Vyplň údaj</v>
      </c>
      <c r="K17" s="37"/>
      <c r="L17" s="62"/>
      <c r="S17" s="37"/>
      <c r="T17" s="37"/>
      <c r="U17" s="37"/>
      <c r="V17" s="37"/>
      <c r="W17" s="37"/>
      <c r="X17" s="37"/>
      <c r="Y17" s="37"/>
      <c r="Z17" s="37"/>
      <c r="AA17" s="37"/>
      <c r="AB17" s="37"/>
      <c r="AC17" s="37"/>
      <c r="AD17" s="37"/>
      <c r="AE17" s="37"/>
    </row>
    <row r="18" s="2" customFormat="1" ht="18" customHeight="1">
      <c r="A18" s="37"/>
      <c r="B18" s="43"/>
      <c r="C18" s="37"/>
      <c r="D18" s="37"/>
      <c r="E18" s="32" t="str">
        <f>'Rekapitulace stavby'!E14</f>
        <v>Vyplň údaj</v>
      </c>
      <c r="F18" s="142"/>
      <c r="G18" s="142"/>
      <c r="H18" s="142"/>
      <c r="I18" s="139" t="s">
        <v>27</v>
      </c>
      <c r="J18" s="32" t="str">
        <f>'Rekapitulace stavby'!AN14</f>
        <v>Vyplň údaj</v>
      </c>
      <c r="K18" s="37"/>
      <c r="L18" s="62"/>
      <c r="S18" s="37"/>
      <c r="T18" s="37"/>
      <c r="U18" s="37"/>
      <c r="V18" s="37"/>
      <c r="W18" s="37"/>
      <c r="X18" s="37"/>
      <c r="Y18" s="37"/>
      <c r="Z18" s="37"/>
      <c r="AA18" s="37"/>
      <c r="AB18" s="37"/>
      <c r="AC18" s="37"/>
      <c r="AD18" s="37"/>
      <c r="AE18" s="37"/>
    </row>
    <row r="19" s="2" customFormat="1" ht="6.96"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2" customFormat="1" ht="12" customHeight="1">
      <c r="A20" s="37"/>
      <c r="B20" s="43"/>
      <c r="C20" s="37"/>
      <c r="D20" s="139" t="s">
        <v>30</v>
      </c>
      <c r="E20" s="37"/>
      <c r="F20" s="37"/>
      <c r="G20" s="37"/>
      <c r="H20" s="37"/>
      <c r="I20" s="139" t="s">
        <v>25</v>
      </c>
      <c r="J20" s="142" t="str">
        <f>IF('Rekapitulace stavby'!AN16="","",'Rekapitulace stavby'!AN16)</f>
        <v/>
      </c>
      <c r="K20" s="37"/>
      <c r="L20" s="62"/>
      <c r="S20" s="37"/>
      <c r="T20" s="37"/>
      <c r="U20" s="37"/>
      <c r="V20" s="37"/>
      <c r="W20" s="37"/>
      <c r="X20" s="37"/>
      <c r="Y20" s="37"/>
      <c r="Z20" s="37"/>
      <c r="AA20" s="37"/>
      <c r="AB20" s="37"/>
      <c r="AC20" s="37"/>
      <c r="AD20" s="37"/>
      <c r="AE20" s="37"/>
    </row>
    <row r="21" s="2" customFormat="1" ht="18" customHeight="1">
      <c r="A21" s="37"/>
      <c r="B21" s="43"/>
      <c r="C21" s="37"/>
      <c r="D21" s="37"/>
      <c r="E21" s="142" t="str">
        <f>IF('Rekapitulace stavby'!E17="","",'Rekapitulace stavby'!E17)</f>
        <v xml:space="preserve"> </v>
      </c>
      <c r="F21" s="37"/>
      <c r="G21" s="37"/>
      <c r="H21" s="37"/>
      <c r="I21" s="139" t="s">
        <v>27</v>
      </c>
      <c r="J21" s="142" t="str">
        <f>IF('Rekapitulace stavby'!AN17="","",'Rekapitulace stavby'!AN17)</f>
        <v/>
      </c>
      <c r="K21" s="37"/>
      <c r="L21" s="62"/>
      <c r="S21" s="37"/>
      <c r="T21" s="37"/>
      <c r="U21" s="37"/>
      <c r="V21" s="37"/>
      <c r="W21" s="37"/>
      <c r="X21" s="37"/>
      <c r="Y21" s="37"/>
      <c r="Z21" s="37"/>
      <c r="AA21" s="37"/>
      <c r="AB21" s="37"/>
      <c r="AC21" s="37"/>
      <c r="AD21" s="37"/>
      <c r="AE21" s="37"/>
    </row>
    <row r="22" s="2" customFormat="1" ht="6.96"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2" customFormat="1" ht="12" customHeight="1">
      <c r="A23" s="37"/>
      <c r="B23" s="43"/>
      <c r="C23" s="37"/>
      <c r="D23" s="139" t="s">
        <v>31</v>
      </c>
      <c r="E23" s="37"/>
      <c r="F23" s="37"/>
      <c r="G23" s="37"/>
      <c r="H23" s="37"/>
      <c r="I23" s="139" t="s">
        <v>25</v>
      </c>
      <c r="J23" s="142" t="str">
        <f>IF('Rekapitulace stavby'!AN19="","",'Rekapitulace stavby'!AN19)</f>
        <v/>
      </c>
      <c r="K23" s="37"/>
      <c r="L23" s="62"/>
      <c r="S23" s="37"/>
      <c r="T23" s="37"/>
      <c r="U23" s="37"/>
      <c r="V23" s="37"/>
      <c r="W23" s="37"/>
      <c r="X23" s="37"/>
      <c r="Y23" s="37"/>
      <c r="Z23" s="37"/>
      <c r="AA23" s="37"/>
      <c r="AB23" s="37"/>
      <c r="AC23" s="37"/>
      <c r="AD23" s="37"/>
      <c r="AE23" s="37"/>
    </row>
    <row r="24" s="2" customFormat="1" ht="18" customHeight="1">
      <c r="A24" s="37"/>
      <c r="B24" s="43"/>
      <c r="C24" s="37"/>
      <c r="D24" s="37"/>
      <c r="E24" s="142" t="str">
        <f>IF('Rekapitulace stavby'!E20="","",'Rekapitulace stavby'!E20)</f>
        <v xml:space="preserve"> </v>
      </c>
      <c r="F24" s="37"/>
      <c r="G24" s="37"/>
      <c r="H24" s="37"/>
      <c r="I24" s="139" t="s">
        <v>27</v>
      </c>
      <c r="J24" s="142" t="str">
        <f>IF('Rekapitulace stavby'!AN20="","",'Rekapitulace stavby'!AN20)</f>
        <v/>
      </c>
      <c r="K24" s="37"/>
      <c r="L24" s="62"/>
      <c r="S24" s="37"/>
      <c r="T24" s="37"/>
      <c r="U24" s="37"/>
      <c r="V24" s="37"/>
      <c r="W24" s="37"/>
      <c r="X24" s="37"/>
      <c r="Y24" s="37"/>
      <c r="Z24" s="37"/>
      <c r="AA24" s="37"/>
      <c r="AB24" s="37"/>
      <c r="AC24" s="37"/>
      <c r="AD24" s="37"/>
      <c r="AE24" s="37"/>
    </row>
    <row r="25" s="2" customFormat="1" ht="6.96"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2" customFormat="1" ht="12" customHeight="1">
      <c r="A26" s="37"/>
      <c r="B26" s="43"/>
      <c r="C26" s="37"/>
      <c r="D26" s="139" t="s">
        <v>33</v>
      </c>
      <c r="E26" s="37"/>
      <c r="F26" s="37"/>
      <c r="G26" s="37"/>
      <c r="H26" s="37"/>
      <c r="I26" s="37"/>
      <c r="J26" s="37"/>
      <c r="K26" s="37"/>
      <c r="L26" s="62"/>
      <c r="S26" s="37"/>
      <c r="T26" s="37"/>
      <c r="U26" s="37"/>
      <c r="V26" s="37"/>
      <c r="W26" s="37"/>
      <c r="X26" s="37"/>
      <c r="Y26" s="37"/>
      <c r="Z26" s="37"/>
      <c r="AA26" s="37"/>
      <c r="AB26" s="37"/>
      <c r="AC26" s="37"/>
      <c r="AD26" s="37"/>
      <c r="AE26" s="37"/>
    </row>
    <row r="27" s="8" customFormat="1" ht="16.5" customHeight="1">
      <c r="A27" s="144"/>
      <c r="B27" s="145"/>
      <c r="C27" s="144"/>
      <c r="D27" s="144"/>
      <c r="E27" s="146" t="s">
        <v>1</v>
      </c>
      <c r="F27" s="146"/>
      <c r="G27" s="146"/>
      <c r="H27" s="146"/>
      <c r="I27" s="144"/>
      <c r="J27" s="144"/>
      <c r="K27" s="144"/>
      <c r="L27" s="147"/>
      <c r="S27" s="144"/>
      <c r="T27" s="144"/>
      <c r="U27" s="144"/>
      <c r="V27" s="144"/>
      <c r="W27" s="144"/>
      <c r="X27" s="144"/>
      <c r="Y27" s="144"/>
      <c r="Z27" s="144"/>
      <c r="AA27" s="144"/>
      <c r="AB27" s="144"/>
      <c r="AC27" s="144"/>
      <c r="AD27" s="144"/>
      <c r="AE27" s="144"/>
    </row>
    <row r="28" s="2" customFormat="1" ht="6.96"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2" customFormat="1" ht="6.96" customHeight="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2" customFormat="1" ht="25.44" customHeight="1">
      <c r="A30" s="37"/>
      <c r="B30" s="43"/>
      <c r="C30" s="37"/>
      <c r="D30" s="149" t="s">
        <v>34</v>
      </c>
      <c r="E30" s="37"/>
      <c r="F30" s="37"/>
      <c r="G30" s="37"/>
      <c r="H30" s="37"/>
      <c r="I30" s="37"/>
      <c r="J30" s="150">
        <f>ROUND(J120, 2)</f>
        <v>0</v>
      </c>
      <c r="K30" s="37"/>
      <c r="L30" s="62"/>
      <c r="S30" s="37"/>
      <c r="T30" s="37"/>
      <c r="U30" s="37"/>
      <c r="V30" s="37"/>
      <c r="W30" s="37"/>
      <c r="X30" s="37"/>
      <c r="Y30" s="37"/>
      <c r="Z30" s="37"/>
      <c r="AA30" s="37"/>
      <c r="AB30" s="37"/>
      <c r="AC30" s="37"/>
      <c r="AD30" s="37"/>
      <c r="AE30" s="37"/>
    </row>
    <row r="31" s="2" customFormat="1" ht="6.96" customHeight="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2" customFormat="1" ht="14.4" customHeight="1">
      <c r="A32" s="37"/>
      <c r="B32" s="43"/>
      <c r="C32" s="37"/>
      <c r="D32" s="37"/>
      <c r="E32" s="37"/>
      <c r="F32" s="151" t="s">
        <v>36</v>
      </c>
      <c r="G32" s="37"/>
      <c r="H32" s="37"/>
      <c r="I32" s="151" t="s">
        <v>35</v>
      </c>
      <c r="J32" s="151" t="s">
        <v>37</v>
      </c>
      <c r="K32" s="37"/>
      <c r="L32" s="62"/>
      <c r="S32" s="37"/>
      <c r="T32" s="37"/>
      <c r="U32" s="37"/>
      <c r="V32" s="37"/>
      <c r="W32" s="37"/>
      <c r="X32" s="37"/>
      <c r="Y32" s="37"/>
      <c r="Z32" s="37"/>
      <c r="AA32" s="37"/>
      <c r="AB32" s="37"/>
      <c r="AC32" s="37"/>
      <c r="AD32" s="37"/>
      <c r="AE32" s="37"/>
    </row>
    <row r="33" s="2" customFormat="1" ht="14.4" customHeight="1">
      <c r="A33" s="37"/>
      <c r="B33" s="43"/>
      <c r="C33" s="37"/>
      <c r="D33" s="152" t="s">
        <v>38</v>
      </c>
      <c r="E33" s="139" t="s">
        <v>39</v>
      </c>
      <c r="F33" s="153">
        <f>ROUND((SUM(BE120:BE149)),  2)</f>
        <v>0</v>
      </c>
      <c r="G33" s="37"/>
      <c r="H33" s="37"/>
      <c r="I33" s="154">
        <v>0.20999999999999999</v>
      </c>
      <c r="J33" s="153">
        <f>ROUND(((SUM(BE120:BE149))*I33),  2)</f>
        <v>0</v>
      </c>
      <c r="K33" s="37"/>
      <c r="L33" s="62"/>
      <c r="S33" s="37"/>
      <c r="T33" s="37"/>
      <c r="U33" s="37"/>
      <c r="V33" s="37"/>
      <c r="W33" s="37"/>
      <c r="X33" s="37"/>
      <c r="Y33" s="37"/>
      <c r="Z33" s="37"/>
      <c r="AA33" s="37"/>
      <c r="AB33" s="37"/>
      <c r="AC33" s="37"/>
      <c r="AD33" s="37"/>
      <c r="AE33" s="37"/>
    </row>
    <row r="34" s="2" customFormat="1" ht="14.4" customHeight="1">
      <c r="A34" s="37"/>
      <c r="B34" s="43"/>
      <c r="C34" s="37"/>
      <c r="D34" s="37"/>
      <c r="E34" s="139" t="s">
        <v>40</v>
      </c>
      <c r="F34" s="153">
        <f>ROUND((SUM(BF120:BF149)),  2)</f>
        <v>0</v>
      </c>
      <c r="G34" s="37"/>
      <c r="H34" s="37"/>
      <c r="I34" s="154">
        <v>0.14999999999999999</v>
      </c>
      <c r="J34" s="153">
        <f>ROUND(((SUM(BF120:BF149))*I34),  2)</f>
        <v>0</v>
      </c>
      <c r="K34" s="37"/>
      <c r="L34" s="62"/>
      <c r="S34" s="37"/>
      <c r="T34" s="37"/>
      <c r="U34" s="37"/>
      <c r="V34" s="37"/>
      <c r="W34" s="37"/>
      <c r="X34" s="37"/>
      <c r="Y34" s="37"/>
      <c r="Z34" s="37"/>
      <c r="AA34" s="37"/>
      <c r="AB34" s="37"/>
      <c r="AC34" s="37"/>
      <c r="AD34" s="37"/>
      <c r="AE34" s="37"/>
    </row>
    <row r="35" hidden="1" s="2" customFormat="1" ht="14.4" customHeight="1">
      <c r="A35" s="37"/>
      <c r="B35" s="43"/>
      <c r="C35" s="37"/>
      <c r="D35" s="37"/>
      <c r="E35" s="139" t="s">
        <v>41</v>
      </c>
      <c r="F35" s="153">
        <f>ROUND((SUM(BG120:BG149)),  2)</f>
        <v>0</v>
      </c>
      <c r="G35" s="37"/>
      <c r="H35" s="37"/>
      <c r="I35" s="154">
        <v>0.20999999999999999</v>
      </c>
      <c r="J35" s="153">
        <f>0</f>
        <v>0</v>
      </c>
      <c r="K35" s="37"/>
      <c r="L35" s="62"/>
      <c r="S35" s="37"/>
      <c r="T35" s="37"/>
      <c r="U35" s="37"/>
      <c r="V35" s="37"/>
      <c r="W35" s="37"/>
      <c r="X35" s="37"/>
      <c r="Y35" s="37"/>
      <c r="Z35" s="37"/>
      <c r="AA35" s="37"/>
      <c r="AB35" s="37"/>
      <c r="AC35" s="37"/>
      <c r="AD35" s="37"/>
      <c r="AE35" s="37"/>
    </row>
    <row r="36" hidden="1" s="2" customFormat="1" ht="14.4" customHeight="1">
      <c r="A36" s="37"/>
      <c r="B36" s="43"/>
      <c r="C36" s="37"/>
      <c r="D36" s="37"/>
      <c r="E36" s="139" t="s">
        <v>42</v>
      </c>
      <c r="F36" s="153">
        <f>ROUND((SUM(BH120:BH149)),  2)</f>
        <v>0</v>
      </c>
      <c r="G36" s="37"/>
      <c r="H36" s="37"/>
      <c r="I36" s="154">
        <v>0.14999999999999999</v>
      </c>
      <c r="J36" s="153">
        <f>0</f>
        <v>0</v>
      </c>
      <c r="K36" s="37"/>
      <c r="L36" s="62"/>
      <c r="S36" s="37"/>
      <c r="T36" s="37"/>
      <c r="U36" s="37"/>
      <c r="V36" s="37"/>
      <c r="W36" s="37"/>
      <c r="X36" s="37"/>
      <c r="Y36" s="37"/>
      <c r="Z36" s="37"/>
      <c r="AA36" s="37"/>
      <c r="AB36" s="37"/>
      <c r="AC36" s="37"/>
      <c r="AD36" s="37"/>
      <c r="AE36" s="37"/>
    </row>
    <row r="37" hidden="1" s="2" customFormat="1" ht="14.4" customHeight="1">
      <c r="A37" s="37"/>
      <c r="B37" s="43"/>
      <c r="C37" s="37"/>
      <c r="D37" s="37"/>
      <c r="E37" s="139" t="s">
        <v>43</v>
      </c>
      <c r="F37" s="153">
        <f>ROUND((SUM(BI120:BI149)),  2)</f>
        <v>0</v>
      </c>
      <c r="G37" s="37"/>
      <c r="H37" s="37"/>
      <c r="I37" s="154">
        <v>0</v>
      </c>
      <c r="J37" s="153">
        <f>0</f>
        <v>0</v>
      </c>
      <c r="K37" s="37"/>
      <c r="L37" s="62"/>
      <c r="S37" s="37"/>
      <c r="T37" s="37"/>
      <c r="U37" s="37"/>
      <c r="V37" s="37"/>
      <c r="W37" s="37"/>
      <c r="X37" s="37"/>
      <c r="Y37" s="37"/>
      <c r="Z37" s="37"/>
      <c r="AA37" s="37"/>
      <c r="AB37" s="37"/>
      <c r="AC37" s="37"/>
      <c r="AD37" s="37"/>
      <c r="AE37" s="37"/>
    </row>
    <row r="38" s="2" customFormat="1" ht="6.96"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2" customFormat="1" ht="25.44" customHeight="1">
      <c r="A39" s="37"/>
      <c r="B39" s="43"/>
      <c r="C39" s="155"/>
      <c r="D39" s="156" t="s">
        <v>44</v>
      </c>
      <c r="E39" s="157"/>
      <c r="F39" s="157"/>
      <c r="G39" s="158" t="s">
        <v>45</v>
      </c>
      <c r="H39" s="159" t="s">
        <v>46</v>
      </c>
      <c r="I39" s="157"/>
      <c r="J39" s="160">
        <f>SUM(J30:J37)</f>
        <v>0</v>
      </c>
      <c r="K39" s="161"/>
      <c r="L39" s="62"/>
      <c r="S39" s="37"/>
      <c r="T39" s="37"/>
      <c r="U39" s="37"/>
      <c r="V39" s="37"/>
      <c r="W39" s="37"/>
      <c r="X39" s="37"/>
      <c r="Y39" s="37"/>
      <c r="Z39" s="37"/>
      <c r="AA39" s="37"/>
      <c r="AB39" s="37"/>
      <c r="AC39" s="37"/>
      <c r="AD39" s="37"/>
      <c r="AE39" s="37"/>
    </row>
    <row r="40"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1" customFormat="1" ht="14.4" customHeight="1">
      <c r="B41" s="19"/>
      <c r="L41" s="19"/>
    </row>
    <row r="42" s="1" customFormat="1" ht="14.4" customHeight="1">
      <c r="B42" s="19"/>
      <c r="L42" s="19"/>
    </row>
    <row r="43" s="1" customFormat="1" ht="14.4" customHeight="1">
      <c r="B43" s="19"/>
      <c r="L43" s="19"/>
    </row>
    <row r="44" s="1" customFormat="1" ht="14.4" customHeight="1">
      <c r="B44" s="19"/>
      <c r="L44" s="19"/>
    </row>
    <row r="45" s="1" customFormat="1" ht="14.4" customHeight="1">
      <c r="B45" s="19"/>
      <c r="L45" s="19"/>
    </row>
    <row r="46" s="1" customFormat="1" ht="14.4" customHeight="1">
      <c r="B46" s="19"/>
      <c r="L46" s="19"/>
    </row>
    <row r="47" s="1" customFormat="1" ht="14.4" customHeight="1">
      <c r="B47" s="19"/>
      <c r="L47" s="19"/>
    </row>
    <row r="48" s="1" customFormat="1" ht="14.4" customHeight="1">
      <c r="B48" s="19"/>
      <c r="L48" s="19"/>
    </row>
    <row r="49" s="1" customFormat="1" ht="14.4" customHeight="1">
      <c r="B49" s="19"/>
      <c r="L49" s="19"/>
    </row>
    <row r="50" s="2" customFormat="1" ht="14.4" customHeight="1">
      <c r="B50" s="62"/>
      <c r="D50" s="162" t="s">
        <v>47</v>
      </c>
      <c r="E50" s="163"/>
      <c r="F50" s="163"/>
      <c r="G50" s="162" t="s">
        <v>48</v>
      </c>
      <c r="H50" s="163"/>
      <c r="I50" s="163"/>
      <c r="J50" s="163"/>
      <c r="K50" s="163"/>
      <c r="L50" s="6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2" customFormat="1">
      <c r="A61" s="37"/>
      <c r="B61" s="43"/>
      <c r="C61" s="37"/>
      <c r="D61" s="164" t="s">
        <v>49</v>
      </c>
      <c r="E61" s="165"/>
      <c r="F61" s="166" t="s">
        <v>50</v>
      </c>
      <c r="G61" s="164" t="s">
        <v>49</v>
      </c>
      <c r="H61" s="165"/>
      <c r="I61" s="165"/>
      <c r="J61" s="167" t="s">
        <v>50</v>
      </c>
      <c r="K61" s="165"/>
      <c r="L61" s="62"/>
      <c r="S61" s="37"/>
      <c r="T61" s="37"/>
      <c r="U61" s="37"/>
      <c r="V61" s="37"/>
      <c r="W61" s="37"/>
      <c r="X61" s="37"/>
      <c r="Y61" s="37"/>
      <c r="Z61" s="37"/>
      <c r="AA61" s="37"/>
      <c r="AB61" s="37"/>
      <c r="AC61" s="37"/>
      <c r="AD61" s="37"/>
      <c r="AE61" s="37"/>
    </row>
    <row r="62">
      <c r="B62" s="19"/>
      <c r="L62" s="19"/>
    </row>
    <row r="63">
      <c r="B63" s="19"/>
      <c r="L63" s="19"/>
    </row>
    <row r="64">
      <c r="B64" s="19"/>
      <c r="L64" s="19"/>
    </row>
    <row r="65" s="2" customFormat="1">
      <c r="A65" s="37"/>
      <c r="B65" s="43"/>
      <c r="C65" s="37"/>
      <c r="D65" s="162" t="s">
        <v>51</v>
      </c>
      <c r="E65" s="168"/>
      <c r="F65" s="168"/>
      <c r="G65" s="162" t="s">
        <v>52</v>
      </c>
      <c r="H65" s="168"/>
      <c r="I65" s="168"/>
      <c r="J65" s="168"/>
      <c r="K65" s="168"/>
      <c r="L65" s="62"/>
      <c r="S65" s="37"/>
      <c r="T65" s="37"/>
      <c r="U65" s="37"/>
      <c r="V65" s="37"/>
      <c r="W65" s="37"/>
      <c r="X65" s="37"/>
      <c r="Y65" s="37"/>
      <c r="Z65" s="37"/>
      <c r="AA65" s="37"/>
      <c r="AB65" s="37"/>
      <c r="AC65" s="37"/>
      <c r="AD65" s="37"/>
      <c r="AE65" s="37"/>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2" customFormat="1">
      <c r="A76" s="37"/>
      <c r="B76" s="43"/>
      <c r="C76" s="37"/>
      <c r="D76" s="164" t="s">
        <v>49</v>
      </c>
      <c r="E76" s="165"/>
      <c r="F76" s="166" t="s">
        <v>50</v>
      </c>
      <c r="G76" s="164" t="s">
        <v>49</v>
      </c>
      <c r="H76" s="165"/>
      <c r="I76" s="165"/>
      <c r="J76" s="167" t="s">
        <v>50</v>
      </c>
      <c r="K76" s="165"/>
      <c r="L76" s="62"/>
      <c r="S76" s="37"/>
      <c r="T76" s="37"/>
      <c r="U76" s="37"/>
      <c r="V76" s="37"/>
      <c r="W76" s="37"/>
      <c r="X76" s="37"/>
      <c r="Y76" s="37"/>
      <c r="Z76" s="37"/>
      <c r="AA76" s="37"/>
      <c r="AB76" s="37"/>
      <c r="AC76" s="37"/>
      <c r="AD76" s="37"/>
      <c r="AE76" s="37"/>
    </row>
    <row r="77" s="2" customFormat="1" ht="14.4" customHeight="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81" s="2" customFormat="1" ht="6.96" customHeight="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2" customFormat="1" ht="24.96" customHeight="1">
      <c r="A82" s="37"/>
      <c r="B82" s="38"/>
      <c r="C82" s="22" t="s">
        <v>97</v>
      </c>
      <c r="D82" s="39"/>
      <c r="E82" s="39"/>
      <c r="F82" s="39"/>
      <c r="G82" s="39"/>
      <c r="H82" s="39"/>
      <c r="I82" s="39"/>
      <c r="J82" s="39"/>
      <c r="K82" s="39"/>
      <c r="L82" s="62"/>
      <c r="S82" s="37"/>
      <c r="T82" s="37"/>
      <c r="U82" s="37"/>
      <c r="V82" s="37"/>
      <c r="W82" s="37"/>
      <c r="X82" s="37"/>
      <c r="Y82" s="37"/>
      <c r="Z82" s="37"/>
      <c r="AA82" s="37"/>
      <c r="AB82" s="37"/>
      <c r="AC82" s="37"/>
      <c r="AD82" s="37"/>
      <c r="AE82" s="37"/>
    </row>
    <row r="83" s="2" customFormat="1" ht="6.96"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2" customFormat="1" ht="12" customHeight="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2" customFormat="1" ht="16.5" customHeight="1">
      <c r="A85" s="37"/>
      <c r="B85" s="38"/>
      <c r="C85" s="39"/>
      <c r="D85" s="39"/>
      <c r="E85" s="173" t="str">
        <f>E7</f>
        <v>Vnitroblok Hradební/Dlouhá - demolice</v>
      </c>
      <c r="F85" s="31"/>
      <c r="G85" s="31"/>
      <c r="H85" s="31"/>
      <c r="I85" s="39"/>
      <c r="J85" s="39"/>
      <c r="K85" s="39"/>
      <c r="L85" s="62"/>
      <c r="S85" s="37"/>
      <c r="T85" s="37"/>
      <c r="U85" s="37"/>
      <c r="V85" s="37"/>
      <c r="W85" s="37"/>
      <c r="X85" s="37"/>
      <c r="Y85" s="37"/>
      <c r="Z85" s="37"/>
      <c r="AA85" s="37"/>
      <c r="AB85" s="37"/>
      <c r="AC85" s="37"/>
      <c r="AD85" s="37"/>
      <c r="AE85" s="37"/>
    </row>
    <row r="86" s="2" customFormat="1" ht="12" customHeight="1">
      <c r="A86" s="37"/>
      <c r="B86" s="38"/>
      <c r="C86" s="31" t="s">
        <v>95</v>
      </c>
      <c r="D86" s="39"/>
      <c r="E86" s="39"/>
      <c r="F86" s="39"/>
      <c r="G86" s="39"/>
      <c r="H86" s="39"/>
      <c r="I86" s="39"/>
      <c r="J86" s="39"/>
      <c r="K86" s="39"/>
      <c r="L86" s="62"/>
      <c r="S86" s="37"/>
      <c r="T86" s="37"/>
      <c r="U86" s="37"/>
      <c r="V86" s="37"/>
      <c r="W86" s="37"/>
      <c r="X86" s="37"/>
      <c r="Y86" s="37"/>
      <c r="Z86" s="37"/>
      <c r="AA86" s="37"/>
      <c r="AB86" s="37"/>
      <c r="AC86" s="37"/>
      <c r="AD86" s="37"/>
      <c r="AE86" s="37"/>
    </row>
    <row r="87" s="2" customFormat="1" ht="16.5" customHeight="1">
      <c r="A87" s="37"/>
      <c r="B87" s="38"/>
      <c r="C87" s="39"/>
      <c r="D87" s="39"/>
      <c r="E87" s="75" t="str">
        <f>E9</f>
        <v>021 - bourání - zeď za garáží do VZ</v>
      </c>
      <c r="F87" s="39"/>
      <c r="G87" s="39"/>
      <c r="H87" s="39"/>
      <c r="I87" s="39"/>
      <c r="J87" s="39"/>
      <c r="K87" s="39"/>
      <c r="L87" s="62"/>
      <c r="S87" s="37"/>
      <c r="T87" s="37"/>
      <c r="U87" s="37"/>
      <c r="V87" s="37"/>
      <c r="W87" s="37"/>
      <c r="X87" s="37"/>
      <c r="Y87" s="37"/>
      <c r="Z87" s="37"/>
      <c r="AA87" s="37"/>
      <c r="AB87" s="37"/>
      <c r="AC87" s="37"/>
      <c r="AD87" s="37"/>
      <c r="AE87" s="37"/>
    </row>
    <row r="88" s="2" customFormat="1" ht="6.96"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2" customFormat="1" ht="12" customHeight="1">
      <c r="A89" s="37"/>
      <c r="B89" s="38"/>
      <c r="C89" s="31" t="s">
        <v>20</v>
      </c>
      <c r="D89" s="39"/>
      <c r="E89" s="39"/>
      <c r="F89" s="26" t="str">
        <f>F12</f>
        <v>Cheb</v>
      </c>
      <c r="G89" s="39"/>
      <c r="H89" s="39"/>
      <c r="I89" s="31" t="s">
        <v>22</v>
      </c>
      <c r="J89" s="78" t="str">
        <f>IF(J12="","",J12)</f>
        <v>16. 7. 2021</v>
      </c>
      <c r="K89" s="39"/>
      <c r="L89" s="62"/>
      <c r="S89" s="37"/>
      <c r="T89" s="37"/>
      <c r="U89" s="37"/>
      <c r="V89" s="37"/>
      <c r="W89" s="37"/>
      <c r="X89" s="37"/>
      <c r="Y89" s="37"/>
      <c r="Z89" s="37"/>
      <c r="AA89" s="37"/>
      <c r="AB89" s="37"/>
      <c r="AC89" s="37"/>
      <c r="AD89" s="37"/>
      <c r="AE89" s="37"/>
    </row>
    <row r="90" s="2" customFormat="1" ht="6.96"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2" customFormat="1" ht="15.15" customHeight="1">
      <c r="A91" s="37"/>
      <c r="B91" s="38"/>
      <c r="C91" s="31" t="s">
        <v>24</v>
      </c>
      <c r="D91" s="39"/>
      <c r="E91" s="39"/>
      <c r="F91" s="26" t="str">
        <f>E15</f>
        <v xml:space="preserve"> </v>
      </c>
      <c r="G91" s="39"/>
      <c r="H91" s="39"/>
      <c r="I91" s="31" t="s">
        <v>30</v>
      </c>
      <c r="J91" s="35" t="str">
        <f>E21</f>
        <v xml:space="preserve"> </v>
      </c>
      <c r="K91" s="39"/>
      <c r="L91" s="62"/>
      <c r="S91" s="37"/>
      <c r="T91" s="37"/>
      <c r="U91" s="37"/>
      <c r="V91" s="37"/>
      <c r="W91" s="37"/>
      <c r="X91" s="37"/>
      <c r="Y91" s="37"/>
      <c r="Z91" s="37"/>
      <c r="AA91" s="37"/>
      <c r="AB91" s="37"/>
      <c r="AC91" s="37"/>
      <c r="AD91" s="37"/>
      <c r="AE91" s="37"/>
    </row>
    <row r="92" s="2" customFormat="1" ht="15.15" customHeight="1">
      <c r="A92" s="37"/>
      <c r="B92" s="38"/>
      <c r="C92" s="31" t="s">
        <v>28</v>
      </c>
      <c r="D92" s="39"/>
      <c r="E92" s="39"/>
      <c r="F92" s="26" t="str">
        <f>IF(E18="","",E18)</f>
        <v>Vyplň údaj</v>
      </c>
      <c r="G92" s="39"/>
      <c r="H92" s="39"/>
      <c r="I92" s="31" t="s">
        <v>31</v>
      </c>
      <c r="J92" s="35" t="str">
        <f>E24</f>
        <v xml:space="preserve"> </v>
      </c>
      <c r="K92" s="39"/>
      <c r="L92" s="62"/>
      <c r="S92" s="37"/>
      <c r="T92" s="37"/>
      <c r="U92" s="37"/>
      <c r="V92" s="37"/>
      <c r="W92" s="37"/>
      <c r="X92" s="37"/>
      <c r="Y92" s="37"/>
      <c r="Z92" s="37"/>
      <c r="AA92" s="37"/>
      <c r="AB92" s="37"/>
      <c r="AC92" s="37"/>
      <c r="AD92" s="37"/>
      <c r="AE92" s="37"/>
    </row>
    <row r="93" s="2" customFormat="1" ht="10.32"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2" customFormat="1" ht="29.28" customHeight="1">
      <c r="A94" s="37"/>
      <c r="B94" s="38"/>
      <c r="C94" s="174" t="s">
        <v>98</v>
      </c>
      <c r="D94" s="175"/>
      <c r="E94" s="175"/>
      <c r="F94" s="175"/>
      <c r="G94" s="175"/>
      <c r="H94" s="175"/>
      <c r="I94" s="175"/>
      <c r="J94" s="176" t="s">
        <v>99</v>
      </c>
      <c r="K94" s="175"/>
      <c r="L94" s="62"/>
      <c r="S94" s="37"/>
      <c r="T94" s="37"/>
      <c r="U94" s="37"/>
      <c r="V94" s="37"/>
      <c r="W94" s="37"/>
      <c r="X94" s="37"/>
      <c r="Y94" s="37"/>
      <c r="Z94" s="37"/>
      <c r="AA94" s="37"/>
      <c r="AB94" s="37"/>
      <c r="AC94" s="37"/>
      <c r="AD94" s="37"/>
      <c r="AE94" s="37"/>
    </row>
    <row r="95" s="2" customFormat="1" ht="10.32"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2" customFormat="1" ht="22.8" customHeight="1">
      <c r="A96" s="37"/>
      <c r="B96" s="38"/>
      <c r="C96" s="177" t="s">
        <v>100</v>
      </c>
      <c r="D96" s="39"/>
      <c r="E96" s="39"/>
      <c r="F96" s="39"/>
      <c r="G96" s="39"/>
      <c r="H96" s="39"/>
      <c r="I96" s="39"/>
      <c r="J96" s="109">
        <f>J120</f>
        <v>0</v>
      </c>
      <c r="K96" s="39"/>
      <c r="L96" s="62"/>
      <c r="S96" s="37"/>
      <c r="T96" s="37"/>
      <c r="U96" s="37"/>
      <c r="V96" s="37"/>
      <c r="W96" s="37"/>
      <c r="X96" s="37"/>
      <c r="Y96" s="37"/>
      <c r="Z96" s="37"/>
      <c r="AA96" s="37"/>
      <c r="AB96" s="37"/>
      <c r="AC96" s="37"/>
      <c r="AD96" s="37"/>
      <c r="AE96" s="37"/>
      <c r="AU96" s="16" t="s">
        <v>101</v>
      </c>
    </row>
    <row r="97" s="9" customFormat="1" ht="24.96" customHeight="1">
      <c r="A97" s="9"/>
      <c r="B97" s="178"/>
      <c r="C97" s="179"/>
      <c r="D97" s="180" t="s">
        <v>102</v>
      </c>
      <c r="E97" s="181"/>
      <c r="F97" s="181"/>
      <c r="G97" s="181"/>
      <c r="H97" s="181"/>
      <c r="I97" s="181"/>
      <c r="J97" s="182">
        <f>J121</f>
        <v>0</v>
      </c>
      <c r="K97" s="179"/>
      <c r="L97" s="183"/>
      <c r="S97" s="9"/>
      <c r="T97" s="9"/>
      <c r="U97" s="9"/>
      <c r="V97" s="9"/>
      <c r="W97" s="9"/>
      <c r="X97" s="9"/>
      <c r="Y97" s="9"/>
      <c r="Z97" s="9"/>
      <c r="AA97" s="9"/>
      <c r="AB97" s="9"/>
      <c r="AC97" s="9"/>
      <c r="AD97" s="9"/>
      <c r="AE97" s="9"/>
    </row>
    <row r="98" s="10" customFormat="1" ht="19.92" customHeight="1">
      <c r="A98" s="10"/>
      <c r="B98" s="184"/>
      <c r="C98" s="185"/>
      <c r="D98" s="186" t="s">
        <v>103</v>
      </c>
      <c r="E98" s="187"/>
      <c r="F98" s="187"/>
      <c r="G98" s="187"/>
      <c r="H98" s="187"/>
      <c r="I98" s="187"/>
      <c r="J98" s="188">
        <f>J122</f>
        <v>0</v>
      </c>
      <c r="K98" s="185"/>
      <c r="L98" s="189"/>
      <c r="S98" s="10"/>
      <c r="T98" s="10"/>
      <c r="U98" s="10"/>
      <c r="V98" s="10"/>
      <c r="W98" s="10"/>
      <c r="X98" s="10"/>
      <c r="Y98" s="10"/>
      <c r="Z98" s="10"/>
      <c r="AA98" s="10"/>
      <c r="AB98" s="10"/>
      <c r="AC98" s="10"/>
      <c r="AD98" s="10"/>
      <c r="AE98" s="10"/>
    </row>
    <row r="99" s="10" customFormat="1" ht="19.92" customHeight="1">
      <c r="A99" s="10"/>
      <c r="B99" s="184"/>
      <c r="C99" s="185"/>
      <c r="D99" s="186" t="s">
        <v>104</v>
      </c>
      <c r="E99" s="187"/>
      <c r="F99" s="187"/>
      <c r="G99" s="187"/>
      <c r="H99" s="187"/>
      <c r="I99" s="187"/>
      <c r="J99" s="188">
        <f>J123</f>
        <v>0</v>
      </c>
      <c r="K99" s="185"/>
      <c r="L99" s="189"/>
      <c r="S99" s="10"/>
      <c r="T99" s="10"/>
      <c r="U99" s="10"/>
      <c r="V99" s="10"/>
      <c r="W99" s="10"/>
      <c r="X99" s="10"/>
      <c r="Y99" s="10"/>
      <c r="Z99" s="10"/>
      <c r="AA99" s="10"/>
      <c r="AB99" s="10"/>
      <c r="AC99" s="10"/>
      <c r="AD99" s="10"/>
      <c r="AE99" s="10"/>
    </row>
    <row r="100" s="10" customFormat="1" ht="19.92" customHeight="1">
      <c r="A100" s="10"/>
      <c r="B100" s="184"/>
      <c r="C100" s="185"/>
      <c r="D100" s="186" t="s">
        <v>105</v>
      </c>
      <c r="E100" s="187"/>
      <c r="F100" s="187"/>
      <c r="G100" s="187"/>
      <c r="H100" s="187"/>
      <c r="I100" s="187"/>
      <c r="J100" s="188">
        <f>J134</f>
        <v>0</v>
      </c>
      <c r="K100" s="185"/>
      <c r="L100" s="189"/>
      <c r="S100" s="10"/>
      <c r="T100" s="10"/>
      <c r="U100" s="10"/>
      <c r="V100" s="10"/>
      <c r="W100" s="10"/>
      <c r="X100" s="10"/>
      <c r="Y100" s="10"/>
      <c r="Z100" s="10"/>
      <c r="AA100" s="10"/>
      <c r="AB100" s="10"/>
      <c r="AC100" s="10"/>
      <c r="AD100" s="10"/>
      <c r="AE100" s="10"/>
    </row>
    <row r="101" s="2" customFormat="1" ht="21.84" customHeight="1">
      <c r="A101" s="37"/>
      <c r="B101" s="38"/>
      <c r="C101" s="39"/>
      <c r="D101" s="39"/>
      <c r="E101" s="39"/>
      <c r="F101" s="39"/>
      <c r="G101" s="39"/>
      <c r="H101" s="39"/>
      <c r="I101" s="39"/>
      <c r="J101" s="39"/>
      <c r="K101" s="39"/>
      <c r="L101" s="62"/>
      <c r="S101" s="37"/>
      <c r="T101" s="37"/>
      <c r="U101" s="37"/>
      <c r="V101" s="37"/>
      <c r="W101" s="37"/>
      <c r="X101" s="37"/>
      <c r="Y101" s="37"/>
      <c r="Z101" s="37"/>
      <c r="AA101" s="37"/>
      <c r="AB101" s="37"/>
      <c r="AC101" s="37"/>
      <c r="AD101" s="37"/>
      <c r="AE101" s="37"/>
    </row>
    <row r="102" s="2" customFormat="1" ht="6.96" customHeight="1">
      <c r="A102" s="37"/>
      <c r="B102" s="65"/>
      <c r="C102" s="66"/>
      <c r="D102" s="66"/>
      <c r="E102" s="66"/>
      <c r="F102" s="66"/>
      <c r="G102" s="66"/>
      <c r="H102" s="66"/>
      <c r="I102" s="66"/>
      <c r="J102" s="66"/>
      <c r="K102" s="66"/>
      <c r="L102" s="62"/>
      <c r="S102" s="37"/>
      <c r="T102" s="37"/>
      <c r="U102" s="37"/>
      <c r="V102" s="37"/>
      <c r="W102" s="37"/>
      <c r="X102" s="37"/>
      <c r="Y102" s="37"/>
      <c r="Z102" s="37"/>
      <c r="AA102" s="37"/>
      <c r="AB102" s="37"/>
      <c r="AC102" s="37"/>
      <c r="AD102" s="37"/>
      <c r="AE102" s="37"/>
    </row>
    <row r="106" s="2" customFormat="1" ht="6.96" customHeight="1">
      <c r="A106" s="37"/>
      <c r="B106" s="67"/>
      <c r="C106" s="68"/>
      <c r="D106" s="68"/>
      <c r="E106" s="68"/>
      <c r="F106" s="68"/>
      <c r="G106" s="68"/>
      <c r="H106" s="68"/>
      <c r="I106" s="68"/>
      <c r="J106" s="68"/>
      <c r="K106" s="68"/>
      <c r="L106" s="62"/>
      <c r="S106" s="37"/>
      <c r="T106" s="37"/>
      <c r="U106" s="37"/>
      <c r="V106" s="37"/>
      <c r="W106" s="37"/>
      <c r="X106" s="37"/>
      <c r="Y106" s="37"/>
      <c r="Z106" s="37"/>
      <c r="AA106" s="37"/>
      <c r="AB106" s="37"/>
      <c r="AC106" s="37"/>
      <c r="AD106" s="37"/>
      <c r="AE106" s="37"/>
    </row>
    <row r="107" s="2" customFormat="1" ht="24.96" customHeight="1">
      <c r="A107" s="37"/>
      <c r="B107" s="38"/>
      <c r="C107" s="22" t="s">
        <v>106</v>
      </c>
      <c r="D107" s="39"/>
      <c r="E107" s="39"/>
      <c r="F107" s="39"/>
      <c r="G107" s="39"/>
      <c r="H107" s="39"/>
      <c r="I107" s="39"/>
      <c r="J107" s="39"/>
      <c r="K107" s="39"/>
      <c r="L107" s="62"/>
      <c r="S107" s="37"/>
      <c r="T107" s="37"/>
      <c r="U107" s="37"/>
      <c r="V107" s="37"/>
      <c r="W107" s="37"/>
      <c r="X107" s="37"/>
      <c r="Y107" s="37"/>
      <c r="Z107" s="37"/>
      <c r="AA107" s="37"/>
      <c r="AB107" s="37"/>
      <c r="AC107" s="37"/>
      <c r="AD107" s="37"/>
      <c r="AE107" s="37"/>
    </row>
    <row r="108" s="2" customFormat="1" ht="6.96" customHeight="1">
      <c r="A108" s="37"/>
      <c r="B108" s="38"/>
      <c r="C108" s="39"/>
      <c r="D108" s="39"/>
      <c r="E108" s="39"/>
      <c r="F108" s="39"/>
      <c r="G108" s="39"/>
      <c r="H108" s="39"/>
      <c r="I108" s="39"/>
      <c r="J108" s="39"/>
      <c r="K108" s="39"/>
      <c r="L108" s="62"/>
      <c r="S108" s="37"/>
      <c r="T108" s="37"/>
      <c r="U108" s="37"/>
      <c r="V108" s="37"/>
      <c r="W108" s="37"/>
      <c r="X108" s="37"/>
      <c r="Y108" s="37"/>
      <c r="Z108" s="37"/>
      <c r="AA108" s="37"/>
      <c r="AB108" s="37"/>
      <c r="AC108" s="37"/>
      <c r="AD108" s="37"/>
      <c r="AE108" s="37"/>
    </row>
    <row r="109" s="2" customFormat="1" ht="12" customHeight="1">
      <c r="A109" s="37"/>
      <c r="B109" s="38"/>
      <c r="C109" s="31" t="s">
        <v>16</v>
      </c>
      <c r="D109" s="39"/>
      <c r="E109" s="39"/>
      <c r="F109" s="39"/>
      <c r="G109" s="39"/>
      <c r="H109" s="39"/>
      <c r="I109" s="39"/>
      <c r="J109" s="39"/>
      <c r="K109" s="39"/>
      <c r="L109" s="62"/>
      <c r="S109" s="37"/>
      <c r="T109" s="37"/>
      <c r="U109" s="37"/>
      <c r="V109" s="37"/>
      <c r="W109" s="37"/>
      <c r="X109" s="37"/>
      <c r="Y109" s="37"/>
      <c r="Z109" s="37"/>
      <c r="AA109" s="37"/>
      <c r="AB109" s="37"/>
      <c r="AC109" s="37"/>
      <c r="AD109" s="37"/>
      <c r="AE109" s="37"/>
    </row>
    <row r="110" s="2" customFormat="1" ht="16.5" customHeight="1">
      <c r="A110" s="37"/>
      <c r="B110" s="38"/>
      <c r="C110" s="39"/>
      <c r="D110" s="39"/>
      <c r="E110" s="173" t="str">
        <f>E7</f>
        <v>Vnitroblok Hradební/Dlouhá - demolice</v>
      </c>
      <c r="F110" s="31"/>
      <c r="G110" s="31"/>
      <c r="H110" s="31"/>
      <c r="I110" s="39"/>
      <c r="J110" s="39"/>
      <c r="K110" s="39"/>
      <c r="L110" s="62"/>
      <c r="S110" s="37"/>
      <c r="T110" s="37"/>
      <c r="U110" s="37"/>
      <c r="V110" s="37"/>
      <c r="W110" s="37"/>
      <c r="X110" s="37"/>
      <c r="Y110" s="37"/>
      <c r="Z110" s="37"/>
      <c r="AA110" s="37"/>
      <c r="AB110" s="37"/>
      <c r="AC110" s="37"/>
      <c r="AD110" s="37"/>
      <c r="AE110" s="37"/>
    </row>
    <row r="111" s="2" customFormat="1" ht="12" customHeight="1">
      <c r="A111" s="37"/>
      <c r="B111" s="38"/>
      <c r="C111" s="31" t="s">
        <v>95</v>
      </c>
      <c r="D111" s="39"/>
      <c r="E111" s="39"/>
      <c r="F111" s="39"/>
      <c r="G111" s="39"/>
      <c r="H111" s="39"/>
      <c r="I111" s="39"/>
      <c r="J111" s="39"/>
      <c r="K111" s="39"/>
      <c r="L111" s="62"/>
      <c r="S111" s="37"/>
      <c r="T111" s="37"/>
      <c r="U111" s="37"/>
      <c r="V111" s="37"/>
      <c r="W111" s="37"/>
      <c r="X111" s="37"/>
      <c r="Y111" s="37"/>
      <c r="Z111" s="37"/>
      <c r="AA111" s="37"/>
      <c r="AB111" s="37"/>
      <c r="AC111" s="37"/>
      <c r="AD111" s="37"/>
      <c r="AE111" s="37"/>
    </row>
    <row r="112" s="2" customFormat="1" ht="16.5" customHeight="1">
      <c r="A112" s="37"/>
      <c r="B112" s="38"/>
      <c r="C112" s="39"/>
      <c r="D112" s="39"/>
      <c r="E112" s="75" t="str">
        <f>E9</f>
        <v>021 - bourání - zeď za garáží do VZ</v>
      </c>
      <c r="F112" s="39"/>
      <c r="G112" s="39"/>
      <c r="H112" s="39"/>
      <c r="I112" s="39"/>
      <c r="J112" s="39"/>
      <c r="K112" s="39"/>
      <c r="L112" s="62"/>
      <c r="S112" s="37"/>
      <c r="T112" s="37"/>
      <c r="U112" s="37"/>
      <c r="V112" s="37"/>
      <c r="W112" s="37"/>
      <c r="X112" s="37"/>
      <c r="Y112" s="37"/>
      <c r="Z112" s="37"/>
      <c r="AA112" s="37"/>
      <c r="AB112" s="37"/>
      <c r="AC112" s="37"/>
      <c r="AD112" s="37"/>
      <c r="AE112" s="37"/>
    </row>
    <row r="113" s="2" customFormat="1" ht="6.96" customHeight="1">
      <c r="A113" s="37"/>
      <c r="B113" s="38"/>
      <c r="C113" s="39"/>
      <c r="D113" s="39"/>
      <c r="E113" s="39"/>
      <c r="F113" s="39"/>
      <c r="G113" s="39"/>
      <c r="H113" s="39"/>
      <c r="I113" s="39"/>
      <c r="J113" s="39"/>
      <c r="K113" s="39"/>
      <c r="L113" s="62"/>
      <c r="S113" s="37"/>
      <c r="T113" s="37"/>
      <c r="U113" s="37"/>
      <c r="V113" s="37"/>
      <c r="W113" s="37"/>
      <c r="X113" s="37"/>
      <c r="Y113" s="37"/>
      <c r="Z113" s="37"/>
      <c r="AA113" s="37"/>
      <c r="AB113" s="37"/>
      <c r="AC113" s="37"/>
      <c r="AD113" s="37"/>
      <c r="AE113" s="37"/>
    </row>
    <row r="114" s="2" customFormat="1" ht="12" customHeight="1">
      <c r="A114" s="37"/>
      <c r="B114" s="38"/>
      <c r="C114" s="31" t="s">
        <v>20</v>
      </c>
      <c r="D114" s="39"/>
      <c r="E114" s="39"/>
      <c r="F114" s="26" t="str">
        <f>F12</f>
        <v>Cheb</v>
      </c>
      <c r="G114" s="39"/>
      <c r="H114" s="39"/>
      <c r="I114" s="31" t="s">
        <v>22</v>
      </c>
      <c r="J114" s="78" t="str">
        <f>IF(J12="","",J12)</f>
        <v>16. 7. 2021</v>
      </c>
      <c r="K114" s="39"/>
      <c r="L114" s="62"/>
      <c r="S114" s="37"/>
      <c r="T114" s="37"/>
      <c r="U114" s="37"/>
      <c r="V114" s="37"/>
      <c r="W114" s="37"/>
      <c r="X114" s="37"/>
      <c r="Y114" s="37"/>
      <c r="Z114" s="37"/>
      <c r="AA114" s="37"/>
      <c r="AB114" s="37"/>
      <c r="AC114" s="37"/>
      <c r="AD114" s="37"/>
      <c r="AE114" s="37"/>
    </row>
    <row r="115" s="2" customFormat="1" ht="6.96" customHeight="1">
      <c r="A115" s="37"/>
      <c r="B115" s="38"/>
      <c r="C115" s="39"/>
      <c r="D115" s="39"/>
      <c r="E115" s="39"/>
      <c r="F115" s="39"/>
      <c r="G115" s="39"/>
      <c r="H115" s="39"/>
      <c r="I115" s="39"/>
      <c r="J115" s="39"/>
      <c r="K115" s="39"/>
      <c r="L115" s="62"/>
      <c r="S115" s="37"/>
      <c r="T115" s="37"/>
      <c r="U115" s="37"/>
      <c r="V115" s="37"/>
      <c r="W115" s="37"/>
      <c r="X115" s="37"/>
      <c r="Y115" s="37"/>
      <c r="Z115" s="37"/>
      <c r="AA115" s="37"/>
      <c r="AB115" s="37"/>
      <c r="AC115" s="37"/>
      <c r="AD115" s="37"/>
      <c r="AE115" s="37"/>
    </row>
    <row r="116" s="2" customFormat="1" ht="15.15" customHeight="1">
      <c r="A116" s="37"/>
      <c r="B116" s="38"/>
      <c r="C116" s="31" t="s">
        <v>24</v>
      </c>
      <c r="D116" s="39"/>
      <c r="E116" s="39"/>
      <c r="F116" s="26" t="str">
        <f>E15</f>
        <v xml:space="preserve"> </v>
      </c>
      <c r="G116" s="39"/>
      <c r="H116" s="39"/>
      <c r="I116" s="31" t="s">
        <v>30</v>
      </c>
      <c r="J116" s="35" t="str">
        <f>E21</f>
        <v xml:space="preserve"> </v>
      </c>
      <c r="K116" s="39"/>
      <c r="L116" s="62"/>
      <c r="S116" s="37"/>
      <c r="T116" s="37"/>
      <c r="U116" s="37"/>
      <c r="V116" s="37"/>
      <c r="W116" s="37"/>
      <c r="X116" s="37"/>
      <c r="Y116" s="37"/>
      <c r="Z116" s="37"/>
      <c r="AA116" s="37"/>
      <c r="AB116" s="37"/>
      <c r="AC116" s="37"/>
      <c r="AD116" s="37"/>
      <c r="AE116" s="37"/>
    </row>
    <row r="117" s="2" customFormat="1" ht="15.15" customHeight="1">
      <c r="A117" s="37"/>
      <c r="B117" s="38"/>
      <c r="C117" s="31" t="s">
        <v>28</v>
      </c>
      <c r="D117" s="39"/>
      <c r="E117" s="39"/>
      <c r="F117" s="26" t="str">
        <f>IF(E18="","",E18)</f>
        <v>Vyplň údaj</v>
      </c>
      <c r="G117" s="39"/>
      <c r="H117" s="39"/>
      <c r="I117" s="31" t="s">
        <v>31</v>
      </c>
      <c r="J117" s="35" t="str">
        <f>E24</f>
        <v xml:space="preserve"> </v>
      </c>
      <c r="K117" s="39"/>
      <c r="L117" s="62"/>
      <c r="S117" s="37"/>
      <c r="T117" s="37"/>
      <c r="U117" s="37"/>
      <c r="V117" s="37"/>
      <c r="W117" s="37"/>
      <c r="X117" s="37"/>
      <c r="Y117" s="37"/>
      <c r="Z117" s="37"/>
      <c r="AA117" s="37"/>
      <c r="AB117" s="37"/>
      <c r="AC117" s="37"/>
      <c r="AD117" s="37"/>
      <c r="AE117" s="37"/>
    </row>
    <row r="118" s="2" customFormat="1" ht="10.32" customHeight="1">
      <c r="A118" s="37"/>
      <c r="B118" s="38"/>
      <c r="C118" s="39"/>
      <c r="D118" s="39"/>
      <c r="E118" s="39"/>
      <c r="F118" s="39"/>
      <c r="G118" s="39"/>
      <c r="H118" s="39"/>
      <c r="I118" s="39"/>
      <c r="J118" s="39"/>
      <c r="K118" s="39"/>
      <c r="L118" s="62"/>
      <c r="S118" s="37"/>
      <c r="T118" s="37"/>
      <c r="U118" s="37"/>
      <c r="V118" s="37"/>
      <c r="W118" s="37"/>
      <c r="X118" s="37"/>
      <c r="Y118" s="37"/>
      <c r="Z118" s="37"/>
      <c r="AA118" s="37"/>
      <c r="AB118" s="37"/>
      <c r="AC118" s="37"/>
      <c r="AD118" s="37"/>
      <c r="AE118" s="37"/>
    </row>
    <row r="119" s="11" customFormat="1" ht="29.28" customHeight="1">
      <c r="A119" s="190"/>
      <c r="B119" s="191"/>
      <c r="C119" s="192" t="s">
        <v>107</v>
      </c>
      <c r="D119" s="193" t="s">
        <v>59</v>
      </c>
      <c r="E119" s="193" t="s">
        <v>55</v>
      </c>
      <c r="F119" s="193" t="s">
        <v>56</v>
      </c>
      <c r="G119" s="193" t="s">
        <v>108</v>
      </c>
      <c r="H119" s="193" t="s">
        <v>109</v>
      </c>
      <c r="I119" s="193" t="s">
        <v>110</v>
      </c>
      <c r="J119" s="193" t="s">
        <v>99</v>
      </c>
      <c r="K119" s="194" t="s">
        <v>111</v>
      </c>
      <c r="L119" s="195"/>
      <c r="M119" s="99" t="s">
        <v>1</v>
      </c>
      <c r="N119" s="100" t="s">
        <v>38</v>
      </c>
      <c r="O119" s="100" t="s">
        <v>112</v>
      </c>
      <c r="P119" s="100" t="s">
        <v>113</v>
      </c>
      <c r="Q119" s="100" t="s">
        <v>114</v>
      </c>
      <c r="R119" s="100" t="s">
        <v>115</v>
      </c>
      <c r="S119" s="100" t="s">
        <v>116</v>
      </c>
      <c r="T119" s="101" t="s">
        <v>117</v>
      </c>
      <c r="U119" s="190"/>
      <c r="V119" s="190"/>
      <c r="W119" s="190"/>
      <c r="X119" s="190"/>
      <c r="Y119" s="190"/>
      <c r="Z119" s="190"/>
      <c r="AA119" s="190"/>
      <c r="AB119" s="190"/>
      <c r="AC119" s="190"/>
      <c r="AD119" s="190"/>
      <c r="AE119" s="190"/>
    </row>
    <row r="120" s="2" customFormat="1" ht="22.8" customHeight="1">
      <c r="A120" s="37"/>
      <c r="B120" s="38"/>
      <c r="C120" s="106" t="s">
        <v>118</v>
      </c>
      <c r="D120" s="39"/>
      <c r="E120" s="39"/>
      <c r="F120" s="39"/>
      <c r="G120" s="39"/>
      <c r="H120" s="39"/>
      <c r="I120" s="39"/>
      <c r="J120" s="196">
        <f>BK120</f>
        <v>0</v>
      </c>
      <c r="K120" s="39"/>
      <c r="L120" s="43"/>
      <c r="M120" s="102"/>
      <c r="N120" s="197"/>
      <c r="O120" s="103"/>
      <c r="P120" s="198">
        <f>P121</f>
        <v>0</v>
      </c>
      <c r="Q120" s="103"/>
      <c r="R120" s="198">
        <f>R121</f>
        <v>0</v>
      </c>
      <c r="S120" s="103"/>
      <c r="T120" s="199">
        <f>T121</f>
        <v>39.830124999999995</v>
      </c>
      <c r="U120" s="37"/>
      <c r="V120" s="37"/>
      <c r="W120" s="37"/>
      <c r="X120" s="37"/>
      <c r="Y120" s="37"/>
      <c r="Z120" s="37"/>
      <c r="AA120" s="37"/>
      <c r="AB120" s="37"/>
      <c r="AC120" s="37"/>
      <c r="AD120" s="37"/>
      <c r="AE120" s="37"/>
      <c r="AT120" s="16" t="s">
        <v>73</v>
      </c>
      <c r="AU120" s="16" t="s">
        <v>101</v>
      </c>
      <c r="BK120" s="200">
        <f>BK121</f>
        <v>0</v>
      </c>
    </row>
    <row r="121" s="12" customFormat="1" ht="25.92" customHeight="1">
      <c r="A121" s="12"/>
      <c r="B121" s="201"/>
      <c r="C121" s="202"/>
      <c r="D121" s="203" t="s">
        <v>73</v>
      </c>
      <c r="E121" s="204" t="s">
        <v>119</v>
      </c>
      <c r="F121" s="204" t="s">
        <v>120</v>
      </c>
      <c r="G121" s="202"/>
      <c r="H121" s="202"/>
      <c r="I121" s="205"/>
      <c r="J121" s="206">
        <f>BK121</f>
        <v>0</v>
      </c>
      <c r="K121" s="202"/>
      <c r="L121" s="207"/>
      <c r="M121" s="208"/>
      <c r="N121" s="209"/>
      <c r="O121" s="209"/>
      <c r="P121" s="210">
        <f>P122+P123+P134</f>
        <v>0</v>
      </c>
      <c r="Q121" s="209"/>
      <c r="R121" s="210">
        <f>R122+R123+R134</f>
        <v>0</v>
      </c>
      <c r="S121" s="209"/>
      <c r="T121" s="211">
        <f>T122+T123+T134</f>
        <v>39.830124999999995</v>
      </c>
      <c r="U121" s="12"/>
      <c r="V121" s="12"/>
      <c r="W121" s="12"/>
      <c r="X121" s="12"/>
      <c r="Y121" s="12"/>
      <c r="Z121" s="12"/>
      <c r="AA121" s="12"/>
      <c r="AB121" s="12"/>
      <c r="AC121" s="12"/>
      <c r="AD121" s="12"/>
      <c r="AE121" s="12"/>
      <c r="AR121" s="212" t="s">
        <v>82</v>
      </c>
      <c r="AT121" s="213" t="s">
        <v>73</v>
      </c>
      <c r="AU121" s="213" t="s">
        <v>74</v>
      </c>
      <c r="AY121" s="212" t="s">
        <v>121</v>
      </c>
      <c r="BK121" s="214">
        <f>BK122+BK123+BK134</f>
        <v>0</v>
      </c>
    </row>
    <row r="122" s="12" customFormat="1" ht="22.8" customHeight="1">
      <c r="A122" s="12"/>
      <c r="B122" s="201"/>
      <c r="C122" s="202"/>
      <c r="D122" s="203" t="s">
        <v>73</v>
      </c>
      <c r="E122" s="215" t="s">
        <v>82</v>
      </c>
      <c r="F122" s="215" t="s">
        <v>122</v>
      </c>
      <c r="G122" s="202"/>
      <c r="H122" s="202"/>
      <c r="I122" s="205"/>
      <c r="J122" s="216">
        <f>BK122</f>
        <v>0</v>
      </c>
      <c r="K122" s="202"/>
      <c r="L122" s="207"/>
      <c r="M122" s="208"/>
      <c r="N122" s="209"/>
      <c r="O122" s="209"/>
      <c r="P122" s="210">
        <v>0</v>
      </c>
      <c r="Q122" s="209"/>
      <c r="R122" s="210">
        <v>0</v>
      </c>
      <c r="S122" s="209"/>
      <c r="T122" s="211">
        <v>0</v>
      </c>
      <c r="U122" s="12"/>
      <c r="V122" s="12"/>
      <c r="W122" s="12"/>
      <c r="X122" s="12"/>
      <c r="Y122" s="12"/>
      <c r="Z122" s="12"/>
      <c r="AA122" s="12"/>
      <c r="AB122" s="12"/>
      <c r="AC122" s="12"/>
      <c r="AD122" s="12"/>
      <c r="AE122" s="12"/>
      <c r="AR122" s="212" t="s">
        <v>82</v>
      </c>
      <c r="AT122" s="213" t="s">
        <v>73</v>
      </c>
      <c r="AU122" s="213" t="s">
        <v>82</v>
      </c>
      <c r="AY122" s="212" t="s">
        <v>121</v>
      </c>
      <c r="BK122" s="214">
        <v>0</v>
      </c>
    </row>
    <row r="123" s="12" customFormat="1" ht="22.8" customHeight="1">
      <c r="A123" s="12"/>
      <c r="B123" s="201"/>
      <c r="C123" s="202"/>
      <c r="D123" s="203" t="s">
        <v>73</v>
      </c>
      <c r="E123" s="215" t="s">
        <v>177</v>
      </c>
      <c r="F123" s="215" t="s">
        <v>220</v>
      </c>
      <c r="G123" s="202"/>
      <c r="H123" s="202"/>
      <c r="I123" s="205"/>
      <c r="J123" s="216">
        <f>BK123</f>
        <v>0</v>
      </c>
      <c r="K123" s="202"/>
      <c r="L123" s="207"/>
      <c r="M123" s="208"/>
      <c r="N123" s="209"/>
      <c r="O123" s="209"/>
      <c r="P123" s="210">
        <f>SUM(P124:P133)</f>
        <v>0</v>
      </c>
      <c r="Q123" s="209"/>
      <c r="R123" s="210">
        <f>SUM(R124:R133)</f>
        <v>0</v>
      </c>
      <c r="S123" s="209"/>
      <c r="T123" s="211">
        <f>SUM(T124:T133)</f>
        <v>39.830124999999995</v>
      </c>
      <c r="U123" s="12"/>
      <c r="V123" s="12"/>
      <c r="W123" s="12"/>
      <c r="X123" s="12"/>
      <c r="Y123" s="12"/>
      <c r="Z123" s="12"/>
      <c r="AA123" s="12"/>
      <c r="AB123" s="12"/>
      <c r="AC123" s="12"/>
      <c r="AD123" s="12"/>
      <c r="AE123" s="12"/>
      <c r="AR123" s="212" t="s">
        <v>82</v>
      </c>
      <c r="AT123" s="213" t="s">
        <v>73</v>
      </c>
      <c r="AU123" s="213" t="s">
        <v>82</v>
      </c>
      <c r="AY123" s="212" t="s">
        <v>121</v>
      </c>
      <c r="BK123" s="214">
        <f>SUM(BK124:BK133)</f>
        <v>0</v>
      </c>
    </row>
    <row r="124" s="2" customFormat="1" ht="16.5" customHeight="1">
      <c r="A124" s="37"/>
      <c r="B124" s="38"/>
      <c r="C124" s="217" t="s">
        <v>82</v>
      </c>
      <c r="D124" s="217" t="s">
        <v>123</v>
      </c>
      <c r="E124" s="218" t="s">
        <v>234</v>
      </c>
      <c r="F124" s="219" t="s">
        <v>235</v>
      </c>
      <c r="G124" s="220" t="s">
        <v>236</v>
      </c>
      <c r="H124" s="221">
        <v>10.619999999999999</v>
      </c>
      <c r="I124" s="222"/>
      <c r="J124" s="223">
        <f>ROUND(I124*H124,2)</f>
        <v>0</v>
      </c>
      <c r="K124" s="219" t="s">
        <v>127</v>
      </c>
      <c r="L124" s="43"/>
      <c r="M124" s="224" t="s">
        <v>1</v>
      </c>
      <c r="N124" s="225" t="s">
        <v>39</v>
      </c>
      <c r="O124" s="90"/>
      <c r="P124" s="226">
        <f>O124*H124</f>
        <v>0</v>
      </c>
      <c r="Q124" s="226">
        <v>0</v>
      </c>
      <c r="R124" s="226">
        <f>Q124*H124</f>
        <v>0</v>
      </c>
      <c r="S124" s="226">
        <v>2</v>
      </c>
      <c r="T124" s="227">
        <f>S124*H124</f>
        <v>21.239999999999998</v>
      </c>
      <c r="U124" s="37"/>
      <c r="V124" s="37"/>
      <c r="W124" s="37"/>
      <c r="X124" s="37"/>
      <c r="Y124" s="37"/>
      <c r="Z124" s="37"/>
      <c r="AA124" s="37"/>
      <c r="AB124" s="37"/>
      <c r="AC124" s="37"/>
      <c r="AD124" s="37"/>
      <c r="AE124" s="37"/>
      <c r="AR124" s="228" t="s">
        <v>128</v>
      </c>
      <c r="AT124" s="228" t="s">
        <v>123</v>
      </c>
      <c r="AU124" s="228" t="s">
        <v>84</v>
      </c>
      <c r="AY124" s="16" t="s">
        <v>121</v>
      </c>
      <c r="BE124" s="229">
        <f>IF(N124="základní",J124,0)</f>
        <v>0</v>
      </c>
      <c r="BF124" s="229">
        <f>IF(N124="snížená",J124,0)</f>
        <v>0</v>
      </c>
      <c r="BG124" s="229">
        <f>IF(N124="zákl. přenesená",J124,0)</f>
        <v>0</v>
      </c>
      <c r="BH124" s="229">
        <f>IF(N124="sníž. přenesená",J124,0)</f>
        <v>0</v>
      </c>
      <c r="BI124" s="229">
        <f>IF(N124="nulová",J124,0)</f>
        <v>0</v>
      </c>
      <c r="BJ124" s="16" t="s">
        <v>82</v>
      </c>
      <c r="BK124" s="229">
        <f>ROUND(I124*H124,2)</f>
        <v>0</v>
      </c>
      <c r="BL124" s="16" t="s">
        <v>128</v>
      </c>
      <c r="BM124" s="228" t="s">
        <v>321</v>
      </c>
    </row>
    <row r="125" s="2" customFormat="1">
      <c r="A125" s="37"/>
      <c r="B125" s="38"/>
      <c r="C125" s="39"/>
      <c r="D125" s="230" t="s">
        <v>130</v>
      </c>
      <c r="E125" s="39"/>
      <c r="F125" s="231" t="s">
        <v>238</v>
      </c>
      <c r="G125" s="39"/>
      <c r="H125" s="39"/>
      <c r="I125" s="232"/>
      <c r="J125" s="39"/>
      <c r="K125" s="39"/>
      <c r="L125" s="43"/>
      <c r="M125" s="233"/>
      <c r="N125" s="234"/>
      <c r="O125" s="90"/>
      <c r="P125" s="90"/>
      <c r="Q125" s="90"/>
      <c r="R125" s="90"/>
      <c r="S125" s="90"/>
      <c r="T125" s="91"/>
      <c r="U125" s="37"/>
      <c r="V125" s="37"/>
      <c r="W125" s="37"/>
      <c r="X125" s="37"/>
      <c r="Y125" s="37"/>
      <c r="Z125" s="37"/>
      <c r="AA125" s="37"/>
      <c r="AB125" s="37"/>
      <c r="AC125" s="37"/>
      <c r="AD125" s="37"/>
      <c r="AE125" s="37"/>
      <c r="AT125" s="16" t="s">
        <v>130</v>
      </c>
      <c r="AU125" s="16" t="s">
        <v>84</v>
      </c>
    </row>
    <row r="126" s="13" customFormat="1">
      <c r="A126" s="13"/>
      <c r="B126" s="237"/>
      <c r="C126" s="238"/>
      <c r="D126" s="235" t="s">
        <v>140</v>
      </c>
      <c r="E126" s="239" t="s">
        <v>1</v>
      </c>
      <c r="F126" s="240" t="s">
        <v>322</v>
      </c>
      <c r="G126" s="238"/>
      <c r="H126" s="241">
        <v>10.620000000000001</v>
      </c>
      <c r="I126" s="242"/>
      <c r="J126" s="238"/>
      <c r="K126" s="238"/>
      <c r="L126" s="243"/>
      <c r="M126" s="244"/>
      <c r="N126" s="245"/>
      <c r="O126" s="245"/>
      <c r="P126" s="245"/>
      <c r="Q126" s="245"/>
      <c r="R126" s="245"/>
      <c r="S126" s="245"/>
      <c r="T126" s="246"/>
      <c r="U126" s="13"/>
      <c r="V126" s="13"/>
      <c r="W126" s="13"/>
      <c r="X126" s="13"/>
      <c r="Y126" s="13"/>
      <c r="Z126" s="13"/>
      <c r="AA126" s="13"/>
      <c r="AB126" s="13"/>
      <c r="AC126" s="13"/>
      <c r="AD126" s="13"/>
      <c r="AE126" s="13"/>
      <c r="AT126" s="247" t="s">
        <v>140</v>
      </c>
      <c r="AU126" s="247" t="s">
        <v>84</v>
      </c>
      <c r="AV126" s="13" t="s">
        <v>84</v>
      </c>
      <c r="AW126" s="13" t="s">
        <v>32</v>
      </c>
      <c r="AX126" s="13" t="s">
        <v>74</v>
      </c>
      <c r="AY126" s="247" t="s">
        <v>121</v>
      </c>
    </row>
    <row r="127" s="2" customFormat="1" ht="33" customHeight="1">
      <c r="A127" s="37"/>
      <c r="B127" s="38"/>
      <c r="C127" s="217" t="s">
        <v>84</v>
      </c>
      <c r="D127" s="217" t="s">
        <v>123</v>
      </c>
      <c r="E127" s="218" t="s">
        <v>323</v>
      </c>
      <c r="F127" s="219" t="s">
        <v>324</v>
      </c>
      <c r="G127" s="220" t="s">
        <v>236</v>
      </c>
      <c r="H127" s="221">
        <v>13.275</v>
      </c>
      <c r="I127" s="222"/>
      <c r="J127" s="223">
        <f>ROUND(I127*H127,2)</f>
        <v>0</v>
      </c>
      <c r="K127" s="219" t="s">
        <v>127</v>
      </c>
      <c r="L127" s="43"/>
      <c r="M127" s="224" t="s">
        <v>1</v>
      </c>
      <c r="N127" s="225" t="s">
        <v>39</v>
      </c>
      <c r="O127" s="90"/>
      <c r="P127" s="226">
        <f>O127*H127</f>
        <v>0</v>
      </c>
      <c r="Q127" s="226">
        <v>0</v>
      </c>
      <c r="R127" s="226">
        <f>Q127*H127</f>
        <v>0</v>
      </c>
      <c r="S127" s="226">
        <v>1.175</v>
      </c>
      <c r="T127" s="227">
        <f>S127*H127</f>
        <v>15.598125000000001</v>
      </c>
      <c r="U127" s="37"/>
      <c r="V127" s="37"/>
      <c r="W127" s="37"/>
      <c r="X127" s="37"/>
      <c r="Y127" s="37"/>
      <c r="Z127" s="37"/>
      <c r="AA127" s="37"/>
      <c r="AB127" s="37"/>
      <c r="AC127" s="37"/>
      <c r="AD127" s="37"/>
      <c r="AE127" s="37"/>
      <c r="AR127" s="228" t="s">
        <v>128</v>
      </c>
      <c r="AT127" s="228" t="s">
        <v>123</v>
      </c>
      <c r="AU127" s="228" t="s">
        <v>84</v>
      </c>
      <c r="AY127" s="16" t="s">
        <v>121</v>
      </c>
      <c r="BE127" s="229">
        <f>IF(N127="základní",J127,0)</f>
        <v>0</v>
      </c>
      <c r="BF127" s="229">
        <f>IF(N127="snížená",J127,0)</f>
        <v>0</v>
      </c>
      <c r="BG127" s="229">
        <f>IF(N127="zákl. přenesená",J127,0)</f>
        <v>0</v>
      </c>
      <c r="BH127" s="229">
        <f>IF(N127="sníž. přenesená",J127,0)</f>
        <v>0</v>
      </c>
      <c r="BI127" s="229">
        <f>IF(N127="nulová",J127,0)</f>
        <v>0</v>
      </c>
      <c r="BJ127" s="16" t="s">
        <v>82</v>
      </c>
      <c r="BK127" s="229">
        <f>ROUND(I127*H127,2)</f>
        <v>0</v>
      </c>
      <c r="BL127" s="16" t="s">
        <v>128</v>
      </c>
      <c r="BM127" s="228" t="s">
        <v>325</v>
      </c>
    </row>
    <row r="128" s="2" customFormat="1">
      <c r="A128" s="37"/>
      <c r="B128" s="38"/>
      <c r="C128" s="39"/>
      <c r="D128" s="230" t="s">
        <v>130</v>
      </c>
      <c r="E128" s="39"/>
      <c r="F128" s="231" t="s">
        <v>326</v>
      </c>
      <c r="G128" s="39"/>
      <c r="H128" s="39"/>
      <c r="I128" s="232"/>
      <c r="J128" s="39"/>
      <c r="K128" s="39"/>
      <c r="L128" s="43"/>
      <c r="M128" s="233"/>
      <c r="N128" s="234"/>
      <c r="O128" s="90"/>
      <c r="P128" s="90"/>
      <c r="Q128" s="90"/>
      <c r="R128" s="90"/>
      <c r="S128" s="90"/>
      <c r="T128" s="91"/>
      <c r="U128" s="37"/>
      <c r="V128" s="37"/>
      <c r="W128" s="37"/>
      <c r="X128" s="37"/>
      <c r="Y128" s="37"/>
      <c r="Z128" s="37"/>
      <c r="AA128" s="37"/>
      <c r="AB128" s="37"/>
      <c r="AC128" s="37"/>
      <c r="AD128" s="37"/>
      <c r="AE128" s="37"/>
      <c r="AT128" s="16" t="s">
        <v>130</v>
      </c>
      <c r="AU128" s="16" t="s">
        <v>84</v>
      </c>
    </row>
    <row r="129" s="2" customFormat="1">
      <c r="A129" s="37"/>
      <c r="B129" s="38"/>
      <c r="C129" s="39"/>
      <c r="D129" s="235" t="s">
        <v>132</v>
      </c>
      <c r="E129" s="39"/>
      <c r="F129" s="236" t="s">
        <v>327</v>
      </c>
      <c r="G129" s="39"/>
      <c r="H129" s="39"/>
      <c r="I129" s="232"/>
      <c r="J129" s="39"/>
      <c r="K129" s="39"/>
      <c r="L129" s="43"/>
      <c r="M129" s="233"/>
      <c r="N129" s="234"/>
      <c r="O129" s="90"/>
      <c r="P129" s="90"/>
      <c r="Q129" s="90"/>
      <c r="R129" s="90"/>
      <c r="S129" s="90"/>
      <c r="T129" s="91"/>
      <c r="U129" s="37"/>
      <c r="V129" s="37"/>
      <c r="W129" s="37"/>
      <c r="X129" s="37"/>
      <c r="Y129" s="37"/>
      <c r="Z129" s="37"/>
      <c r="AA129" s="37"/>
      <c r="AB129" s="37"/>
      <c r="AC129" s="37"/>
      <c r="AD129" s="37"/>
      <c r="AE129" s="37"/>
      <c r="AT129" s="16" t="s">
        <v>132</v>
      </c>
      <c r="AU129" s="16" t="s">
        <v>84</v>
      </c>
    </row>
    <row r="130" s="13" customFormat="1">
      <c r="A130" s="13"/>
      <c r="B130" s="237"/>
      <c r="C130" s="238"/>
      <c r="D130" s="235" t="s">
        <v>140</v>
      </c>
      <c r="E130" s="239" t="s">
        <v>1</v>
      </c>
      <c r="F130" s="240" t="s">
        <v>328</v>
      </c>
      <c r="G130" s="238"/>
      <c r="H130" s="241">
        <v>13.274999999999999</v>
      </c>
      <c r="I130" s="242"/>
      <c r="J130" s="238"/>
      <c r="K130" s="238"/>
      <c r="L130" s="243"/>
      <c r="M130" s="244"/>
      <c r="N130" s="245"/>
      <c r="O130" s="245"/>
      <c r="P130" s="245"/>
      <c r="Q130" s="245"/>
      <c r="R130" s="245"/>
      <c r="S130" s="245"/>
      <c r="T130" s="246"/>
      <c r="U130" s="13"/>
      <c r="V130" s="13"/>
      <c r="W130" s="13"/>
      <c r="X130" s="13"/>
      <c r="Y130" s="13"/>
      <c r="Z130" s="13"/>
      <c r="AA130" s="13"/>
      <c r="AB130" s="13"/>
      <c r="AC130" s="13"/>
      <c r="AD130" s="13"/>
      <c r="AE130" s="13"/>
      <c r="AT130" s="247" t="s">
        <v>140</v>
      </c>
      <c r="AU130" s="247" t="s">
        <v>84</v>
      </c>
      <c r="AV130" s="13" t="s">
        <v>84</v>
      </c>
      <c r="AW130" s="13" t="s">
        <v>32</v>
      </c>
      <c r="AX130" s="13" t="s">
        <v>74</v>
      </c>
      <c r="AY130" s="247" t="s">
        <v>121</v>
      </c>
    </row>
    <row r="131" s="2" customFormat="1" ht="24.15" customHeight="1">
      <c r="A131" s="37"/>
      <c r="B131" s="38"/>
      <c r="C131" s="217" t="s">
        <v>142</v>
      </c>
      <c r="D131" s="217" t="s">
        <v>123</v>
      </c>
      <c r="E131" s="218" t="s">
        <v>329</v>
      </c>
      <c r="F131" s="219" t="s">
        <v>330</v>
      </c>
      <c r="G131" s="220" t="s">
        <v>224</v>
      </c>
      <c r="H131" s="221">
        <v>17</v>
      </c>
      <c r="I131" s="222"/>
      <c r="J131" s="223">
        <f>ROUND(I131*H131,2)</f>
        <v>0</v>
      </c>
      <c r="K131" s="219" t="s">
        <v>127</v>
      </c>
      <c r="L131" s="43"/>
      <c r="M131" s="224" t="s">
        <v>1</v>
      </c>
      <c r="N131" s="225" t="s">
        <v>39</v>
      </c>
      <c r="O131" s="90"/>
      <c r="P131" s="226">
        <f>O131*H131</f>
        <v>0</v>
      </c>
      <c r="Q131" s="226">
        <v>0</v>
      </c>
      <c r="R131" s="226">
        <f>Q131*H131</f>
        <v>0</v>
      </c>
      <c r="S131" s="226">
        <v>0.17599999999999999</v>
      </c>
      <c r="T131" s="227">
        <f>S131*H131</f>
        <v>2.992</v>
      </c>
      <c r="U131" s="37"/>
      <c r="V131" s="37"/>
      <c r="W131" s="37"/>
      <c r="X131" s="37"/>
      <c r="Y131" s="37"/>
      <c r="Z131" s="37"/>
      <c r="AA131" s="37"/>
      <c r="AB131" s="37"/>
      <c r="AC131" s="37"/>
      <c r="AD131" s="37"/>
      <c r="AE131" s="37"/>
      <c r="AR131" s="228" t="s">
        <v>128</v>
      </c>
      <c r="AT131" s="228" t="s">
        <v>123</v>
      </c>
      <c r="AU131" s="228" t="s">
        <v>84</v>
      </c>
      <c r="AY131" s="16" t="s">
        <v>121</v>
      </c>
      <c r="BE131" s="229">
        <f>IF(N131="základní",J131,0)</f>
        <v>0</v>
      </c>
      <c r="BF131" s="229">
        <f>IF(N131="snížená",J131,0)</f>
        <v>0</v>
      </c>
      <c r="BG131" s="229">
        <f>IF(N131="zákl. přenesená",J131,0)</f>
        <v>0</v>
      </c>
      <c r="BH131" s="229">
        <f>IF(N131="sníž. přenesená",J131,0)</f>
        <v>0</v>
      </c>
      <c r="BI131" s="229">
        <f>IF(N131="nulová",J131,0)</f>
        <v>0</v>
      </c>
      <c r="BJ131" s="16" t="s">
        <v>82</v>
      </c>
      <c r="BK131" s="229">
        <f>ROUND(I131*H131,2)</f>
        <v>0</v>
      </c>
      <c r="BL131" s="16" t="s">
        <v>128</v>
      </c>
      <c r="BM131" s="228" t="s">
        <v>331</v>
      </c>
    </row>
    <row r="132" s="2" customFormat="1">
      <c r="A132" s="37"/>
      <c r="B132" s="38"/>
      <c r="C132" s="39"/>
      <c r="D132" s="230" t="s">
        <v>130</v>
      </c>
      <c r="E132" s="39"/>
      <c r="F132" s="231" t="s">
        <v>332</v>
      </c>
      <c r="G132" s="39"/>
      <c r="H132" s="39"/>
      <c r="I132" s="232"/>
      <c r="J132" s="39"/>
      <c r="K132" s="39"/>
      <c r="L132" s="43"/>
      <c r="M132" s="233"/>
      <c r="N132" s="234"/>
      <c r="O132" s="90"/>
      <c r="P132" s="90"/>
      <c r="Q132" s="90"/>
      <c r="R132" s="90"/>
      <c r="S132" s="90"/>
      <c r="T132" s="91"/>
      <c r="U132" s="37"/>
      <c r="V132" s="37"/>
      <c r="W132" s="37"/>
      <c r="X132" s="37"/>
      <c r="Y132" s="37"/>
      <c r="Z132" s="37"/>
      <c r="AA132" s="37"/>
      <c r="AB132" s="37"/>
      <c r="AC132" s="37"/>
      <c r="AD132" s="37"/>
      <c r="AE132" s="37"/>
      <c r="AT132" s="16" t="s">
        <v>130</v>
      </c>
      <c r="AU132" s="16" t="s">
        <v>84</v>
      </c>
    </row>
    <row r="133" s="13" customFormat="1">
      <c r="A133" s="13"/>
      <c r="B133" s="237"/>
      <c r="C133" s="238"/>
      <c r="D133" s="235" t="s">
        <v>140</v>
      </c>
      <c r="E133" s="239" t="s">
        <v>1</v>
      </c>
      <c r="F133" s="240" t="s">
        <v>333</v>
      </c>
      <c r="G133" s="238"/>
      <c r="H133" s="241">
        <v>17</v>
      </c>
      <c r="I133" s="242"/>
      <c r="J133" s="238"/>
      <c r="K133" s="238"/>
      <c r="L133" s="243"/>
      <c r="M133" s="244"/>
      <c r="N133" s="245"/>
      <c r="O133" s="245"/>
      <c r="P133" s="245"/>
      <c r="Q133" s="245"/>
      <c r="R133" s="245"/>
      <c r="S133" s="245"/>
      <c r="T133" s="246"/>
      <c r="U133" s="13"/>
      <c r="V133" s="13"/>
      <c r="W133" s="13"/>
      <c r="X133" s="13"/>
      <c r="Y133" s="13"/>
      <c r="Z133" s="13"/>
      <c r="AA133" s="13"/>
      <c r="AB133" s="13"/>
      <c r="AC133" s="13"/>
      <c r="AD133" s="13"/>
      <c r="AE133" s="13"/>
      <c r="AT133" s="247" t="s">
        <v>140</v>
      </c>
      <c r="AU133" s="247" t="s">
        <v>84</v>
      </c>
      <c r="AV133" s="13" t="s">
        <v>84</v>
      </c>
      <c r="AW133" s="13" t="s">
        <v>32</v>
      </c>
      <c r="AX133" s="13" t="s">
        <v>74</v>
      </c>
      <c r="AY133" s="247" t="s">
        <v>121</v>
      </c>
    </row>
    <row r="134" s="12" customFormat="1" ht="22.8" customHeight="1">
      <c r="A134" s="12"/>
      <c r="B134" s="201"/>
      <c r="C134" s="202"/>
      <c r="D134" s="203" t="s">
        <v>73</v>
      </c>
      <c r="E134" s="215" t="s">
        <v>254</v>
      </c>
      <c r="F134" s="215" t="s">
        <v>255</v>
      </c>
      <c r="G134" s="202"/>
      <c r="H134" s="202"/>
      <c r="I134" s="205"/>
      <c r="J134" s="216">
        <f>BK134</f>
        <v>0</v>
      </c>
      <c r="K134" s="202"/>
      <c r="L134" s="207"/>
      <c r="M134" s="208"/>
      <c r="N134" s="209"/>
      <c r="O134" s="209"/>
      <c r="P134" s="210">
        <f>SUM(P135:P149)</f>
        <v>0</v>
      </c>
      <c r="Q134" s="209"/>
      <c r="R134" s="210">
        <f>SUM(R135:R149)</f>
        <v>0</v>
      </c>
      <c r="S134" s="209"/>
      <c r="T134" s="211">
        <f>SUM(T135:T149)</f>
        <v>0</v>
      </c>
      <c r="U134" s="12"/>
      <c r="V134" s="12"/>
      <c r="W134" s="12"/>
      <c r="X134" s="12"/>
      <c r="Y134" s="12"/>
      <c r="Z134" s="12"/>
      <c r="AA134" s="12"/>
      <c r="AB134" s="12"/>
      <c r="AC134" s="12"/>
      <c r="AD134" s="12"/>
      <c r="AE134" s="12"/>
      <c r="AR134" s="212" t="s">
        <v>82</v>
      </c>
      <c r="AT134" s="213" t="s">
        <v>73</v>
      </c>
      <c r="AU134" s="213" t="s">
        <v>82</v>
      </c>
      <c r="AY134" s="212" t="s">
        <v>121</v>
      </c>
      <c r="BK134" s="214">
        <f>SUM(BK135:BK149)</f>
        <v>0</v>
      </c>
    </row>
    <row r="135" s="2" customFormat="1" ht="24.15" customHeight="1">
      <c r="A135" s="37"/>
      <c r="B135" s="38"/>
      <c r="C135" s="217" t="s">
        <v>128</v>
      </c>
      <c r="D135" s="217" t="s">
        <v>123</v>
      </c>
      <c r="E135" s="218" t="s">
        <v>264</v>
      </c>
      <c r="F135" s="219" t="s">
        <v>265</v>
      </c>
      <c r="G135" s="220" t="s">
        <v>258</v>
      </c>
      <c r="H135" s="221">
        <v>39.829999999999998</v>
      </c>
      <c r="I135" s="222"/>
      <c r="J135" s="223">
        <f>ROUND(I135*H135,2)</f>
        <v>0</v>
      </c>
      <c r="K135" s="219" t="s">
        <v>127</v>
      </c>
      <c r="L135" s="43"/>
      <c r="M135" s="224" t="s">
        <v>1</v>
      </c>
      <c r="N135" s="225" t="s">
        <v>39</v>
      </c>
      <c r="O135" s="90"/>
      <c r="P135" s="226">
        <f>O135*H135</f>
        <v>0</v>
      </c>
      <c r="Q135" s="226">
        <v>0</v>
      </c>
      <c r="R135" s="226">
        <f>Q135*H135</f>
        <v>0</v>
      </c>
      <c r="S135" s="226">
        <v>0</v>
      </c>
      <c r="T135" s="227">
        <f>S135*H135</f>
        <v>0</v>
      </c>
      <c r="U135" s="37"/>
      <c r="V135" s="37"/>
      <c r="W135" s="37"/>
      <c r="X135" s="37"/>
      <c r="Y135" s="37"/>
      <c r="Z135" s="37"/>
      <c r="AA135" s="37"/>
      <c r="AB135" s="37"/>
      <c r="AC135" s="37"/>
      <c r="AD135" s="37"/>
      <c r="AE135" s="37"/>
      <c r="AR135" s="228" t="s">
        <v>128</v>
      </c>
      <c r="AT135" s="228" t="s">
        <v>123</v>
      </c>
      <c r="AU135" s="228" t="s">
        <v>84</v>
      </c>
      <c r="AY135" s="16" t="s">
        <v>121</v>
      </c>
      <c r="BE135" s="229">
        <f>IF(N135="základní",J135,0)</f>
        <v>0</v>
      </c>
      <c r="BF135" s="229">
        <f>IF(N135="snížená",J135,0)</f>
        <v>0</v>
      </c>
      <c r="BG135" s="229">
        <f>IF(N135="zákl. přenesená",J135,0)</f>
        <v>0</v>
      </c>
      <c r="BH135" s="229">
        <f>IF(N135="sníž. přenesená",J135,0)</f>
        <v>0</v>
      </c>
      <c r="BI135" s="229">
        <f>IF(N135="nulová",J135,0)</f>
        <v>0</v>
      </c>
      <c r="BJ135" s="16" t="s">
        <v>82</v>
      </c>
      <c r="BK135" s="229">
        <f>ROUND(I135*H135,2)</f>
        <v>0</v>
      </c>
      <c r="BL135" s="16" t="s">
        <v>128</v>
      </c>
      <c r="BM135" s="228" t="s">
        <v>334</v>
      </c>
    </row>
    <row r="136" s="2" customFormat="1">
      <c r="A136" s="37"/>
      <c r="B136" s="38"/>
      <c r="C136" s="39"/>
      <c r="D136" s="230" t="s">
        <v>130</v>
      </c>
      <c r="E136" s="39"/>
      <c r="F136" s="231" t="s">
        <v>267</v>
      </c>
      <c r="G136" s="39"/>
      <c r="H136" s="39"/>
      <c r="I136" s="232"/>
      <c r="J136" s="39"/>
      <c r="K136" s="39"/>
      <c r="L136" s="43"/>
      <c r="M136" s="233"/>
      <c r="N136" s="234"/>
      <c r="O136" s="90"/>
      <c r="P136" s="90"/>
      <c r="Q136" s="90"/>
      <c r="R136" s="90"/>
      <c r="S136" s="90"/>
      <c r="T136" s="91"/>
      <c r="U136" s="37"/>
      <c r="V136" s="37"/>
      <c r="W136" s="37"/>
      <c r="X136" s="37"/>
      <c r="Y136" s="37"/>
      <c r="Z136" s="37"/>
      <c r="AA136" s="37"/>
      <c r="AB136" s="37"/>
      <c r="AC136" s="37"/>
      <c r="AD136" s="37"/>
      <c r="AE136" s="37"/>
      <c r="AT136" s="16" t="s">
        <v>130</v>
      </c>
      <c r="AU136" s="16" t="s">
        <v>84</v>
      </c>
    </row>
    <row r="137" s="2" customFormat="1">
      <c r="A137" s="37"/>
      <c r="B137" s="38"/>
      <c r="C137" s="39"/>
      <c r="D137" s="235" t="s">
        <v>132</v>
      </c>
      <c r="E137" s="39"/>
      <c r="F137" s="236" t="s">
        <v>268</v>
      </c>
      <c r="G137" s="39"/>
      <c r="H137" s="39"/>
      <c r="I137" s="232"/>
      <c r="J137" s="39"/>
      <c r="K137" s="39"/>
      <c r="L137" s="43"/>
      <c r="M137" s="233"/>
      <c r="N137" s="234"/>
      <c r="O137" s="90"/>
      <c r="P137" s="90"/>
      <c r="Q137" s="90"/>
      <c r="R137" s="90"/>
      <c r="S137" s="90"/>
      <c r="T137" s="91"/>
      <c r="U137" s="37"/>
      <c r="V137" s="37"/>
      <c r="W137" s="37"/>
      <c r="X137" s="37"/>
      <c r="Y137" s="37"/>
      <c r="Z137" s="37"/>
      <c r="AA137" s="37"/>
      <c r="AB137" s="37"/>
      <c r="AC137" s="37"/>
      <c r="AD137" s="37"/>
      <c r="AE137" s="37"/>
      <c r="AT137" s="16" t="s">
        <v>132</v>
      </c>
      <c r="AU137" s="16" t="s">
        <v>84</v>
      </c>
    </row>
    <row r="138" s="2" customFormat="1" ht="24.15" customHeight="1">
      <c r="A138" s="37"/>
      <c r="B138" s="38"/>
      <c r="C138" s="217" t="s">
        <v>154</v>
      </c>
      <c r="D138" s="217" t="s">
        <v>123</v>
      </c>
      <c r="E138" s="218" t="s">
        <v>270</v>
      </c>
      <c r="F138" s="219" t="s">
        <v>271</v>
      </c>
      <c r="G138" s="220" t="s">
        <v>258</v>
      </c>
      <c r="H138" s="221">
        <v>199.15000000000001</v>
      </c>
      <c r="I138" s="222"/>
      <c r="J138" s="223">
        <f>ROUND(I138*H138,2)</f>
        <v>0</v>
      </c>
      <c r="K138" s="219" t="s">
        <v>127</v>
      </c>
      <c r="L138" s="43"/>
      <c r="M138" s="224" t="s">
        <v>1</v>
      </c>
      <c r="N138" s="225" t="s">
        <v>39</v>
      </c>
      <c r="O138" s="90"/>
      <c r="P138" s="226">
        <f>O138*H138</f>
        <v>0</v>
      </c>
      <c r="Q138" s="226">
        <v>0</v>
      </c>
      <c r="R138" s="226">
        <f>Q138*H138</f>
        <v>0</v>
      </c>
      <c r="S138" s="226">
        <v>0</v>
      </c>
      <c r="T138" s="227">
        <f>S138*H138</f>
        <v>0</v>
      </c>
      <c r="U138" s="37"/>
      <c r="V138" s="37"/>
      <c r="W138" s="37"/>
      <c r="X138" s="37"/>
      <c r="Y138" s="37"/>
      <c r="Z138" s="37"/>
      <c r="AA138" s="37"/>
      <c r="AB138" s="37"/>
      <c r="AC138" s="37"/>
      <c r="AD138" s="37"/>
      <c r="AE138" s="37"/>
      <c r="AR138" s="228" t="s">
        <v>128</v>
      </c>
      <c r="AT138" s="228" t="s">
        <v>123</v>
      </c>
      <c r="AU138" s="228" t="s">
        <v>84</v>
      </c>
      <c r="AY138" s="16" t="s">
        <v>121</v>
      </c>
      <c r="BE138" s="229">
        <f>IF(N138="základní",J138,0)</f>
        <v>0</v>
      </c>
      <c r="BF138" s="229">
        <f>IF(N138="snížená",J138,0)</f>
        <v>0</v>
      </c>
      <c r="BG138" s="229">
        <f>IF(N138="zákl. přenesená",J138,0)</f>
        <v>0</v>
      </c>
      <c r="BH138" s="229">
        <f>IF(N138="sníž. přenesená",J138,0)</f>
        <v>0</v>
      </c>
      <c r="BI138" s="229">
        <f>IF(N138="nulová",J138,0)</f>
        <v>0</v>
      </c>
      <c r="BJ138" s="16" t="s">
        <v>82</v>
      </c>
      <c r="BK138" s="229">
        <f>ROUND(I138*H138,2)</f>
        <v>0</v>
      </c>
      <c r="BL138" s="16" t="s">
        <v>128</v>
      </c>
      <c r="BM138" s="228" t="s">
        <v>335</v>
      </c>
    </row>
    <row r="139" s="2" customFormat="1">
      <c r="A139" s="37"/>
      <c r="B139" s="38"/>
      <c r="C139" s="39"/>
      <c r="D139" s="230" t="s">
        <v>130</v>
      </c>
      <c r="E139" s="39"/>
      <c r="F139" s="231" t="s">
        <v>273</v>
      </c>
      <c r="G139" s="39"/>
      <c r="H139" s="39"/>
      <c r="I139" s="232"/>
      <c r="J139" s="39"/>
      <c r="K139" s="39"/>
      <c r="L139" s="43"/>
      <c r="M139" s="233"/>
      <c r="N139" s="234"/>
      <c r="O139" s="90"/>
      <c r="P139" s="90"/>
      <c r="Q139" s="90"/>
      <c r="R139" s="90"/>
      <c r="S139" s="90"/>
      <c r="T139" s="91"/>
      <c r="U139" s="37"/>
      <c r="V139" s="37"/>
      <c r="W139" s="37"/>
      <c r="X139" s="37"/>
      <c r="Y139" s="37"/>
      <c r="Z139" s="37"/>
      <c r="AA139" s="37"/>
      <c r="AB139" s="37"/>
      <c r="AC139" s="37"/>
      <c r="AD139" s="37"/>
      <c r="AE139" s="37"/>
      <c r="AT139" s="16" t="s">
        <v>130</v>
      </c>
      <c r="AU139" s="16" t="s">
        <v>84</v>
      </c>
    </row>
    <row r="140" s="2" customFormat="1">
      <c r="A140" s="37"/>
      <c r="B140" s="38"/>
      <c r="C140" s="39"/>
      <c r="D140" s="235" t="s">
        <v>132</v>
      </c>
      <c r="E140" s="39"/>
      <c r="F140" s="236" t="s">
        <v>268</v>
      </c>
      <c r="G140" s="39"/>
      <c r="H140" s="39"/>
      <c r="I140" s="232"/>
      <c r="J140" s="39"/>
      <c r="K140" s="39"/>
      <c r="L140" s="43"/>
      <c r="M140" s="233"/>
      <c r="N140" s="234"/>
      <c r="O140" s="90"/>
      <c r="P140" s="90"/>
      <c r="Q140" s="90"/>
      <c r="R140" s="90"/>
      <c r="S140" s="90"/>
      <c r="T140" s="91"/>
      <c r="U140" s="37"/>
      <c r="V140" s="37"/>
      <c r="W140" s="37"/>
      <c r="X140" s="37"/>
      <c r="Y140" s="37"/>
      <c r="Z140" s="37"/>
      <c r="AA140" s="37"/>
      <c r="AB140" s="37"/>
      <c r="AC140" s="37"/>
      <c r="AD140" s="37"/>
      <c r="AE140" s="37"/>
      <c r="AT140" s="16" t="s">
        <v>132</v>
      </c>
      <c r="AU140" s="16" t="s">
        <v>84</v>
      </c>
    </row>
    <row r="141" s="13" customFormat="1">
      <c r="A141" s="13"/>
      <c r="B141" s="237"/>
      <c r="C141" s="238"/>
      <c r="D141" s="235" t="s">
        <v>140</v>
      </c>
      <c r="E141" s="238"/>
      <c r="F141" s="240" t="s">
        <v>336</v>
      </c>
      <c r="G141" s="238"/>
      <c r="H141" s="241">
        <v>199.15000000000001</v>
      </c>
      <c r="I141" s="242"/>
      <c r="J141" s="238"/>
      <c r="K141" s="238"/>
      <c r="L141" s="243"/>
      <c r="M141" s="244"/>
      <c r="N141" s="245"/>
      <c r="O141" s="245"/>
      <c r="P141" s="245"/>
      <c r="Q141" s="245"/>
      <c r="R141" s="245"/>
      <c r="S141" s="245"/>
      <c r="T141" s="246"/>
      <c r="U141" s="13"/>
      <c r="V141" s="13"/>
      <c r="W141" s="13"/>
      <c r="X141" s="13"/>
      <c r="Y141" s="13"/>
      <c r="Z141" s="13"/>
      <c r="AA141" s="13"/>
      <c r="AB141" s="13"/>
      <c r="AC141" s="13"/>
      <c r="AD141" s="13"/>
      <c r="AE141" s="13"/>
      <c r="AT141" s="247" t="s">
        <v>140</v>
      </c>
      <c r="AU141" s="247" t="s">
        <v>84</v>
      </c>
      <c r="AV141" s="13" t="s">
        <v>84</v>
      </c>
      <c r="AW141" s="13" t="s">
        <v>4</v>
      </c>
      <c r="AX141" s="13" t="s">
        <v>82</v>
      </c>
      <c r="AY141" s="247" t="s">
        <v>121</v>
      </c>
    </row>
    <row r="142" s="2" customFormat="1" ht="37.8" customHeight="1">
      <c r="A142" s="37"/>
      <c r="B142" s="38"/>
      <c r="C142" s="217" t="s">
        <v>160</v>
      </c>
      <c r="D142" s="217" t="s">
        <v>123</v>
      </c>
      <c r="E142" s="218" t="s">
        <v>293</v>
      </c>
      <c r="F142" s="219" t="s">
        <v>294</v>
      </c>
      <c r="G142" s="220" t="s">
        <v>258</v>
      </c>
      <c r="H142" s="221">
        <v>30.216000000000001</v>
      </c>
      <c r="I142" s="222"/>
      <c r="J142" s="223">
        <f>ROUND(I142*H142,2)</f>
        <v>0</v>
      </c>
      <c r="K142" s="219" t="s">
        <v>127</v>
      </c>
      <c r="L142" s="43"/>
      <c r="M142" s="224" t="s">
        <v>1</v>
      </c>
      <c r="N142" s="225" t="s">
        <v>39</v>
      </c>
      <c r="O142" s="90"/>
      <c r="P142" s="226">
        <f>O142*H142</f>
        <v>0</v>
      </c>
      <c r="Q142" s="226">
        <v>0</v>
      </c>
      <c r="R142" s="226">
        <f>Q142*H142</f>
        <v>0</v>
      </c>
      <c r="S142" s="226">
        <v>0</v>
      </c>
      <c r="T142" s="227">
        <f>S142*H142</f>
        <v>0</v>
      </c>
      <c r="U142" s="37"/>
      <c r="V142" s="37"/>
      <c r="W142" s="37"/>
      <c r="X142" s="37"/>
      <c r="Y142" s="37"/>
      <c r="Z142" s="37"/>
      <c r="AA142" s="37"/>
      <c r="AB142" s="37"/>
      <c r="AC142" s="37"/>
      <c r="AD142" s="37"/>
      <c r="AE142" s="37"/>
      <c r="AR142" s="228" t="s">
        <v>128</v>
      </c>
      <c r="AT142" s="228" t="s">
        <v>123</v>
      </c>
      <c r="AU142" s="228" t="s">
        <v>84</v>
      </c>
      <c r="AY142" s="16" t="s">
        <v>121</v>
      </c>
      <c r="BE142" s="229">
        <f>IF(N142="základní",J142,0)</f>
        <v>0</v>
      </c>
      <c r="BF142" s="229">
        <f>IF(N142="snížená",J142,0)</f>
        <v>0</v>
      </c>
      <c r="BG142" s="229">
        <f>IF(N142="zákl. přenesená",J142,0)</f>
        <v>0</v>
      </c>
      <c r="BH142" s="229">
        <f>IF(N142="sníž. přenesená",J142,0)</f>
        <v>0</v>
      </c>
      <c r="BI142" s="229">
        <f>IF(N142="nulová",J142,0)</f>
        <v>0</v>
      </c>
      <c r="BJ142" s="16" t="s">
        <v>82</v>
      </c>
      <c r="BK142" s="229">
        <f>ROUND(I142*H142,2)</f>
        <v>0</v>
      </c>
      <c r="BL142" s="16" t="s">
        <v>128</v>
      </c>
      <c r="BM142" s="228" t="s">
        <v>337</v>
      </c>
    </row>
    <row r="143" s="2" customFormat="1">
      <c r="A143" s="37"/>
      <c r="B143" s="38"/>
      <c r="C143" s="39"/>
      <c r="D143" s="230" t="s">
        <v>130</v>
      </c>
      <c r="E143" s="39"/>
      <c r="F143" s="231" t="s">
        <v>296</v>
      </c>
      <c r="G143" s="39"/>
      <c r="H143" s="39"/>
      <c r="I143" s="232"/>
      <c r="J143" s="39"/>
      <c r="K143" s="39"/>
      <c r="L143" s="43"/>
      <c r="M143" s="233"/>
      <c r="N143" s="234"/>
      <c r="O143" s="90"/>
      <c r="P143" s="90"/>
      <c r="Q143" s="90"/>
      <c r="R143" s="90"/>
      <c r="S143" s="90"/>
      <c r="T143" s="91"/>
      <c r="U143" s="37"/>
      <c r="V143" s="37"/>
      <c r="W143" s="37"/>
      <c r="X143" s="37"/>
      <c r="Y143" s="37"/>
      <c r="Z143" s="37"/>
      <c r="AA143" s="37"/>
      <c r="AB143" s="37"/>
      <c r="AC143" s="37"/>
      <c r="AD143" s="37"/>
      <c r="AE143" s="37"/>
      <c r="AT143" s="16" t="s">
        <v>130</v>
      </c>
      <c r="AU143" s="16" t="s">
        <v>84</v>
      </c>
    </row>
    <row r="144" s="2" customFormat="1">
      <c r="A144" s="37"/>
      <c r="B144" s="38"/>
      <c r="C144" s="39"/>
      <c r="D144" s="235" t="s">
        <v>132</v>
      </c>
      <c r="E144" s="39"/>
      <c r="F144" s="236" t="s">
        <v>297</v>
      </c>
      <c r="G144" s="39"/>
      <c r="H144" s="39"/>
      <c r="I144" s="232"/>
      <c r="J144" s="39"/>
      <c r="K144" s="39"/>
      <c r="L144" s="43"/>
      <c r="M144" s="233"/>
      <c r="N144" s="234"/>
      <c r="O144" s="90"/>
      <c r="P144" s="90"/>
      <c r="Q144" s="90"/>
      <c r="R144" s="90"/>
      <c r="S144" s="90"/>
      <c r="T144" s="91"/>
      <c r="U144" s="37"/>
      <c r="V144" s="37"/>
      <c r="W144" s="37"/>
      <c r="X144" s="37"/>
      <c r="Y144" s="37"/>
      <c r="Z144" s="37"/>
      <c r="AA144" s="37"/>
      <c r="AB144" s="37"/>
      <c r="AC144" s="37"/>
      <c r="AD144" s="37"/>
      <c r="AE144" s="37"/>
      <c r="AT144" s="16" t="s">
        <v>132</v>
      </c>
      <c r="AU144" s="16" t="s">
        <v>84</v>
      </c>
    </row>
    <row r="145" s="13" customFormat="1">
      <c r="A145" s="13"/>
      <c r="B145" s="237"/>
      <c r="C145" s="238"/>
      <c r="D145" s="235" t="s">
        <v>140</v>
      </c>
      <c r="E145" s="239" t="s">
        <v>1</v>
      </c>
      <c r="F145" s="240" t="s">
        <v>338</v>
      </c>
      <c r="G145" s="238"/>
      <c r="H145" s="241">
        <v>30.216000000000001</v>
      </c>
      <c r="I145" s="242"/>
      <c r="J145" s="238"/>
      <c r="K145" s="238"/>
      <c r="L145" s="243"/>
      <c r="M145" s="244"/>
      <c r="N145" s="245"/>
      <c r="O145" s="245"/>
      <c r="P145" s="245"/>
      <c r="Q145" s="245"/>
      <c r="R145" s="245"/>
      <c r="S145" s="245"/>
      <c r="T145" s="246"/>
      <c r="U145" s="13"/>
      <c r="V145" s="13"/>
      <c r="W145" s="13"/>
      <c r="X145" s="13"/>
      <c r="Y145" s="13"/>
      <c r="Z145" s="13"/>
      <c r="AA145" s="13"/>
      <c r="AB145" s="13"/>
      <c r="AC145" s="13"/>
      <c r="AD145" s="13"/>
      <c r="AE145" s="13"/>
      <c r="AT145" s="247" t="s">
        <v>140</v>
      </c>
      <c r="AU145" s="247" t="s">
        <v>84</v>
      </c>
      <c r="AV145" s="13" t="s">
        <v>84</v>
      </c>
      <c r="AW145" s="13" t="s">
        <v>32</v>
      </c>
      <c r="AX145" s="13" t="s">
        <v>74</v>
      </c>
      <c r="AY145" s="247" t="s">
        <v>121</v>
      </c>
    </row>
    <row r="146" s="2" customFormat="1" ht="44.25" customHeight="1">
      <c r="A146" s="37"/>
      <c r="B146" s="38"/>
      <c r="C146" s="217" t="s">
        <v>166</v>
      </c>
      <c r="D146" s="217" t="s">
        <v>123</v>
      </c>
      <c r="E146" s="218" t="s">
        <v>305</v>
      </c>
      <c r="F146" s="219" t="s">
        <v>306</v>
      </c>
      <c r="G146" s="220" t="s">
        <v>258</v>
      </c>
      <c r="H146" s="221">
        <v>15.598000000000001</v>
      </c>
      <c r="I146" s="222"/>
      <c r="J146" s="223">
        <f>ROUND(I146*H146,2)</f>
        <v>0</v>
      </c>
      <c r="K146" s="219" t="s">
        <v>127</v>
      </c>
      <c r="L146" s="43"/>
      <c r="M146" s="224" t="s">
        <v>1</v>
      </c>
      <c r="N146" s="225" t="s">
        <v>39</v>
      </c>
      <c r="O146" s="90"/>
      <c r="P146" s="226">
        <f>O146*H146</f>
        <v>0</v>
      </c>
      <c r="Q146" s="226">
        <v>0</v>
      </c>
      <c r="R146" s="226">
        <f>Q146*H146</f>
        <v>0</v>
      </c>
      <c r="S146" s="226">
        <v>0</v>
      </c>
      <c r="T146" s="227">
        <f>S146*H146</f>
        <v>0</v>
      </c>
      <c r="U146" s="37"/>
      <c r="V146" s="37"/>
      <c r="W146" s="37"/>
      <c r="X146" s="37"/>
      <c r="Y146" s="37"/>
      <c r="Z146" s="37"/>
      <c r="AA146" s="37"/>
      <c r="AB146" s="37"/>
      <c r="AC146" s="37"/>
      <c r="AD146" s="37"/>
      <c r="AE146" s="37"/>
      <c r="AR146" s="228" t="s">
        <v>128</v>
      </c>
      <c r="AT146" s="228" t="s">
        <v>123</v>
      </c>
      <c r="AU146" s="228" t="s">
        <v>84</v>
      </c>
      <c r="AY146" s="16" t="s">
        <v>121</v>
      </c>
      <c r="BE146" s="229">
        <f>IF(N146="základní",J146,0)</f>
        <v>0</v>
      </c>
      <c r="BF146" s="229">
        <f>IF(N146="snížená",J146,0)</f>
        <v>0</v>
      </c>
      <c r="BG146" s="229">
        <f>IF(N146="zákl. přenesená",J146,0)</f>
        <v>0</v>
      </c>
      <c r="BH146" s="229">
        <f>IF(N146="sníž. přenesená",J146,0)</f>
        <v>0</v>
      </c>
      <c r="BI146" s="229">
        <f>IF(N146="nulová",J146,0)</f>
        <v>0</v>
      </c>
      <c r="BJ146" s="16" t="s">
        <v>82</v>
      </c>
      <c r="BK146" s="229">
        <f>ROUND(I146*H146,2)</f>
        <v>0</v>
      </c>
      <c r="BL146" s="16" t="s">
        <v>128</v>
      </c>
      <c r="BM146" s="228" t="s">
        <v>339</v>
      </c>
    </row>
    <row r="147" s="2" customFormat="1">
      <c r="A147" s="37"/>
      <c r="B147" s="38"/>
      <c r="C147" s="39"/>
      <c r="D147" s="230" t="s">
        <v>130</v>
      </c>
      <c r="E147" s="39"/>
      <c r="F147" s="231" t="s">
        <v>308</v>
      </c>
      <c r="G147" s="39"/>
      <c r="H147" s="39"/>
      <c r="I147" s="232"/>
      <c r="J147" s="39"/>
      <c r="K147" s="39"/>
      <c r="L147" s="43"/>
      <c r="M147" s="233"/>
      <c r="N147" s="234"/>
      <c r="O147" s="90"/>
      <c r="P147" s="90"/>
      <c r="Q147" s="90"/>
      <c r="R147" s="90"/>
      <c r="S147" s="90"/>
      <c r="T147" s="91"/>
      <c r="U147" s="37"/>
      <c r="V147" s="37"/>
      <c r="W147" s="37"/>
      <c r="X147" s="37"/>
      <c r="Y147" s="37"/>
      <c r="Z147" s="37"/>
      <c r="AA147" s="37"/>
      <c r="AB147" s="37"/>
      <c r="AC147" s="37"/>
      <c r="AD147" s="37"/>
      <c r="AE147" s="37"/>
      <c r="AT147" s="16" t="s">
        <v>130</v>
      </c>
      <c r="AU147" s="16" t="s">
        <v>84</v>
      </c>
    </row>
    <row r="148" s="2" customFormat="1">
      <c r="A148" s="37"/>
      <c r="B148" s="38"/>
      <c r="C148" s="39"/>
      <c r="D148" s="235" t="s">
        <v>132</v>
      </c>
      <c r="E148" s="39"/>
      <c r="F148" s="236" t="s">
        <v>297</v>
      </c>
      <c r="G148" s="39"/>
      <c r="H148" s="39"/>
      <c r="I148" s="232"/>
      <c r="J148" s="39"/>
      <c r="K148" s="39"/>
      <c r="L148" s="43"/>
      <c r="M148" s="233"/>
      <c r="N148" s="234"/>
      <c r="O148" s="90"/>
      <c r="P148" s="90"/>
      <c r="Q148" s="90"/>
      <c r="R148" s="90"/>
      <c r="S148" s="90"/>
      <c r="T148" s="91"/>
      <c r="U148" s="37"/>
      <c r="V148" s="37"/>
      <c r="W148" s="37"/>
      <c r="X148" s="37"/>
      <c r="Y148" s="37"/>
      <c r="Z148" s="37"/>
      <c r="AA148" s="37"/>
      <c r="AB148" s="37"/>
      <c r="AC148" s="37"/>
      <c r="AD148" s="37"/>
      <c r="AE148" s="37"/>
      <c r="AT148" s="16" t="s">
        <v>132</v>
      </c>
      <c r="AU148" s="16" t="s">
        <v>84</v>
      </c>
    </row>
    <row r="149" s="13" customFormat="1">
      <c r="A149" s="13"/>
      <c r="B149" s="237"/>
      <c r="C149" s="238"/>
      <c r="D149" s="235" t="s">
        <v>140</v>
      </c>
      <c r="E149" s="239" t="s">
        <v>1</v>
      </c>
      <c r="F149" s="240" t="s">
        <v>340</v>
      </c>
      <c r="G149" s="238"/>
      <c r="H149" s="241">
        <v>15.597999999999999</v>
      </c>
      <c r="I149" s="242"/>
      <c r="J149" s="238"/>
      <c r="K149" s="238"/>
      <c r="L149" s="243"/>
      <c r="M149" s="262"/>
      <c r="N149" s="263"/>
      <c r="O149" s="263"/>
      <c r="P149" s="263"/>
      <c r="Q149" s="263"/>
      <c r="R149" s="263"/>
      <c r="S149" s="263"/>
      <c r="T149" s="264"/>
      <c r="U149" s="13"/>
      <c r="V149" s="13"/>
      <c r="W149" s="13"/>
      <c r="X149" s="13"/>
      <c r="Y149" s="13"/>
      <c r="Z149" s="13"/>
      <c r="AA149" s="13"/>
      <c r="AB149" s="13"/>
      <c r="AC149" s="13"/>
      <c r="AD149" s="13"/>
      <c r="AE149" s="13"/>
      <c r="AT149" s="247" t="s">
        <v>140</v>
      </c>
      <c r="AU149" s="247" t="s">
        <v>84</v>
      </c>
      <c r="AV149" s="13" t="s">
        <v>84</v>
      </c>
      <c r="AW149" s="13" t="s">
        <v>32</v>
      </c>
      <c r="AX149" s="13" t="s">
        <v>74</v>
      </c>
      <c r="AY149" s="247" t="s">
        <v>121</v>
      </c>
    </row>
    <row r="150" s="2" customFormat="1" ht="6.96" customHeight="1">
      <c r="A150" s="37"/>
      <c r="B150" s="65"/>
      <c r="C150" s="66"/>
      <c r="D150" s="66"/>
      <c r="E150" s="66"/>
      <c r="F150" s="66"/>
      <c r="G150" s="66"/>
      <c r="H150" s="66"/>
      <c r="I150" s="66"/>
      <c r="J150" s="66"/>
      <c r="K150" s="66"/>
      <c r="L150" s="43"/>
      <c r="M150" s="37"/>
      <c r="O150" s="37"/>
      <c r="P150" s="37"/>
      <c r="Q150" s="37"/>
      <c r="R150" s="37"/>
      <c r="S150" s="37"/>
      <c r="T150" s="37"/>
      <c r="U150" s="37"/>
      <c r="V150" s="37"/>
      <c r="W150" s="37"/>
      <c r="X150" s="37"/>
      <c r="Y150" s="37"/>
      <c r="Z150" s="37"/>
      <c r="AA150" s="37"/>
      <c r="AB150" s="37"/>
      <c r="AC150" s="37"/>
      <c r="AD150" s="37"/>
      <c r="AE150" s="37"/>
    </row>
  </sheetData>
  <sheetProtection sheet="1" autoFilter="0" formatColumns="0" formatRows="0" objects="1" scenarios="1" spinCount="100000" saltValue="E+mXaGg9TL6q3TlSU7SL6560VB065gN2PUdFAgaGtttsq3uhWatjrFo1H1qqcLLrOMHmwTFbk/nmwZWQiZJBpQ==" hashValue="qvPVC/7DlDDotPlKnBzf2C+AlB7RrYVCznlhaU1ZMGiXWY/Wfl9Km8Ous60mBeqKE2Wm9QhzZ0lzD6WQQnm7gg==" algorithmName="SHA-512" password="CC35"/>
  <autoFilter ref="C119:K149"/>
  <mergeCells count="9">
    <mergeCell ref="E7:H7"/>
    <mergeCell ref="E9:H9"/>
    <mergeCell ref="E18:H18"/>
    <mergeCell ref="E27:H27"/>
    <mergeCell ref="E85:H85"/>
    <mergeCell ref="E87:H87"/>
    <mergeCell ref="E110:H110"/>
    <mergeCell ref="E112:H112"/>
    <mergeCell ref="L2:V2"/>
  </mergeCells>
  <hyperlinks>
    <hyperlink ref="F125" r:id="rId1" display="https://podminky.urs.cz/item/CS_URS_2021_01/961044111"/>
    <hyperlink ref="F128" r:id="rId2" display="https://podminky.urs.cz/item/CS_URS_2021_01/962032432"/>
    <hyperlink ref="F132" r:id="rId3" display="https://podminky.urs.cz/item/CS_URS_2021_01/976047231"/>
    <hyperlink ref="F136" r:id="rId4" display="https://podminky.urs.cz/item/CS_URS_2021_01/997006512"/>
    <hyperlink ref="F139" r:id="rId5" display="https://podminky.urs.cz/item/CS_URS_2021_01/997006519"/>
    <hyperlink ref="F143" r:id="rId6" display="https://podminky.urs.cz/item/CS_URS_2021_01/997013861"/>
    <hyperlink ref="F147" r:id="rId7" display="https://podminky.urs.cz/item/CS_URS_2021_01/997013871"/>
  </hyperlinks>
  <pageMargins left="0.39375" right="0.39375" top="0.39375" bottom="0.39375" header="0" footer="0"/>
  <pageSetup paperSize="9" orientation="portrait" blackAndWhite="1" fitToHeight="100"/>
  <headerFooter>
    <oddFooter>&amp;CStrana &amp;P z &amp;N</oddFooter>
  </headerFooter>
  <drawing r:id="rId8"/>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6" t="s">
        <v>90</v>
      </c>
    </row>
    <row r="3" s="1" customFormat="1" ht="6.96" customHeight="1">
      <c r="B3" s="135"/>
      <c r="C3" s="136"/>
      <c r="D3" s="136"/>
      <c r="E3" s="136"/>
      <c r="F3" s="136"/>
      <c r="G3" s="136"/>
      <c r="H3" s="136"/>
      <c r="I3" s="136"/>
      <c r="J3" s="136"/>
      <c r="K3" s="136"/>
      <c r="L3" s="19"/>
      <c r="AT3" s="16" t="s">
        <v>84</v>
      </c>
    </row>
    <row r="4" s="1" customFormat="1" ht="24.96" customHeight="1">
      <c r="B4" s="19"/>
      <c r="D4" s="137" t="s">
        <v>94</v>
      </c>
      <c r="L4" s="19"/>
      <c r="M4" s="138" t="s">
        <v>10</v>
      </c>
      <c r="AT4" s="16" t="s">
        <v>4</v>
      </c>
    </row>
    <row r="5" s="1" customFormat="1" ht="6.96" customHeight="1">
      <c r="B5" s="19"/>
      <c r="L5" s="19"/>
    </row>
    <row r="6" s="1" customFormat="1" ht="12" customHeight="1">
      <c r="B6" s="19"/>
      <c r="D6" s="139" t="s">
        <v>16</v>
      </c>
      <c r="L6" s="19"/>
    </row>
    <row r="7" s="1" customFormat="1" ht="16.5" customHeight="1">
      <c r="B7" s="19"/>
      <c r="E7" s="140" t="str">
        <f>'Rekapitulace stavby'!K6</f>
        <v>Vnitroblok Hradební/Dlouhá - demolice</v>
      </c>
      <c r="F7" s="139"/>
      <c r="G7" s="139"/>
      <c r="H7" s="139"/>
      <c r="L7" s="19"/>
    </row>
    <row r="8" s="2" customFormat="1" ht="12" customHeight="1">
      <c r="A8" s="37"/>
      <c r="B8" s="43"/>
      <c r="C8" s="37"/>
      <c r="D8" s="139" t="s">
        <v>95</v>
      </c>
      <c r="E8" s="37"/>
      <c r="F8" s="37"/>
      <c r="G8" s="37"/>
      <c r="H8" s="37"/>
      <c r="I8" s="37"/>
      <c r="J8" s="37"/>
      <c r="K8" s="37"/>
      <c r="L8" s="62"/>
      <c r="S8" s="37"/>
      <c r="T8" s="37"/>
      <c r="U8" s="37"/>
      <c r="V8" s="37"/>
      <c r="W8" s="37"/>
      <c r="X8" s="37"/>
      <c r="Y8" s="37"/>
      <c r="Z8" s="37"/>
      <c r="AA8" s="37"/>
      <c r="AB8" s="37"/>
      <c r="AC8" s="37"/>
      <c r="AD8" s="37"/>
      <c r="AE8" s="37"/>
    </row>
    <row r="9" s="2" customFormat="1" ht="16.5" customHeight="1">
      <c r="A9" s="37"/>
      <c r="B9" s="43"/>
      <c r="C9" s="37"/>
      <c r="D9" s="37"/>
      <c r="E9" s="141" t="s">
        <v>341</v>
      </c>
      <c r="F9" s="37"/>
      <c r="G9" s="37"/>
      <c r="H9" s="37"/>
      <c r="I9" s="37"/>
      <c r="J9" s="37"/>
      <c r="K9" s="37"/>
      <c r="L9" s="62"/>
      <c r="S9" s="37"/>
      <c r="T9" s="37"/>
      <c r="U9" s="37"/>
      <c r="V9" s="37"/>
      <c r="W9" s="37"/>
      <c r="X9" s="37"/>
      <c r="Y9" s="37"/>
      <c r="Z9" s="37"/>
      <c r="AA9" s="37"/>
      <c r="AB9" s="37"/>
      <c r="AC9" s="37"/>
      <c r="AD9" s="37"/>
      <c r="AE9" s="37"/>
    </row>
    <row r="10" s="2" customFormat="1">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2" customFormat="1" ht="12" customHeight="1">
      <c r="A11" s="37"/>
      <c r="B11" s="43"/>
      <c r="C11" s="37"/>
      <c r="D11" s="139" t="s">
        <v>18</v>
      </c>
      <c r="E11" s="37"/>
      <c r="F11" s="142" t="s">
        <v>1</v>
      </c>
      <c r="G11" s="37"/>
      <c r="H11" s="37"/>
      <c r="I11" s="139" t="s">
        <v>19</v>
      </c>
      <c r="J11" s="142" t="s">
        <v>1</v>
      </c>
      <c r="K11" s="37"/>
      <c r="L11" s="62"/>
      <c r="S11" s="37"/>
      <c r="T11" s="37"/>
      <c r="U11" s="37"/>
      <c r="V11" s="37"/>
      <c r="W11" s="37"/>
      <c r="X11" s="37"/>
      <c r="Y11" s="37"/>
      <c r="Z11" s="37"/>
      <c r="AA11" s="37"/>
      <c r="AB11" s="37"/>
      <c r="AC11" s="37"/>
      <c r="AD11" s="37"/>
      <c r="AE11" s="37"/>
    </row>
    <row r="12" s="2" customFormat="1" ht="12" customHeight="1">
      <c r="A12" s="37"/>
      <c r="B12" s="43"/>
      <c r="C12" s="37"/>
      <c r="D12" s="139" t="s">
        <v>20</v>
      </c>
      <c r="E12" s="37"/>
      <c r="F12" s="142" t="s">
        <v>21</v>
      </c>
      <c r="G12" s="37"/>
      <c r="H12" s="37"/>
      <c r="I12" s="139" t="s">
        <v>22</v>
      </c>
      <c r="J12" s="143" t="str">
        <f>'Rekapitulace stavby'!AN8</f>
        <v>16. 7. 2021</v>
      </c>
      <c r="K12" s="37"/>
      <c r="L12" s="62"/>
      <c r="S12" s="37"/>
      <c r="T12" s="37"/>
      <c r="U12" s="37"/>
      <c r="V12" s="37"/>
      <c r="W12" s="37"/>
      <c r="X12" s="37"/>
      <c r="Y12" s="37"/>
      <c r="Z12" s="37"/>
      <c r="AA12" s="37"/>
      <c r="AB12" s="37"/>
      <c r="AC12" s="37"/>
      <c r="AD12" s="37"/>
      <c r="AE12" s="37"/>
    </row>
    <row r="13"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2" customFormat="1" ht="12" customHeight="1">
      <c r="A14" s="37"/>
      <c r="B14" s="43"/>
      <c r="C14" s="37"/>
      <c r="D14" s="139" t="s">
        <v>24</v>
      </c>
      <c r="E14" s="37"/>
      <c r="F14" s="37"/>
      <c r="G14" s="37"/>
      <c r="H14" s="37"/>
      <c r="I14" s="139" t="s">
        <v>25</v>
      </c>
      <c r="J14" s="142" t="str">
        <f>IF('Rekapitulace stavby'!AN10="","",'Rekapitulace stavby'!AN10)</f>
        <v/>
      </c>
      <c r="K14" s="37"/>
      <c r="L14" s="62"/>
      <c r="S14" s="37"/>
      <c r="T14" s="37"/>
      <c r="U14" s="37"/>
      <c r="V14" s="37"/>
      <c r="W14" s="37"/>
      <c r="X14" s="37"/>
      <c r="Y14" s="37"/>
      <c r="Z14" s="37"/>
      <c r="AA14" s="37"/>
      <c r="AB14" s="37"/>
      <c r="AC14" s="37"/>
      <c r="AD14" s="37"/>
      <c r="AE14" s="37"/>
    </row>
    <row r="15" s="2" customFormat="1" ht="18" customHeight="1">
      <c r="A15" s="37"/>
      <c r="B15" s="43"/>
      <c r="C15" s="37"/>
      <c r="D15" s="37"/>
      <c r="E15" s="142" t="str">
        <f>IF('Rekapitulace stavby'!E11="","",'Rekapitulace stavby'!E11)</f>
        <v xml:space="preserve"> </v>
      </c>
      <c r="F15" s="37"/>
      <c r="G15" s="37"/>
      <c r="H15" s="37"/>
      <c r="I15" s="139" t="s">
        <v>27</v>
      </c>
      <c r="J15" s="142" t="str">
        <f>IF('Rekapitulace stavby'!AN11="","",'Rekapitulace stavby'!AN11)</f>
        <v/>
      </c>
      <c r="K15" s="37"/>
      <c r="L15" s="62"/>
      <c r="S15" s="37"/>
      <c r="T15" s="37"/>
      <c r="U15" s="37"/>
      <c r="V15" s="37"/>
      <c r="W15" s="37"/>
      <c r="X15" s="37"/>
      <c r="Y15" s="37"/>
      <c r="Z15" s="37"/>
      <c r="AA15" s="37"/>
      <c r="AB15" s="37"/>
      <c r="AC15" s="37"/>
      <c r="AD15" s="37"/>
      <c r="AE15" s="37"/>
    </row>
    <row r="16" s="2" customFormat="1" ht="6.96"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2" customFormat="1" ht="12" customHeight="1">
      <c r="A17" s="37"/>
      <c r="B17" s="43"/>
      <c r="C17" s="37"/>
      <c r="D17" s="139" t="s">
        <v>28</v>
      </c>
      <c r="E17" s="37"/>
      <c r="F17" s="37"/>
      <c r="G17" s="37"/>
      <c r="H17" s="37"/>
      <c r="I17" s="139" t="s">
        <v>25</v>
      </c>
      <c r="J17" s="32" t="str">
        <f>'Rekapitulace stavby'!AN13</f>
        <v>Vyplň údaj</v>
      </c>
      <c r="K17" s="37"/>
      <c r="L17" s="62"/>
      <c r="S17" s="37"/>
      <c r="T17" s="37"/>
      <c r="U17" s="37"/>
      <c r="V17" s="37"/>
      <c r="W17" s="37"/>
      <c r="X17" s="37"/>
      <c r="Y17" s="37"/>
      <c r="Z17" s="37"/>
      <c r="AA17" s="37"/>
      <c r="AB17" s="37"/>
      <c r="AC17" s="37"/>
      <c r="AD17" s="37"/>
      <c r="AE17" s="37"/>
    </row>
    <row r="18" s="2" customFormat="1" ht="18" customHeight="1">
      <c r="A18" s="37"/>
      <c r="B18" s="43"/>
      <c r="C18" s="37"/>
      <c r="D18" s="37"/>
      <c r="E18" s="32" t="str">
        <f>'Rekapitulace stavby'!E14</f>
        <v>Vyplň údaj</v>
      </c>
      <c r="F18" s="142"/>
      <c r="G18" s="142"/>
      <c r="H18" s="142"/>
      <c r="I18" s="139" t="s">
        <v>27</v>
      </c>
      <c r="J18" s="32" t="str">
        <f>'Rekapitulace stavby'!AN14</f>
        <v>Vyplň údaj</v>
      </c>
      <c r="K18" s="37"/>
      <c r="L18" s="62"/>
      <c r="S18" s="37"/>
      <c r="T18" s="37"/>
      <c r="U18" s="37"/>
      <c r="V18" s="37"/>
      <c r="W18" s="37"/>
      <c r="X18" s="37"/>
      <c r="Y18" s="37"/>
      <c r="Z18" s="37"/>
      <c r="AA18" s="37"/>
      <c r="AB18" s="37"/>
      <c r="AC18" s="37"/>
      <c r="AD18" s="37"/>
      <c r="AE18" s="37"/>
    </row>
    <row r="19" s="2" customFormat="1" ht="6.96"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2" customFormat="1" ht="12" customHeight="1">
      <c r="A20" s="37"/>
      <c r="B20" s="43"/>
      <c r="C20" s="37"/>
      <c r="D20" s="139" t="s">
        <v>30</v>
      </c>
      <c r="E20" s="37"/>
      <c r="F20" s="37"/>
      <c r="G20" s="37"/>
      <c r="H20" s="37"/>
      <c r="I20" s="139" t="s">
        <v>25</v>
      </c>
      <c r="J20" s="142" t="str">
        <f>IF('Rekapitulace stavby'!AN16="","",'Rekapitulace stavby'!AN16)</f>
        <v/>
      </c>
      <c r="K20" s="37"/>
      <c r="L20" s="62"/>
      <c r="S20" s="37"/>
      <c r="T20" s="37"/>
      <c r="U20" s="37"/>
      <c r="V20" s="37"/>
      <c r="W20" s="37"/>
      <c r="X20" s="37"/>
      <c r="Y20" s="37"/>
      <c r="Z20" s="37"/>
      <c r="AA20" s="37"/>
      <c r="AB20" s="37"/>
      <c r="AC20" s="37"/>
      <c r="AD20" s="37"/>
      <c r="AE20" s="37"/>
    </row>
    <row r="21" s="2" customFormat="1" ht="18" customHeight="1">
      <c r="A21" s="37"/>
      <c r="B21" s="43"/>
      <c r="C21" s="37"/>
      <c r="D21" s="37"/>
      <c r="E21" s="142" t="str">
        <f>IF('Rekapitulace stavby'!E17="","",'Rekapitulace stavby'!E17)</f>
        <v xml:space="preserve"> </v>
      </c>
      <c r="F21" s="37"/>
      <c r="G21" s="37"/>
      <c r="H21" s="37"/>
      <c r="I21" s="139" t="s">
        <v>27</v>
      </c>
      <c r="J21" s="142" t="str">
        <f>IF('Rekapitulace stavby'!AN17="","",'Rekapitulace stavby'!AN17)</f>
        <v/>
      </c>
      <c r="K21" s="37"/>
      <c r="L21" s="62"/>
      <c r="S21" s="37"/>
      <c r="T21" s="37"/>
      <c r="U21" s="37"/>
      <c r="V21" s="37"/>
      <c r="W21" s="37"/>
      <c r="X21" s="37"/>
      <c r="Y21" s="37"/>
      <c r="Z21" s="37"/>
      <c r="AA21" s="37"/>
      <c r="AB21" s="37"/>
      <c r="AC21" s="37"/>
      <c r="AD21" s="37"/>
      <c r="AE21" s="37"/>
    </row>
    <row r="22" s="2" customFormat="1" ht="6.96"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2" customFormat="1" ht="12" customHeight="1">
      <c r="A23" s="37"/>
      <c r="B23" s="43"/>
      <c r="C23" s="37"/>
      <c r="D23" s="139" t="s">
        <v>31</v>
      </c>
      <c r="E23" s="37"/>
      <c r="F23" s="37"/>
      <c r="G23" s="37"/>
      <c r="H23" s="37"/>
      <c r="I23" s="139" t="s">
        <v>25</v>
      </c>
      <c r="J23" s="142" t="str">
        <f>IF('Rekapitulace stavby'!AN19="","",'Rekapitulace stavby'!AN19)</f>
        <v/>
      </c>
      <c r="K23" s="37"/>
      <c r="L23" s="62"/>
      <c r="S23" s="37"/>
      <c r="T23" s="37"/>
      <c r="U23" s="37"/>
      <c r="V23" s="37"/>
      <c r="W23" s="37"/>
      <c r="X23" s="37"/>
      <c r="Y23" s="37"/>
      <c r="Z23" s="37"/>
      <c r="AA23" s="37"/>
      <c r="AB23" s="37"/>
      <c r="AC23" s="37"/>
      <c r="AD23" s="37"/>
      <c r="AE23" s="37"/>
    </row>
    <row r="24" s="2" customFormat="1" ht="18" customHeight="1">
      <c r="A24" s="37"/>
      <c r="B24" s="43"/>
      <c r="C24" s="37"/>
      <c r="D24" s="37"/>
      <c r="E24" s="142" t="str">
        <f>IF('Rekapitulace stavby'!E20="","",'Rekapitulace stavby'!E20)</f>
        <v xml:space="preserve"> </v>
      </c>
      <c r="F24" s="37"/>
      <c r="G24" s="37"/>
      <c r="H24" s="37"/>
      <c r="I24" s="139" t="s">
        <v>27</v>
      </c>
      <c r="J24" s="142" t="str">
        <f>IF('Rekapitulace stavby'!AN20="","",'Rekapitulace stavby'!AN20)</f>
        <v/>
      </c>
      <c r="K24" s="37"/>
      <c r="L24" s="62"/>
      <c r="S24" s="37"/>
      <c r="T24" s="37"/>
      <c r="U24" s="37"/>
      <c r="V24" s="37"/>
      <c r="W24" s="37"/>
      <c r="X24" s="37"/>
      <c r="Y24" s="37"/>
      <c r="Z24" s="37"/>
      <c r="AA24" s="37"/>
      <c r="AB24" s="37"/>
      <c r="AC24" s="37"/>
      <c r="AD24" s="37"/>
      <c r="AE24" s="37"/>
    </row>
    <row r="25" s="2" customFormat="1" ht="6.96"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2" customFormat="1" ht="12" customHeight="1">
      <c r="A26" s="37"/>
      <c r="B26" s="43"/>
      <c r="C26" s="37"/>
      <c r="D26" s="139" t="s">
        <v>33</v>
      </c>
      <c r="E26" s="37"/>
      <c r="F26" s="37"/>
      <c r="G26" s="37"/>
      <c r="H26" s="37"/>
      <c r="I26" s="37"/>
      <c r="J26" s="37"/>
      <c r="K26" s="37"/>
      <c r="L26" s="62"/>
      <c r="S26" s="37"/>
      <c r="T26" s="37"/>
      <c r="U26" s="37"/>
      <c r="V26" s="37"/>
      <c r="W26" s="37"/>
      <c r="X26" s="37"/>
      <c r="Y26" s="37"/>
      <c r="Z26" s="37"/>
      <c r="AA26" s="37"/>
      <c r="AB26" s="37"/>
      <c r="AC26" s="37"/>
      <c r="AD26" s="37"/>
      <c r="AE26" s="37"/>
    </row>
    <row r="27" s="8" customFormat="1" ht="16.5" customHeight="1">
      <c r="A27" s="144"/>
      <c r="B27" s="145"/>
      <c r="C27" s="144"/>
      <c r="D27" s="144"/>
      <c r="E27" s="146" t="s">
        <v>1</v>
      </c>
      <c r="F27" s="146"/>
      <c r="G27" s="146"/>
      <c r="H27" s="146"/>
      <c r="I27" s="144"/>
      <c r="J27" s="144"/>
      <c r="K27" s="144"/>
      <c r="L27" s="147"/>
      <c r="S27" s="144"/>
      <c r="T27" s="144"/>
      <c r="U27" s="144"/>
      <c r="V27" s="144"/>
      <c r="W27" s="144"/>
      <c r="X27" s="144"/>
      <c r="Y27" s="144"/>
      <c r="Z27" s="144"/>
      <c r="AA27" s="144"/>
      <c r="AB27" s="144"/>
      <c r="AC27" s="144"/>
      <c r="AD27" s="144"/>
      <c r="AE27" s="144"/>
    </row>
    <row r="28" s="2" customFormat="1" ht="6.96"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2" customFormat="1" ht="6.96" customHeight="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2" customFormat="1" ht="25.44" customHeight="1">
      <c r="A30" s="37"/>
      <c r="B30" s="43"/>
      <c r="C30" s="37"/>
      <c r="D30" s="149" t="s">
        <v>34</v>
      </c>
      <c r="E30" s="37"/>
      <c r="F30" s="37"/>
      <c r="G30" s="37"/>
      <c r="H30" s="37"/>
      <c r="I30" s="37"/>
      <c r="J30" s="150">
        <f>ROUND(J120, 2)</f>
        <v>0</v>
      </c>
      <c r="K30" s="37"/>
      <c r="L30" s="62"/>
      <c r="S30" s="37"/>
      <c r="T30" s="37"/>
      <c r="U30" s="37"/>
      <c r="V30" s="37"/>
      <c r="W30" s="37"/>
      <c r="X30" s="37"/>
      <c r="Y30" s="37"/>
      <c r="Z30" s="37"/>
      <c r="AA30" s="37"/>
      <c r="AB30" s="37"/>
      <c r="AC30" s="37"/>
      <c r="AD30" s="37"/>
      <c r="AE30" s="37"/>
    </row>
    <row r="31" s="2" customFormat="1" ht="6.96" customHeight="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2" customFormat="1" ht="14.4" customHeight="1">
      <c r="A32" s="37"/>
      <c r="B32" s="43"/>
      <c r="C32" s="37"/>
      <c r="D32" s="37"/>
      <c r="E32" s="37"/>
      <c r="F32" s="151" t="s">
        <v>36</v>
      </c>
      <c r="G32" s="37"/>
      <c r="H32" s="37"/>
      <c r="I32" s="151" t="s">
        <v>35</v>
      </c>
      <c r="J32" s="151" t="s">
        <v>37</v>
      </c>
      <c r="K32" s="37"/>
      <c r="L32" s="62"/>
      <c r="S32" s="37"/>
      <c r="T32" s="37"/>
      <c r="U32" s="37"/>
      <c r="V32" s="37"/>
      <c r="W32" s="37"/>
      <c r="X32" s="37"/>
      <c r="Y32" s="37"/>
      <c r="Z32" s="37"/>
      <c r="AA32" s="37"/>
      <c r="AB32" s="37"/>
      <c r="AC32" s="37"/>
      <c r="AD32" s="37"/>
      <c r="AE32" s="37"/>
    </row>
    <row r="33" s="2" customFormat="1" ht="14.4" customHeight="1">
      <c r="A33" s="37"/>
      <c r="B33" s="43"/>
      <c r="C33" s="37"/>
      <c r="D33" s="152" t="s">
        <v>38</v>
      </c>
      <c r="E33" s="139" t="s">
        <v>39</v>
      </c>
      <c r="F33" s="153">
        <f>ROUND((SUM(BE120:BE153)),  2)</f>
        <v>0</v>
      </c>
      <c r="G33" s="37"/>
      <c r="H33" s="37"/>
      <c r="I33" s="154">
        <v>0.20999999999999999</v>
      </c>
      <c r="J33" s="153">
        <f>ROUND(((SUM(BE120:BE153))*I33),  2)</f>
        <v>0</v>
      </c>
      <c r="K33" s="37"/>
      <c r="L33" s="62"/>
      <c r="S33" s="37"/>
      <c r="T33" s="37"/>
      <c r="U33" s="37"/>
      <c r="V33" s="37"/>
      <c r="W33" s="37"/>
      <c r="X33" s="37"/>
      <c r="Y33" s="37"/>
      <c r="Z33" s="37"/>
      <c r="AA33" s="37"/>
      <c r="AB33" s="37"/>
      <c r="AC33" s="37"/>
      <c r="AD33" s="37"/>
      <c r="AE33" s="37"/>
    </row>
    <row r="34" s="2" customFormat="1" ht="14.4" customHeight="1">
      <c r="A34" s="37"/>
      <c r="B34" s="43"/>
      <c r="C34" s="37"/>
      <c r="D34" s="37"/>
      <c r="E34" s="139" t="s">
        <v>40</v>
      </c>
      <c r="F34" s="153">
        <f>ROUND((SUM(BF120:BF153)),  2)</f>
        <v>0</v>
      </c>
      <c r="G34" s="37"/>
      <c r="H34" s="37"/>
      <c r="I34" s="154">
        <v>0.14999999999999999</v>
      </c>
      <c r="J34" s="153">
        <f>ROUND(((SUM(BF120:BF153))*I34),  2)</f>
        <v>0</v>
      </c>
      <c r="K34" s="37"/>
      <c r="L34" s="62"/>
      <c r="S34" s="37"/>
      <c r="T34" s="37"/>
      <c r="U34" s="37"/>
      <c r="V34" s="37"/>
      <c r="W34" s="37"/>
      <c r="X34" s="37"/>
      <c r="Y34" s="37"/>
      <c r="Z34" s="37"/>
      <c r="AA34" s="37"/>
      <c r="AB34" s="37"/>
      <c r="AC34" s="37"/>
      <c r="AD34" s="37"/>
      <c r="AE34" s="37"/>
    </row>
    <row r="35" hidden="1" s="2" customFormat="1" ht="14.4" customHeight="1">
      <c r="A35" s="37"/>
      <c r="B35" s="43"/>
      <c r="C35" s="37"/>
      <c r="D35" s="37"/>
      <c r="E35" s="139" t="s">
        <v>41</v>
      </c>
      <c r="F35" s="153">
        <f>ROUND((SUM(BG120:BG153)),  2)</f>
        <v>0</v>
      </c>
      <c r="G35" s="37"/>
      <c r="H35" s="37"/>
      <c r="I35" s="154">
        <v>0.20999999999999999</v>
      </c>
      <c r="J35" s="153">
        <f>0</f>
        <v>0</v>
      </c>
      <c r="K35" s="37"/>
      <c r="L35" s="62"/>
      <c r="S35" s="37"/>
      <c r="T35" s="37"/>
      <c r="U35" s="37"/>
      <c r="V35" s="37"/>
      <c r="W35" s="37"/>
      <c r="X35" s="37"/>
      <c r="Y35" s="37"/>
      <c r="Z35" s="37"/>
      <c r="AA35" s="37"/>
      <c r="AB35" s="37"/>
      <c r="AC35" s="37"/>
      <c r="AD35" s="37"/>
      <c r="AE35" s="37"/>
    </row>
    <row r="36" hidden="1" s="2" customFormat="1" ht="14.4" customHeight="1">
      <c r="A36" s="37"/>
      <c r="B36" s="43"/>
      <c r="C36" s="37"/>
      <c r="D36" s="37"/>
      <c r="E36" s="139" t="s">
        <v>42</v>
      </c>
      <c r="F36" s="153">
        <f>ROUND((SUM(BH120:BH153)),  2)</f>
        <v>0</v>
      </c>
      <c r="G36" s="37"/>
      <c r="H36" s="37"/>
      <c r="I36" s="154">
        <v>0.14999999999999999</v>
      </c>
      <c r="J36" s="153">
        <f>0</f>
        <v>0</v>
      </c>
      <c r="K36" s="37"/>
      <c r="L36" s="62"/>
      <c r="S36" s="37"/>
      <c r="T36" s="37"/>
      <c r="U36" s="37"/>
      <c r="V36" s="37"/>
      <c r="W36" s="37"/>
      <c r="X36" s="37"/>
      <c r="Y36" s="37"/>
      <c r="Z36" s="37"/>
      <c r="AA36" s="37"/>
      <c r="AB36" s="37"/>
      <c r="AC36" s="37"/>
      <c r="AD36" s="37"/>
      <c r="AE36" s="37"/>
    </row>
    <row r="37" hidden="1" s="2" customFormat="1" ht="14.4" customHeight="1">
      <c r="A37" s="37"/>
      <c r="B37" s="43"/>
      <c r="C37" s="37"/>
      <c r="D37" s="37"/>
      <c r="E37" s="139" t="s">
        <v>43</v>
      </c>
      <c r="F37" s="153">
        <f>ROUND((SUM(BI120:BI153)),  2)</f>
        <v>0</v>
      </c>
      <c r="G37" s="37"/>
      <c r="H37" s="37"/>
      <c r="I37" s="154">
        <v>0</v>
      </c>
      <c r="J37" s="153">
        <f>0</f>
        <v>0</v>
      </c>
      <c r="K37" s="37"/>
      <c r="L37" s="62"/>
      <c r="S37" s="37"/>
      <c r="T37" s="37"/>
      <c r="U37" s="37"/>
      <c r="V37" s="37"/>
      <c r="W37" s="37"/>
      <c r="X37" s="37"/>
      <c r="Y37" s="37"/>
      <c r="Z37" s="37"/>
      <c r="AA37" s="37"/>
      <c r="AB37" s="37"/>
      <c r="AC37" s="37"/>
      <c r="AD37" s="37"/>
      <c r="AE37" s="37"/>
    </row>
    <row r="38" s="2" customFormat="1" ht="6.96"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2" customFormat="1" ht="25.44" customHeight="1">
      <c r="A39" s="37"/>
      <c r="B39" s="43"/>
      <c r="C39" s="155"/>
      <c r="D39" s="156" t="s">
        <v>44</v>
      </c>
      <c r="E39" s="157"/>
      <c r="F39" s="157"/>
      <c r="G39" s="158" t="s">
        <v>45</v>
      </c>
      <c r="H39" s="159" t="s">
        <v>46</v>
      </c>
      <c r="I39" s="157"/>
      <c r="J39" s="160">
        <f>SUM(J30:J37)</f>
        <v>0</v>
      </c>
      <c r="K39" s="161"/>
      <c r="L39" s="62"/>
      <c r="S39" s="37"/>
      <c r="T39" s="37"/>
      <c r="U39" s="37"/>
      <c r="V39" s="37"/>
      <c r="W39" s="37"/>
      <c r="X39" s="37"/>
      <c r="Y39" s="37"/>
      <c r="Z39" s="37"/>
      <c r="AA39" s="37"/>
      <c r="AB39" s="37"/>
      <c r="AC39" s="37"/>
      <c r="AD39" s="37"/>
      <c r="AE39" s="37"/>
    </row>
    <row r="40"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1" customFormat="1" ht="14.4" customHeight="1">
      <c r="B41" s="19"/>
      <c r="L41" s="19"/>
    </row>
    <row r="42" s="1" customFormat="1" ht="14.4" customHeight="1">
      <c r="B42" s="19"/>
      <c r="L42" s="19"/>
    </row>
    <row r="43" s="1" customFormat="1" ht="14.4" customHeight="1">
      <c r="B43" s="19"/>
      <c r="L43" s="19"/>
    </row>
    <row r="44" s="1" customFormat="1" ht="14.4" customHeight="1">
      <c r="B44" s="19"/>
      <c r="L44" s="19"/>
    </row>
    <row r="45" s="1" customFormat="1" ht="14.4" customHeight="1">
      <c r="B45" s="19"/>
      <c r="L45" s="19"/>
    </row>
    <row r="46" s="1" customFormat="1" ht="14.4" customHeight="1">
      <c r="B46" s="19"/>
      <c r="L46" s="19"/>
    </row>
    <row r="47" s="1" customFormat="1" ht="14.4" customHeight="1">
      <c r="B47" s="19"/>
      <c r="L47" s="19"/>
    </row>
    <row r="48" s="1" customFormat="1" ht="14.4" customHeight="1">
      <c r="B48" s="19"/>
      <c r="L48" s="19"/>
    </row>
    <row r="49" s="1" customFormat="1" ht="14.4" customHeight="1">
      <c r="B49" s="19"/>
      <c r="L49" s="19"/>
    </row>
    <row r="50" s="2" customFormat="1" ht="14.4" customHeight="1">
      <c r="B50" s="62"/>
      <c r="D50" s="162" t="s">
        <v>47</v>
      </c>
      <c r="E50" s="163"/>
      <c r="F50" s="163"/>
      <c r="G50" s="162" t="s">
        <v>48</v>
      </c>
      <c r="H50" s="163"/>
      <c r="I50" s="163"/>
      <c r="J50" s="163"/>
      <c r="K50" s="163"/>
      <c r="L50" s="6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2" customFormat="1">
      <c r="A61" s="37"/>
      <c r="B61" s="43"/>
      <c r="C61" s="37"/>
      <c r="D61" s="164" t="s">
        <v>49</v>
      </c>
      <c r="E61" s="165"/>
      <c r="F61" s="166" t="s">
        <v>50</v>
      </c>
      <c r="G61" s="164" t="s">
        <v>49</v>
      </c>
      <c r="H61" s="165"/>
      <c r="I61" s="165"/>
      <c r="J61" s="167" t="s">
        <v>50</v>
      </c>
      <c r="K61" s="165"/>
      <c r="L61" s="62"/>
      <c r="S61" s="37"/>
      <c r="T61" s="37"/>
      <c r="U61" s="37"/>
      <c r="V61" s="37"/>
      <c r="W61" s="37"/>
      <c r="X61" s="37"/>
      <c r="Y61" s="37"/>
      <c r="Z61" s="37"/>
      <c r="AA61" s="37"/>
      <c r="AB61" s="37"/>
      <c r="AC61" s="37"/>
      <c r="AD61" s="37"/>
      <c r="AE61" s="37"/>
    </row>
    <row r="62">
      <c r="B62" s="19"/>
      <c r="L62" s="19"/>
    </row>
    <row r="63">
      <c r="B63" s="19"/>
      <c r="L63" s="19"/>
    </row>
    <row r="64">
      <c r="B64" s="19"/>
      <c r="L64" s="19"/>
    </row>
    <row r="65" s="2" customFormat="1">
      <c r="A65" s="37"/>
      <c r="B65" s="43"/>
      <c r="C65" s="37"/>
      <c r="D65" s="162" t="s">
        <v>51</v>
      </c>
      <c r="E65" s="168"/>
      <c r="F65" s="168"/>
      <c r="G65" s="162" t="s">
        <v>52</v>
      </c>
      <c r="H65" s="168"/>
      <c r="I65" s="168"/>
      <c r="J65" s="168"/>
      <c r="K65" s="168"/>
      <c r="L65" s="62"/>
      <c r="S65" s="37"/>
      <c r="T65" s="37"/>
      <c r="U65" s="37"/>
      <c r="V65" s="37"/>
      <c r="W65" s="37"/>
      <c r="X65" s="37"/>
      <c r="Y65" s="37"/>
      <c r="Z65" s="37"/>
      <c r="AA65" s="37"/>
      <c r="AB65" s="37"/>
      <c r="AC65" s="37"/>
      <c r="AD65" s="37"/>
      <c r="AE65" s="37"/>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2" customFormat="1">
      <c r="A76" s="37"/>
      <c r="B76" s="43"/>
      <c r="C76" s="37"/>
      <c r="D76" s="164" t="s">
        <v>49</v>
      </c>
      <c r="E76" s="165"/>
      <c r="F76" s="166" t="s">
        <v>50</v>
      </c>
      <c r="G76" s="164" t="s">
        <v>49</v>
      </c>
      <c r="H76" s="165"/>
      <c r="I76" s="165"/>
      <c r="J76" s="167" t="s">
        <v>50</v>
      </c>
      <c r="K76" s="165"/>
      <c r="L76" s="62"/>
      <c r="S76" s="37"/>
      <c r="T76" s="37"/>
      <c r="U76" s="37"/>
      <c r="V76" s="37"/>
      <c r="W76" s="37"/>
      <c r="X76" s="37"/>
      <c r="Y76" s="37"/>
      <c r="Z76" s="37"/>
      <c r="AA76" s="37"/>
      <c r="AB76" s="37"/>
      <c r="AC76" s="37"/>
      <c r="AD76" s="37"/>
      <c r="AE76" s="37"/>
    </row>
    <row r="77" s="2" customFormat="1" ht="14.4" customHeight="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81" s="2" customFormat="1" ht="6.96" customHeight="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2" customFormat="1" ht="24.96" customHeight="1">
      <c r="A82" s="37"/>
      <c r="B82" s="38"/>
      <c r="C82" s="22" t="s">
        <v>97</v>
      </c>
      <c r="D82" s="39"/>
      <c r="E82" s="39"/>
      <c r="F82" s="39"/>
      <c r="G82" s="39"/>
      <c r="H82" s="39"/>
      <c r="I82" s="39"/>
      <c r="J82" s="39"/>
      <c r="K82" s="39"/>
      <c r="L82" s="62"/>
      <c r="S82" s="37"/>
      <c r="T82" s="37"/>
      <c r="U82" s="37"/>
      <c r="V82" s="37"/>
      <c r="W82" s="37"/>
      <c r="X82" s="37"/>
      <c r="Y82" s="37"/>
      <c r="Z82" s="37"/>
      <c r="AA82" s="37"/>
      <c r="AB82" s="37"/>
      <c r="AC82" s="37"/>
      <c r="AD82" s="37"/>
      <c r="AE82" s="37"/>
    </row>
    <row r="83" s="2" customFormat="1" ht="6.96"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2" customFormat="1" ht="12" customHeight="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2" customFormat="1" ht="16.5" customHeight="1">
      <c r="A85" s="37"/>
      <c r="B85" s="38"/>
      <c r="C85" s="39"/>
      <c r="D85" s="39"/>
      <c r="E85" s="173" t="str">
        <f>E7</f>
        <v>Vnitroblok Hradební/Dlouhá - demolice</v>
      </c>
      <c r="F85" s="31"/>
      <c r="G85" s="31"/>
      <c r="H85" s="31"/>
      <c r="I85" s="39"/>
      <c r="J85" s="39"/>
      <c r="K85" s="39"/>
      <c r="L85" s="62"/>
      <c r="S85" s="37"/>
      <c r="T85" s="37"/>
      <c r="U85" s="37"/>
      <c r="V85" s="37"/>
      <c r="W85" s="37"/>
      <c r="X85" s="37"/>
      <c r="Y85" s="37"/>
      <c r="Z85" s="37"/>
      <c r="AA85" s="37"/>
      <c r="AB85" s="37"/>
      <c r="AC85" s="37"/>
      <c r="AD85" s="37"/>
      <c r="AE85" s="37"/>
    </row>
    <row r="86" s="2" customFormat="1" ht="12" customHeight="1">
      <c r="A86" s="37"/>
      <c r="B86" s="38"/>
      <c r="C86" s="31" t="s">
        <v>95</v>
      </c>
      <c r="D86" s="39"/>
      <c r="E86" s="39"/>
      <c r="F86" s="39"/>
      <c r="G86" s="39"/>
      <c r="H86" s="39"/>
      <c r="I86" s="39"/>
      <c r="J86" s="39"/>
      <c r="K86" s="39"/>
      <c r="L86" s="62"/>
      <c r="S86" s="37"/>
      <c r="T86" s="37"/>
      <c r="U86" s="37"/>
      <c r="V86" s="37"/>
      <c r="W86" s="37"/>
      <c r="X86" s="37"/>
      <c r="Y86" s="37"/>
      <c r="Z86" s="37"/>
      <c r="AA86" s="37"/>
      <c r="AB86" s="37"/>
      <c r="AC86" s="37"/>
      <c r="AD86" s="37"/>
      <c r="AE86" s="37"/>
    </row>
    <row r="87" s="2" customFormat="1" ht="16.5" customHeight="1">
      <c r="A87" s="37"/>
      <c r="B87" s="38"/>
      <c r="C87" s="39"/>
      <c r="D87" s="39"/>
      <c r="E87" s="75" t="str">
        <f>E9</f>
        <v>031 - bourání - plotová zeď do VZ</v>
      </c>
      <c r="F87" s="39"/>
      <c r="G87" s="39"/>
      <c r="H87" s="39"/>
      <c r="I87" s="39"/>
      <c r="J87" s="39"/>
      <c r="K87" s="39"/>
      <c r="L87" s="62"/>
      <c r="S87" s="37"/>
      <c r="T87" s="37"/>
      <c r="U87" s="37"/>
      <c r="V87" s="37"/>
      <c r="W87" s="37"/>
      <c r="X87" s="37"/>
      <c r="Y87" s="37"/>
      <c r="Z87" s="37"/>
      <c r="AA87" s="37"/>
      <c r="AB87" s="37"/>
      <c r="AC87" s="37"/>
      <c r="AD87" s="37"/>
      <c r="AE87" s="37"/>
    </row>
    <row r="88" s="2" customFormat="1" ht="6.96"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2" customFormat="1" ht="12" customHeight="1">
      <c r="A89" s="37"/>
      <c r="B89" s="38"/>
      <c r="C89" s="31" t="s">
        <v>20</v>
      </c>
      <c r="D89" s="39"/>
      <c r="E89" s="39"/>
      <c r="F89" s="26" t="str">
        <f>F12</f>
        <v>Cheb</v>
      </c>
      <c r="G89" s="39"/>
      <c r="H89" s="39"/>
      <c r="I89" s="31" t="s">
        <v>22</v>
      </c>
      <c r="J89" s="78" t="str">
        <f>IF(J12="","",J12)</f>
        <v>16. 7. 2021</v>
      </c>
      <c r="K89" s="39"/>
      <c r="L89" s="62"/>
      <c r="S89" s="37"/>
      <c r="T89" s="37"/>
      <c r="U89" s="37"/>
      <c r="V89" s="37"/>
      <c r="W89" s="37"/>
      <c r="X89" s="37"/>
      <c r="Y89" s="37"/>
      <c r="Z89" s="37"/>
      <c r="AA89" s="37"/>
      <c r="AB89" s="37"/>
      <c r="AC89" s="37"/>
      <c r="AD89" s="37"/>
      <c r="AE89" s="37"/>
    </row>
    <row r="90" s="2" customFormat="1" ht="6.96"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2" customFormat="1" ht="15.15" customHeight="1">
      <c r="A91" s="37"/>
      <c r="B91" s="38"/>
      <c r="C91" s="31" t="s">
        <v>24</v>
      </c>
      <c r="D91" s="39"/>
      <c r="E91" s="39"/>
      <c r="F91" s="26" t="str">
        <f>E15</f>
        <v xml:space="preserve"> </v>
      </c>
      <c r="G91" s="39"/>
      <c r="H91" s="39"/>
      <c r="I91" s="31" t="s">
        <v>30</v>
      </c>
      <c r="J91" s="35" t="str">
        <f>E21</f>
        <v xml:space="preserve"> </v>
      </c>
      <c r="K91" s="39"/>
      <c r="L91" s="62"/>
      <c r="S91" s="37"/>
      <c r="T91" s="37"/>
      <c r="U91" s="37"/>
      <c r="V91" s="37"/>
      <c r="W91" s="37"/>
      <c r="X91" s="37"/>
      <c r="Y91" s="37"/>
      <c r="Z91" s="37"/>
      <c r="AA91" s="37"/>
      <c r="AB91" s="37"/>
      <c r="AC91" s="37"/>
      <c r="AD91" s="37"/>
      <c r="AE91" s="37"/>
    </row>
    <row r="92" s="2" customFormat="1" ht="15.15" customHeight="1">
      <c r="A92" s="37"/>
      <c r="B92" s="38"/>
      <c r="C92" s="31" t="s">
        <v>28</v>
      </c>
      <c r="D92" s="39"/>
      <c r="E92" s="39"/>
      <c r="F92" s="26" t="str">
        <f>IF(E18="","",E18)</f>
        <v>Vyplň údaj</v>
      </c>
      <c r="G92" s="39"/>
      <c r="H92" s="39"/>
      <c r="I92" s="31" t="s">
        <v>31</v>
      </c>
      <c r="J92" s="35" t="str">
        <f>E24</f>
        <v xml:space="preserve"> </v>
      </c>
      <c r="K92" s="39"/>
      <c r="L92" s="62"/>
      <c r="S92" s="37"/>
      <c r="T92" s="37"/>
      <c r="U92" s="37"/>
      <c r="V92" s="37"/>
      <c r="W92" s="37"/>
      <c r="X92" s="37"/>
      <c r="Y92" s="37"/>
      <c r="Z92" s="37"/>
      <c r="AA92" s="37"/>
      <c r="AB92" s="37"/>
      <c r="AC92" s="37"/>
      <c r="AD92" s="37"/>
      <c r="AE92" s="37"/>
    </row>
    <row r="93" s="2" customFormat="1" ht="10.32"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2" customFormat="1" ht="29.28" customHeight="1">
      <c r="A94" s="37"/>
      <c r="B94" s="38"/>
      <c r="C94" s="174" t="s">
        <v>98</v>
      </c>
      <c r="D94" s="175"/>
      <c r="E94" s="175"/>
      <c r="F94" s="175"/>
      <c r="G94" s="175"/>
      <c r="H94" s="175"/>
      <c r="I94" s="175"/>
      <c r="J94" s="176" t="s">
        <v>99</v>
      </c>
      <c r="K94" s="175"/>
      <c r="L94" s="62"/>
      <c r="S94" s="37"/>
      <c r="T94" s="37"/>
      <c r="U94" s="37"/>
      <c r="V94" s="37"/>
      <c r="W94" s="37"/>
      <c r="X94" s="37"/>
      <c r="Y94" s="37"/>
      <c r="Z94" s="37"/>
      <c r="AA94" s="37"/>
      <c r="AB94" s="37"/>
      <c r="AC94" s="37"/>
      <c r="AD94" s="37"/>
      <c r="AE94" s="37"/>
    </row>
    <row r="95" s="2" customFormat="1" ht="10.32"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2" customFormat="1" ht="22.8" customHeight="1">
      <c r="A96" s="37"/>
      <c r="B96" s="38"/>
      <c r="C96" s="177" t="s">
        <v>100</v>
      </c>
      <c r="D96" s="39"/>
      <c r="E96" s="39"/>
      <c r="F96" s="39"/>
      <c r="G96" s="39"/>
      <c r="H96" s="39"/>
      <c r="I96" s="39"/>
      <c r="J96" s="109">
        <f>J120</f>
        <v>0</v>
      </c>
      <c r="K96" s="39"/>
      <c r="L96" s="62"/>
      <c r="S96" s="37"/>
      <c r="T96" s="37"/>
      <c r="U96" s="37"/>
      <c r="V96" s="37"/>
      <c r="W96" s="37"/>
      <c r="X96" s="37"/>
      <c r="Y96" s="37"/>
      <c r="Z96" s="37"/>
      <c r="AA96" s="37"/>
      <c r="AB96" s="37"/>
      <c r="AC96" s="37"/>
      <c r="AD96" s="37"/>
      <c r="AE96" s="37"/>
      <c r="AU96" s="16" t="s">
        <v>101</v>
      </c>
    </row>
    <row r="97" s="9" customFormat="1" ht="24.96" customHeight="1">
      <c r="A97" s="9"/>
      <c r="B97" s="178"/>
      <c r="C97" s="179"/>
      <c r="D97" s="180" t="s">
        <v>102</v>
      </c>
      <c r="E97" s="181"/>
      <c r="F97" s="181"/>
      <c r="G97" s="181"/>
      <c r="H97" s="181"/>
      <c r="I97" s="181"/>
      <c r="J97" s="182">
        <f>J121</f>
        <v>0</v>
      </c>
      <c r="K97" s="179"/>
      <c r="L97" s="183"/>
      <c r="S97" s="9"/>
      <c r="T97" s="9"/>
      <c r="U97" s="9"/>
      <c r="V97" s="9"/>
      <c r="W97" s="9"/>
      <c r="X97" s="9"/>
      <c r="Y97" s="9"/>
      <c r="Z97" s="9"/>
      <c r="AA97" s="9"/>
      <c r="AB97" s="9"/>
      <c r="AC97" s="9"/>
      <c r="AD97" s="9"/>
      <c r="AE97" s="9"/>
    </row>
    <row r="98" s="10" customFormat="1" ht="19.92" customHeight="1">
      <c r="A98" s="10"/>
      <c r="B98" s="184"/>
      <c r="C98" s="185"/>
      <c r="D98" s="186" t="s">
        <v>103</v>
      </c>
      <c r="E98" s="187"/>
      <c r="F98" s="187"/>
      <c r="G98" s="187"/>
      <c r="H98" s="187"/>
      <c r="I98" s="187"/>
      <c r="J98" s="188">
        <f>J122</f>
        <v>0</v>
      </c>
      <c r="K98" s="185"/>
      <c r="L98" s="189"/>
      <c r="S98" s="10"/>
      <c r="T98" s="10"/>
      <c r="U98" s="10"/>
      <c r="V98" s="10"/>
      <c r="W98" s="10"/>
      <c r="X98" s="10"/>
      <c r="Y98" s="10"/>
      <c r="Z98" s="10"/>
      <c r="AA98" s="10"/>
      <c r="AB98" s="10"/>
      <c r="AC98" s="10"/>
      <c r="AD98" s="10"/>
      <c r="AE98" s="10"/>
    </row>
    <row r="99" s="10" customFormat="1" ht="19.92" customHeight="1">
      <c r="A99" s="10"/>
      <c r="B99" s="184"/>
      <c r="C99" s="185"/>
      <c r="D99" s="186" t="s">
        <v>104</v>
      </c>
      <c r="E99" s="187"/>
      <c r="F99" s="187"/>
      <c r="G99" s="187"/>
      <c r="H99" s="187"/>
      <c r="I99" s="187"/>
      <c r="J99" s="188">
        <f>J123</f>
        <v>0</v>
      </c>
      <c r="K99" s="185"/>
      <c r="L99" s="189"/>
      <c r="S99" s="10"/>
      <c r="T99" s="10"/>
      <c r="U99" s="10"/>
      <c r="V99" s="10"/>
      <c r="W99" s="10"/>
      <c r="X99" s="10"/>
      <c r="Y99" s="10"/>
      <c r="Z99" s="10"/>
      <c r="AA99" s="10"/>
      <c r="AB99" s="10"/>
      <c r="AC99" s="10"/>
      <c r="AD99" s="10"/>
      <c r="AE99" s="10"/>
    </row>
    <row r="100" s="10" customFormat="1" ht="19.92" customHeight="1">
      <c r="A100" s="10"/>
      <c r="B100" s="184"/>
      <c r="C100" s="185"/>
      <c r="D100" s="186" t="s">
        <v>105</v>
      </c>
      <c r="E100" s="187"/>
      <c r="F100" s="187"/>
      <c r="G100" s="187"/>
      <c r="H100" s="187"/>
      <c r="I100" s="187"/>
      <c r="J100" s="188">
        <f>J134</f>
        <v>0</v>
      </c>
      <c r="K100" s="185"/>
      <c r="L100" s="189"/>
      <c r="S100" s="10"/>
      <c r="T100" s="10"/>
      <c r="U100" s="10"/>
      <c r="V100" s="10"/>
      <c r="W100" s="10"/>
      <c r="X100" s="10"/>
      <c r="Y100" s="10"/>
      <c r="Z100" s="10"/>
      <c r="AA100" s="10"/>
      <c r="AB100" s="10"/>
      <c r="AC100" s="10"/>
      <c r="AD100" s="10"/>
      <c r="AE100" s="10"/>
    </row>
    <row r="101" s="2" customFormat="1" ht="21.84" customHeight="1">
      <c r="A101" s="37"/>
      <c r="B101" s="38"/>
      <c r="C101" s="39"/>
      <c r="D101" s="39"/>
      <c r="E101" s="39"/>
      <c r="F101" s="39"/>
      <c r="G101" s="39"/>
      <c r="H101" s="39"/>
      <c r="I101" s="39"/>
      <c r="J101" s="39"/>
      <c r="K101" s="39"/>
      <c r="L101" s="62"/>
      <c r="S101" s="37"/>
      <c r="T101" s="37"/>
      <c r="U101" s="37"/>
      <c r="V101" s="37"/>
      <c r="W101" s="37"/>
      <c r="X101" s="37"/>
      <c r="Y101" s="37"/>
      <c r="Z101" s="37"/>
      <c r="AA101" s="37"/>
      <c r="AB101" s="37"/>
      <c r="AC101" s="37"/>
      <c r="AD101" s="37"/>
      <c r="AE101" s="37"/>
    </row>
    <row r="102" s="2" customFormat="1" ht="6.96" customHeight="1">
      <c r="A102" s="37"/>
      <c r="B102" s="65"/>
      <c r="C102" s="66"/>
      <c r="D102" s="66"/>
      <c r="E102" s="66"/>
      <c r="F102" s="66"/>
      <c r="G102" s="66"/>
      <c r="H102" s="66"/>
      <c r="I102" s="66"/>
      <c r="J102" s="66"/>
      <c r="K102" s="66"/>
      <c r="L102" s="62"/>
      <c r="S102" s="37"/>
      <c r="T102" s="37"/>
      <c r="U102" s="37"/>
      <c r="V102" s="37"/>
      <c r="W102" s="37"/>
      <c r="X102" s="37"/>
      <c r="Y102" s="37"/>
      <c r="Z102" s="37"/>
      <c r="AA102" s="37"/>
      <c r="AB102" s="37"/>
      <c r="AC102" s="37"/>
      <c r="AD102" s="37"/>
      <c r="AE102" s="37"/>
    </row>
    <row r="106" s="2" customFormat="1" ht="6.96" customHeight="1">
      <c r="A106" s="37"/>
      <c r="B106" s="67"/>
      <c r="C106" s="68"/>
      <c r="D106" s="68"/>
      <c r="E106" s="68"/>
      <c r="F106" s="68"/>
      <c r="G106" s="68"/>
      <c r="H106" s="68"/>
      <c r="I106" s="68"/>
      <c r="J106" s="68"/>
      <c r="K106" s="68"/>
      <c r="L106" s="62"/>
      <c r="S106" s="37"/>
      <c r="T106" s="37"/>
      <c r="U106" s="37"/>
      <c r="V106" s="37"/>
      <c r="W106" s="37"/>
      <c r="X106" s="37"/>
      <c r="Y106" s="37"/>
      <c r="Z106" s="37"/>
      <c r="AA106" s="37"/>
      <c r="AB106" s="37"/>
      <c r="AC106" s="37"/>
      <c r="AD106" s="37"/>
      <c r="AE106" s="37"/>
    </row>
    <row r="107" s="2" customFormat="1" ht="24.96" customHeight="1">
      <c r="A107" s="37"/>
      <c r="B107" s="38"/>
      <c r="C107" s="22" t="s">
        <v>106</v>
      </c>
      <c r="D107" s="39"/>
      <c r="E107" s="39"/>
      <c r="F107" s="39"/>
      <c r="G107" s="39"/>
      <c r="H107" s="39"/>
      <c r="I107" s="39"/>
      <c r="J107" s="39"/>
      <c r="K107" s="39"/>
      <c r="L107" s="62"/>
      <c r="S107" s="37"/>
      <c r="T107" s="37"/>
      <c r="U107" s="37"/>
      <c r="V107" s="37"/>
      <c r="W107" s="37"/>
      <c r="X107" s="37"/>
      <c r="Y107" s="37"/>
      <c r="Z107" s="37"/>
      <c r="AA107" s="37"/>
      <c r="AB107" s="37"/>
      <c r="AC107" s="37"/>
      <c r="AD107" s="37"/>
      <c r="AE107" s="37"/>
    </row>
    <row r="108" s="2" customFormat="1" ht="6.96" customHeight="1">
      <c r="A108" s="37"/>
      <c r="B108" s="38"/>
      <c r="C108" s="39"/>
      <c r="D108" s="39"/>
      <c r="E108" s="39"/>
      <c r="F108" s="39"/>
      <c r="G108" s="39"/>
      <c r="H108" s="39"/>
      <c r="I108" s="39"/>
      <c r="J108" s="39"/>
      <c r="K108" s="39"/>
      <c r="L108" s="62"/>
      <c r="S108" s="37"/>
      <c r="T108" s="37"/>
      <c r="U108" s="37"/>
      <c r="V108" s="37"/>
      <c r="W108" s="37"/>
      <c r="X108" s="37"/>
      <c r="Y108" s="37"/>
      <c r="Z108" s="37"/>
      <c r="AA108" s="37"/>
      <c r="AB108" s="37"/>
      <c r="AC108" s="37"/>
      <c r="AD108" s="37"/>
      <c r="AE108" s="37"/>
    </row>
    <row r="109" s="2" customFormat="1" ht="12" customHeight="1">
      <c r="A109" s="37"/>
      <c r="B109" s="38"/>
      <c r="C109" s="31" t="s">
        <v>16</v>
      </c>
      <c r="D109" s="39"/>
      <c r="E109" s="39"/>
      <c r="F109" s="39"/>
      <c r="G109" s="39"/>
      <c r="H109" s="39"/>
      <c r="I109" s="39"/>
      <c r="J109" s="39"/>
      <c r="K109" s="39"/>
      <c r="L109" s="62"/>
      <c r="S109" s="37"/>
      <c r="T109" s="37"/>
      <c r="U109" s="37"/>
      <c r="V109" s="37"/>
      <c r="W109" s="37"/>
      <c r="X109" s="37"/>
      <c r="Y109" s="37"/>
      <c r="Z109" s="37"/>
      <c r="AA109" s="37"/>
      <c r="AB109" s="37"/>
      <c r="AC109" s="37"/>
      <c r="AD109" s="37"/>
      <c r="AE109" s="37"/>
    </row>
    <row r="110" s="2" customFormat="1" ht="16.5" customHeight="1">
      <c r="A110" s="37"/>
      <c r="B110" s="38"/>
      <c r="C110" s="39"/>
      <c r="D110" s="39"/>
      <c r="E110" s="173" t="str">
        <f>E7</f>
        <v>Vnitroblok Hradební/Dlouhá - demolice</v>
      </c>
      <c r="F110" s="31"/>
      <c r="G110" s="31"/>
      <c r="H110" s="31"/>
      <c r="I110" s="39"/>
      <c r="J110" s="39"/>
      <c r="K110" s="39"/>
      <c r="L110" s="62"/>
      <c r="S110" s="37"/>
      <c r="T110" s="37"/>
      <c r="U110" s="37"/>
      <c r="V110" s="37"/>
      <c r="W110" s="37"/>
      <c r="X110" s="37"/>
      <c r="Y110" s="37"/>
      <c r="Z110" s="37"/>
      <c r="AA110" s="37"/>
      <c r="AB110" s="37"/>
      <c r="AC110" s="37"/>
      <c r="AD110" s="37"/>
      <c r="AE110" s="37"/>
    </row>
    <row r="111" s="2" customFormat="1" ht="12" customHeight="1">
      <c r="A111" s="37"/>
      <c r="B111" s="38"/>
      <c r="C111" s="31" t="s">
        <v>95</v>
      </c>
      <c r="D111" s="39"/>
      <c r="E111" s="39"/>
      <c r="F111" s="39"/>
      <c r="G111" s="39"/>
      <c r="H111" s="39"/>
      <c r="I111" s="39"/>
      <c r="J111" s="39"/>
      <c r="K111" s="39"/>
      <c r="L111" s="62"/>
      <c r="S111" s="37"/>
      <c r="T111" s="37"/>
      <c r="U111" s="37"/>
      <c r="V111" s="37"/>
      <c r="W111" s="37"/>
      <c r="X111" s="37"/>
      <c r="Y111" s="37"/>
      <c r="Z111" s="37"/>
      <c r="AA111" s="37"/>
      <c r="AB111" s="37"/>
      <c r="AC111" s="37"/>
      <c r="AD111" s="37"/>
      <c r="AE111" s="37"/>
    </row>
    <row r="112" s="2" customFormat="1" ht="16.5" customHeight="1">
      <c r="A112" s="37"/>
      <c r="B112" s="38"/>
      <c r="C112" s="39"/>
      <c r="D112" s="39"/>
      <c r="E112" s="75" t="str">
        <f>E9</f>
        <v>031 - bourání - plotová zeď do VZ</v>
      </c>
      <c r="F112" s="39"/>
      <c r="G112" s="39"/>
      <c r="H112" s="39"/>
      <c r="I112" s="39"/>
      <c r="J112" s="39"/>
      <c r="K112" s="39"/>
      <c r="L112" s="62"/>
      <c r="S112" s="37"/>
      <c r="T112" s="37"/>
      <c r="U112" s="37"/>
      <c r="V112" s="37"/>
      <c r="W112" s="37"/>
      <c r="X112" s="37"/>
      <c r="Y112" s="37"/>
      <c r="Z112" s="37"/>
      <c r="AA112" s="37"/>
      <c r="AB112" s="37"/>
      <c r="AC112" s="37"/>
      <c r="AD112" s="37"/>
      <c r="AE112" s="37"/>
    </row>
    <row r="113" s="2" customFormat="1" ht="6.96" customHeight="1">
      <c r="A113" s="37"/>
      <c r="B113" s="38"/>
      <c r="C113" s="39"/>
      <c r="D113" s="39"/>
      <c r="E113" s="39"/>
      <c r="F113" s="39"/>
      <c r="G113" s="39"/>
      <c r="H113" s="39"/>
      <c r="I113" s="39"/>
      <c r="J113" s="39"/>
      <c r="K113" s="39"/>
      <c r="L113" s="62"/>
      <c r="S113" s="37"/>
      <c r="T113" s="37"/>
      <c r="U113" s="37"/>
      <c r="V113" s="37"/>
      <c r="W113" s="37"/>
      <c r="X113" s="37"/>
      <c r="Y113" s="37"/>
      <c r="Z113" s="37"/>
      <c r="AA113" s="37"/>
      <c r="AB113" s="37"/>
      <c r="AC113" s="37"/>
      <c r="AD113" s="37"/>
      <c r="AE113" s="37"/>
    </row>
    <row r="114" s="2" customFormat="1" ht="12" customHeight="1">
      <c r="A114" s="37"/>
      <c r="B114" s="38"/>
      <c r="C114" s="31" t="s">
        <v>20</v>
      </c>
      <c r="D114" s="39"/>
      <c r="E114" s="39"/>
      <c r="F114" s="26" t="str">
        <f>F12</f>
        <v>Cheb</v>
      </c>
      <c r="G114" s="39"/>
      <c r="H114" s="39"/>
      <c r="I114" s="31" t="s">
        <v>22</v>
      </c>
      <c r="J114" s="78" t="str">
        <f>IF(J12="","",J12)</f>
        <v>16. 7. 2021</v>
      </c>
      <c r="K114" s="39"/>
      <c r="L114" s="62"/>
      <c r="S114" s="37"/>
      <c r="T114" s="37"/>
      <c r="U114" s="37"/>
      <c r="V114" s="37"/>
      <c r="W114" s="37"/>
      <c r="X114" s="37"/>
      <c r="Y114" s="37"/>
      <c r="Z114" s="37"/>
      <c r="AA114" s="37"/>
      <c r="AB114" s="37"/>
      <c r="AC114" s="37"/>
      <c r="AD114" s="37"/>
      <c r="AE114" s="37"/>
    </row>
    <row r="115" s="2" customFormat="1" ht="6.96" customHeight="1">
      <c r="A115" s="37"/>
      <c r="B115" s="38"/>
      <c r="C115" s="39"/>
      <c r="D115" s="39"/>
      <c r="E115" s="39"/>
      <c r="F115" s="39"/>
      <c r="G115" s="39"/>
      <c r="H115" s="39"/>
      <c r="I115" s="39"/>
      <c r="J115" s="39"/>
      <c r="K115" s="39"/>
      <c r="L115" s="62"/>
      <c r="S115" s="37"/>
      <c r="T115" s="37"/>
      <c r="U115" s="37"/>
      <c r="V115" s="37"/>
      <c r="W115" s="37"/>
      <c r="X115" s="37"/>
      <c r="Y115" s="37"/>
      <c r="Z115" s="37"/>
      <c r="AA115" s="37"/>
      <c r="AB115" s="37"/>
      <c r="AC115" s="37"/>
      <c r="AD115" s="37"/>
      <c r="AE115" s="37"/>
    </row>
    <row r="116" s="2" customFormat="1" ht="15.15" customHeight="1">
      <c r="A116" s="37"/>
      <c r="B116" s="38"/>
      <c r="C116" s="31" t="s">
        <v>24</v>
      </c>
      <c r="D116" s="39"/>
      <c r="E116" s="39"/>
      <c r="F116" s="26" t="str">
        <f>E15</f>
        <v xml:space="preserve"> </v>
      </c>
      <c r="G116" s="39"/>
      <c r="H116" s="39"/>
      <c r="I116" s="31" t="s">
        <v>30</v>
      </c>
      <c r="J116" s="35" t="str">
        <f>E21</f>
        <v xml:space="preserve"> </v>
      </c>
      <c r="K116" s="39"/>
      <c r="L116" s="62"/>
      <c r="S116" s="37"/>
      <c r="T116" s="37"/>
      <c r="U116" s="37"/>
      <c r="V116" s="37"/>
      <c r="W116" s="37"/>
      <c r="X116" s="37"/>
      <c r="Y116" s="37"/>
      <c r="Z116" s="37"/>
      <c r="AA116" s="37"/>
      <c r="AB116" s="37"/>
      <c r="AC116" s="37"/>
      <c r="AD116" s="37"/>
      <c r="AE116" s="37"/>
    </row>
    <row r="117" s="2" customFormat="1" ht="15.15" customHeight="1">
      <c r="A117" s="37"/>
      <c r="B117" s="38"/>
      <c r="C117" s="31" t="s">
        <v>28</v>
      </c>
      <c r="D117" s="39"/>
      <c r="E117" s="39"/>
      <c r="F117" s="26" t="str">
        <f>IF(E18="","",E18)</f>
        <v>Vyplň údaj</v>
      </c>
      <c r="G117" s="39"/>
      <c r="H117" s="39"/>
      <c r="I117" s="31" t="s">
        <v>31</v>
      </c>
      <c r="J117" s="35" t="str">
        <f>E24</f>
        <v xml:space="preserve"> </v>
      </c>
      <c r="K117" s="39"/>
      <c r="L117" s="62"/>
      <c r="S117" s="37"/>
      <c r="T117" s="37"/>
      <c r="U117" s="37"/>
      <c r="V117" s="37"/>
      <c r="W117" s="37"/>
      <c r="X117" s="37"/>
      <c r="Y117" s="37"/>
      <c r="Z117" s="37"/>
      <c r="AA117" s="37"/>
      <c r="AB117" s="37"/>
      <c r="AC117" s="37"/>
      <c r="AD117" s="37"/>
      <c r="AE117" s="37"/>
    </row>
    <row r="118" s="2" customFormat="1" ht="10.32" customHeight="1">
      <c r="A118" s="37"/>
      <c r="B118" s="38"/>
      <c r="C118" s="39"/>
      <c r="D118" s="39"/>
      <c r="E118" s="39"/>
      <c r="F118" s="39"/>
      <c r="G118" s="39"/>
      <c r="H118" s="39"/>
      <c r="I118" s="39"/>
      <c r="J118" s="39"/>
      <c r="K118" s="39"/>
      <c r="L118" s="62"/>
      <c r="S118" s="37"/>
      <c r="T118" s="37"/>
      <c r="U118" s="37"/>
      <c r="V118" s="37"/>
      <c r="W118" s="37"/>
      <c r="X118" s="37"/>
      <c r="Y118" s="37"/>
      <c r="Z118" s="37"/>
      <c r="AA118" s="37"/>
      <c r="AB118" s="37"/>
      <c r="AC118" s="37"/>
      <c r="AD118" s="37"/>
      <c r="AE118" s="37"/>
    </row>
    <row r="119" s="11" customFormat="1" ht="29.28" customHeight="1">
      <c r="A119" s="190"/>
      <c r="B119" s="191"/>
      <c r="C119" s="192" t="s">
        <v>107</v>
      </c>
      <c r="D119" s="193" t="s">
        <v>59</v>
      </c>
      <c r="E119" s="193" t="s">
        <v>55</v>
      </c>
      <c r="F119" s="193" t="s">
        <v>56</v>
      </c>
      <c r="G119" s="193" t="s">
        <v>108</v>
      </c>
      <c r="H119" s="193" t="s">
        <v>109</v>
      </c>
      <c r="I119" s="193" t="s">
        <v>110</v>
      </c>
      <c r="J119" s="193" t="s">
        <v>99</v>
      </c>
      <c r="K119" s="194" t="s">
        <v>111</v>
      </c>
      <c r="L119" s="195"/>
      <c r="M119" s="99" t="s">
        <v>1</v>
      </c>
      <c r="N119" s="100" t="s">
        <v>38</v>
      </c>
      <c r="O119" s="100" t="s">
        <v>112</v>
      </c>
      <c r="P119" s="100" t="s">
        <v>113</v>
      </c>
      <c r="Q119" s="100" t="s">
        <v>114</v>
      </c>
      <c r="R119" s="100" t="s">
        <v>115</v>
      </c>
      <c r="S119" s="100" t="s">
        <v>116</v>
      </c>
      <c r="T119" s="101" t="s">
        <v>117</v>
      </c>
      <c r="U119" s="190"/>
      <c r="V119" s="190"/>
      <c r="W119" s="190"/>
      <c r="X119" s="190"/>
      <c r="Y119" s="190"/>
      <c r="Z119" s="190"/>
      <c r="AA119" s="190"/>
      <c r="AB119" s="190"/>
      <c r="AC119" s="190"/>
      <c r="AD119" s="190"/>
      <c r="AE119" s="190"/>
    </row>
    <row r="120" s="2" customFormat="1" ht="22.8" customHeight="1">
      <c r="A120" s="37"/>
      <c r="B120" s="38"/>
      <c r="C120" s="106" t="s">
        <v>118</v>
      </c>
      <c r="D120" s="39"/>
      <c r="E120" s="39"/>
      <c r="F120" s="39"/>
      <c r="G120" s="39"/>
      <c r="H120" s="39"/>
      <c r="I120" s="39"/>
      <c r="J120" s="196">
        <f>BK120</f>
        <v>0</v>
      </c>
      <c r="K120" s="39"/>
      <c r="L120" s="43"/>
      <c r="M120" s="102"/>
      <c r="N120" s="197"/>
      <c r="O120" s="103"/>
      <c r="P120" s="198">
        <f>P121</f>
        <v>0</v>
      </c>
      <c r="Q120" s="103"/>
      <c r="R120" s="198">
        <f>R121</f>
        <v>0</v>
      </c>
      <c r="S120" s="103"/>
      <c r="T120" s="199">
        <f>T121</f>
        <v>44.547400000000003</v>
      </c>
      <c r="U120" s="37"/>
      <c r="V120" s="37"/>
      <c r="W120" s="37"/>
      <c r="X120" s="37"/>
      <c r="Y120" s="37"/>
      <c r="Z120" s="37"/>
      <c r="AA120" s="37"/>
      <c r="AB120" s="37"/>
      <c r="AC120" s="37"/>
      <c r="AD120" s="37"/>
      <c r="AE120" s="37"/>
      <c r="AT120" s="16" t="s">
        <v>73</v>
      </c>
      <c r="AU120" s="16" t="s">
        <v>101</v>
      </c>
      <c r="BK120" s="200">
        <f>BK121</f>
        <v>0</v>
      </c>
    </row>
    <row r="121" s="12" customFormat="1" ht="25.92" customHeight="1">
      <c r="A121" s="12"/>
      <c r="B121" s="201"/>
      <c r="C121" s="202"/>
      <c r="D121" s="203" t="s">
        <v>73</v>
      </c>
      <c r="E121" s="204" t="s">
        <v>119</v>
      </c>
      <c r="F121" s="204" t="s">
        <v>120</v>
      </c>
      <c r="G121" s="202"/>
      <c r="H121" s="202"/>
      <c r="I121" s="205"/>
      <c r="J121" s="206">
        <f>BK121</f>
        <v>0</v>
      </c>
      <c r="K121" s="202"/>
      <c r="L121" s="207"/>
      <c r="M121" s="208"/>
      <c r="N121" s="209"/>
      <c r="O121" s="209"/>
      <c r="P121" s="210">
        <f>P122+P123+P134</f>
        <v>0</v>
      </c>
      <c r="Q121" s="209"/>
      <c r="R121" s="210">
        <f>R122+R123+R134</f>
        <v>0</v>
      </c>
      <c r="S121" s="209"/>
      <c r="T121" s="211">
        <f>T122+T123+T134</f>
        <v>44.547400000000003</v>
      </c>
      <c r="U121" s="12"/>
      <c r="V121" s="12"/>
      <c r="W121" s="12"/>
      <c r="X121" s="12"/>
      <c r="Y121" s="12"/>
      <c r="Z121" s="12"/>
      <c r="AA121" s="12"/>
      <c r="AB121" s="12"/>
      <c r="AC121" s="12"/>
      <c r="AD121" s="12"/>
      <c r="AE121" s="12"/>
      <c r="AR121" s="212" t="s">
        <v>82</v>
      </c>
      <c r="AT121" s="213" t="s">
        <v>73</v>
      </c>
      <c r="AU121" s="213" t="s">
        <v>74</v>
      </c>
      <c r="AY121" s="212" t="s">
        <v>121</v>
      </c>
      <c r="BK121" s="214">
        <f>BK122+BK123+BK134</f>
        <v>0</v>
      </c>
    </row>
    <row r="122" s="12" customFormat="1" ht="22.8" customHeight="1">
      <c r="A122" s="12"/>
      <c r="B122" s="201"/>
      <c r="C122" s="202"/>
      <c r="D122" s="203" t="s">
        <v>73</v>
      </c>
      <c r="E122" s="215" t="s">
        <v>82</v>
      </c>
      <c r="F122" s="215" t="s">
        <v>122</v>
      </c>
      <c r="G122" s="202"/>
      <c r="H122" s="202"/>
      <c r="I122" s="205"/>
      <c r="J122" s="216">
        <f>BK122</f>
        <v>0</v>
      </c>
      <c r="K122" s="202"/>
      <c r="L122" s="207"/>
      <c r="M122" s="208"/>
      <c r="N122" s="209"/>
      <c r="O122" s="209"/>
      <c r="P122" s="210">
        <v>0</v>
      </c>
      <c r="Q122" s="209"/>
      <c r="R122" s="210">
        <v>0</v>
      </c>
      <c r="S122" s="209"/>
      <c r="T122" s="211">
        <v>0</v>
      </c>
      <c r="U122" s="12"/>
      <c r="V122" s="12"/>
      <c r="W122" s="12"/>
      <c r="X122" s="12"/>
      <c r="Y122" s="12"/>
      <c r="Z122" s="12"/>
      <c r="AA122" s="12"/>
      <c r="AB122" s="12"/>
      <c r="AC122" s="12"/>
      <c r="AD122" s="12"/>
      <c r="AE122" s="12"/>
      <c r="AR122" s="212" t="s">
        <v>82</v>
      </c>
      <c r="AT122" s="213" t="s">
        <v>73</v>
      </c>
      <c r="AU122" s="213" t="s">
        <v>82</v>
      </c>
      <c r="AY122" s="212" t="s">
        <v>121</v>
      </c>
      <c r="BK122" s="214">
        <v>0</v>
      </c>
    </row>
    <row r="123" s="12" customFormat="1" ht="22.8" customHeight="1">
      <c r="A123" s="12"/>
      <c r="B123" s="201"/>
      <c r="C123" s="202"/>
      <c r="D123" s="203" t="s">
        <v>73</v>
      </c>
      <c r="E123" s="215" t="s">
        <v>177</v>
      </c>
      <c r="F123" s="215" t="s">
        <v>220</v>
      </c>
      <c r="G123" s="202"/>
      <c r="H123" s="202"/>
      <c r="I123" s="205"/>
      <c r="J123" s="216">
        <f>BK123</f>
        <v>0</v>
      </c>
      <c r="K123" s="202"/>
      <c r="L123" s="207"/>
      <c r="M123" s="208"/>
      <c r="N123" s="209"/>
      <c r="O123" s="209"/>
      <c r="P123" s="210">
        <f>SUM(P124:P133)</f>
        <v>0</v>
      </c>
      <c r="Q123" s="209"/>
      <c r="R123" s="210">
        <f>SUM(R124:R133)</f>
        <v>0</v>
      </c>
      <c r="S123" s="209"/>
      <c r="T123" s="211">
        <f>SUM(T124:T133)</f>
        <v>44.547400000000003</v>
      </c>
      <c r="U123" s="12"/>
      <c r="V123" s="12"/>
      <c r="W123" s="12"/>
      <c r="X123" s="12"/>
      <c r="Y123" s="12"/>
      <c r="Z123" s="12"/>
      <c r="AA123" s="12"/>
      <c r="AB123" s="12"/>
      <c r="AC123" s="12"/>
      <c r="AD123" s="12"/>
      <c r="AE123" s="12"/>
      <c r="AR123" s="212" t="s">
        <v>82</v>
      </c>
      <c r="AT123" s="213" t="s">
        <v>73</v>
      </c>
      <c r="AU123" s="213" t="s">
        <v>82</v>
      </c>
      <c r="AY123" s="212" t="s">
        <v>121</v>
      </c>
      <c r="BK123" s="214">
        <f>SUM(BK124:BK133)</f>
        <v>0</v>
      </c>
    </row>
    <row r="124" s="2" customFormat="1" ht="16.5" customHeight="1">
      <c r="A124" s="37"/>
      <c r="B124" s="38"/>
      <c r="C124" s="217" t="s">
        <v>82</v>
      </c>
      <c r="D124" s="217" t="s">
        <v>123</v>
      </c>
      <c r="E124" s="218" t="s">
        <v>234</v>
      </c>
      <c r="F124" s="219" t="s">
        <v>235</v>
      </c>
      <c r="G124" s="220" t="s">
        <v>236</v>
      </c>
      <c r="H124" s="221">
        <v>13.75</v>
      </c>
      <c r="I124" s="222"/>
      <c r="J124" s="223">
        <f>ROUND(I124*H124,2)</f>
        <v>0</v>
      </c>
      <c r="K124" s="219" t="s">
        <v>127</v>
      </c>
      <c r="L124" s="43"/>
      <c r="M124" s="224" t="s">
        <v>1</v>
      </c>
      <c r="N124" s="225" t="s">
        <v>39</v>
      </c>
      <c r="O124" s="90"/>
      <c r="P124" s="226">
        <f>O124*H124</f>
        <v>0</v>
      </c>
      <c r="Q124" s="226">
        <v>0</v>
      </c>
      <c r="R124" s="226">
        <f>Q124*H124</f>
        <v>0</v>
      </c>
      <c r="S124" s="226">
        <v>2</v>
      </c>
      <c r="T124" s="227">
        <f>S124*H124</f>
        <v>27.5</v>
      </c>
      <c r="U124" s="37"/>
      <c r="V124" s="37"/>
      <c r="W124" s="37"/>
      <c r="X124" s="37"/>
      <c r="Y124" s="37"/>
      <c r="Z124" s="37"/>
      <c r="AA124" s="37"/>
      <c r="AB124" s="37"/>
      <c r="AC124" s="37"/>
      <c r="AD124" s="37"/>
      <c r="AE124" s="37"/>
      <c r="AR124" s="228" t="s">
        <v>128</v>
      </c>
      <c r="AT124" s="228" t="s">
        <v>123</v>
      </c>
      <c r="AU124" s="228" t="s">
        <v>84</v>
      </c>
      <c r="AY124" s="16" t="s">
        <v>121</v>
      </c>
      <c r="BE124" s="229">
        <f>IF(N124="základní",J124,0)</f>
        <v>0</v>
      </c>
      <c r="BF124" s="229">
        <f>IF(N124="snížená",J124,0)</f>
        <v>0</v>
      </c>
      <c r="BG124" s="229">
        <f>IF(N124="zákl. přenesená",J124,0)</f>
        <v>0</v>
      </c>
      <c r="BH124" s="229">
        <f>IF(N124="sníž. přenesená",J124,0)</f>
        <v>0</v>
      </c>
      <c r="BI124" s="229">
        <f>IF(N124="nulová",J124,0)</f>
        <v>0</v>
      </c>
      <c r="BJ124" s="16" t="s">
        <v>82</v>
      </c>
      <c r="BK124" s="229">
        <f>ROUND(I124*H124,2)</f>
        <v>0</v>
      </c>
      <c r="BL124" s="16" t="s">
        <v>128</v>
      </c>
      <c r="BM124" s="228" t="s">
        <v>342</v>
      </c>
    </row>
    <row r="125" s="2" customFormat="1">
      <c r="A125" s="37"/>
      <c r="B125" s="38"/>
      <c r="C125" s="39"/>
      <c r="D125" s="230" t="s">
        <v>130</v>
      </c>
      <c r="E125" s="39"/>
      <c r="F125" s="231" t="s">
        <v>238</v>
      </c>
      <c r="G125" s="39"/>
      <c r="H125" s="39"/>
      <c r="I125" s="232"/>
      <c r="J125" s="39"/>
      <c r="K125" s="39"/>
      <c r="L125" s="43"/>
      <c r="M125" s="233"/>
      <c r="N125" s="234"/>
      <c r="O125" s="90"/>
      <c r="P125" s="90"/>
      <c r="Q125" s="90"/>
      <c r="R125" s="90"/>
      <c r="S125" s="90"/>
      <c r="T125" s="91"/>
      <c r="U125" s="37"/>
      <c r="V125" s="37"/>
      <c r="W125" s="37"/>
      <c r="X125" s="37"/>
      <c r="Y125" s="37"/>
      <c r="Z125" s="37"/>
      <c r="AA125" s="37"/>
      <c r="AB125" s="37"/>
      <c r="AC125" s="37"/>
      <c r="AD125" s="37"/>
      <c r="AE125" s="37"/>
      <c r="AT125" s="16" t="s">
        <v>130</v>
      </c>
      <c r="AU125" s="16" t="s">
        <v>84</v>
      </c>
    </row>
    <row r="126" s="13" customFormat="1">
      <c r="A126" s="13"/>
      <c r="B126" s="237"/>
      <c r="C126" s="238"/>
      <c r="D126" s="235" t="s">
        <v>140</v>
      </c>
      <c r="E126" s="239" t="s">
        <v>1</v>
      </c>
      <c r="F126" s="240" t="s">
        <v>343</v>
      </c>
      <c r="G126" s="238"/>
      <c r="H126" s="241">
        <v>13.75</v>
      </c>
      <c r="I126" s="242"/>
      <c r="J126" s="238"/>
      <c r="K126" s="238"/>
      <c r="L126" s="243"/>
      <c r="M126" s="244"/>
      <c r="N126" s="245"/>
      <c r="O126" s="245"/>
      <c r="P126" s="245"/>
      <c r="Q126" s="245"/>
      <c r="R126" s="245"/>
      <c r="S126" s="245"/>
      <c r="T126" s="246"/>
      <c r="U126" s="13"/>
      <c r="V126" s="13"/>
      <c r="W126" s="13"/>
      <c r="X126" s="13"/>
      <c r="Y126" s="13"/>
      <c r="Z126" s="13"/>
      <c r="AA126" s="13"/>
      <c r="AB126" s="13"/>
      <c r="AC126" s="13"/>
      <c r="AD126" s="13"/>
      <c r="AE126" s="13"/>
      <c r="AT126" s="247" t="s">
        <v>140</v>
      </c>
      <c r="AU126" s="247" t="s">
        <v>84</v>
      </c>
      <c r="AV126" s="13" t="s">
        <v>84</v>
      </c>
      <c r="AW126" s="13" t="s">
        <v>32</v>
      </c>
      <c r="AX126" s="13" t="s">
        <v>74</v>
      </c>
      <c r="AY126" s="247" t="s">
        <v>121</v>
      </c>
    </row>
    <row r="127" s="2" customFormat="1" ht="33" customHeight="1">
      <c r="A127" s="37"/>
      <c r="B127" s="38"/>
      <c r="C127" s="217" t="s">
        <v>84</v>
      </c>
      <c r="D127" s="217" t="s">
        <v>123</v>
      </c>
      <c r="E127" s="218" t="s">
        <v>323</v>
      </c>
      <c r="F127" s="219" t="s">
        <v>324</v>
      </c>
      <c r="G127" s="220" t="s">
        <v>236</v>
      </c>
      <c r="H127" s="221">
        <v>11.288</v>
      </c>
      <c r="I127" s="222"/>
      <c r="J127" s="223">
        <f>ROUND(I127*H127,2)</f>
        <v>0</v>
      </c>
      <c r="K127" s="219" t="s">
        <v>127</v>
      </c>
      <c r="L127" s="43"/>
      <c r="M127" s="224" t="s">
        <v>1</v>
      </c>
      <c r="N127" s="225" t="s">
        <v>39</v>
      </c>
      <c r="O127" s="90"/>
      <c r="P127" s="226">
        <f>O127*H127</f>
        <v>0</v>
      </c>
      <c r="Q127" s="226">
        <v>0</v>
      </c>
      <c r="R127" s="226">
        <f>Q127*H127</f>
        <v>0</v>
      </c>
      <c r="S127" s="226">
        <v>1.175</v>
      </c>
      <c r="T127" s="227">
        <f>S127*H127</f>
        <v>13.263400000000001</v>
      </c>
      <c r="U127" s="37"/>
      <c r="V127" s="37"/>
      <c r="W127" s="37"/>
      <c r="X127" s="37"/>
      <c r="Y127" s="37"/>
      <c r="Z127" s="37"/>
      <c r="AA127" s="37"/>
      <c r="AB127" s="37"/>
      <c r="AC127" s="37"/>
      <c r="AD127" s="37"/>
      <c r="AE127" s="37"/>
      <c r="AR127" s="228" t="s">
        <v>128</v>
      </c>
      <c r="AT127" s="228" t="s">
        <v>123</v>
      </c>
      <c r="AU127" s="228" t="s">
        <v>84</v>
      </c>
      <c r="AY127" s="16" t="s">
        <v>121</v>
      </c>
      <c r="BE127" s="229">
        <f>IF(N127="základní",J127,0)</f>
        <v>0</v>
      </c>
      <c r="BF127" s="229">
        <f>IF(N127="snížená",J127,0)</f>
        <v>0</v>
      </c>
      <c r="BG127" s="229">
        <f>IF(N127="zákl. přenesená",J127,0)</f>
        <v>0</v>
      </c>
      <c r="BH127" s="229">
        <f>IF(N127="sníž. přenesená",J127,0)</f>
        <v>0</v>
      </c>
      <c r="BI127" s="229">
        <f>IF(N127="nulová",J127,0)</f>
        <v>0</v>
      </c>
      <c r="BJ127" s="16" t="s">
        <v>82</v>
      </c>
      <c r="BK127" s="229">
        <f>ROUND(I127*H127,2)</f>
        <v>0</v>
      </c>
      <c r="BL127" s="16" t="s">
        <v>128</v>
      </c>
      <c r="BM127" s="228" t="s">
        <v>344</v>
      </c>
    </row>
    <row r="128" s="2" customFormat="1">
      <c r="A128" s="37"/>
      <c r="B128" s="38"/>
      <c r="C128" s="39"/>
      <c r="D128" s="230" t="s">
        <v>130</v>
      </c>
      <c r="E128" s="39"/>
      <c r="F128" s="231" t="s">
        <v>326</v>
      </c>
      <c r="G128" s="39"/>
      <c r="H128" s="39"/>
      <c r="I128" s="232"/>
      <c r="J128" s="39"/>
      <c r="K128" s="39"/>
      <c r="L128" s="43"/>
      <c r="M128" s="233"/>
      <c r="N128" s="234"/>
      <c r="O128" s="90"/>
      <c r="P128" s="90"/>
      <c r="Q128" s="90"/>
      <c r="R128" s="90"/>
      <c r="S128" s="90"/>
      <c r="T128" s="91"/>
      <c r="U128" s="37"/>
      <c r="V128" s="37"/>
      <c r="W128" s="37"/>
      <c r="X128" s="37"/>
      <c r="Y128" s="37"/>
      <c r="Z128" s="37"/>
      <c r="AA128" s="37"/>
      <c r="AB128" s="37"/>
      <c r="AC128" s="37"/>
      <c r="AD128" s="37"/>
      <c r="AE128" s="37"/>
      <c r="AT128" s="16" t="s">
        <v>130</v>
      </c>
      <c r="AU128" s="16" t="s">
        <v>84</v>
      </c>
    </row>
    <row r="129" s="2" customFormat="1">
      <c r="A129" s="37"/>
      <c r="B129" s="38"/>
      <c r="C129" s="39"/>
      <c r="D129" s="235" t="s">
        <v>132</v>
      </c>
      <c r="E129" s="39"/>
      <c r="F129" s="236" t="s">
        <v>327</v>
      </c>
      <c r="G129" s="39"/>
      <c r="H129" s="39"/>
      <c r="I129" s="232"/>
      <c r="J129" s="39"/>
      <c r="K129" s="39"/>
      <c r="L129" s="43"/>
      <c r="M129" s="233"/>
      <c r="N129" s="234"/>
      <c r="O129" s="90"/>
      <c r="P129" s="90"/>
      <c r="Q129" s="90"/>
      <c r="R129" s="90"/>
      <c r="S129" s="90"/>
      <c r="T129" s="91"/>
      <c r="U129" s="37"/>
      <c r="V129" s="37"/>
      <c r="W129" s="37"/>
      <c r="X129" s="37"/>
      <c r="Y129" s="37"/>
      <c r="Z129" s="37"/>
      <c r="AA129" s="37"/>
      <c r="AB129" s="37"/>
      <c r="AC129" s="37"/>
      <c r="AD129" s="37"/>
      <c r="AE129" s="37"/>
      <c r="AT129" s="16" t="s">
        <v>132</v>
      </c>
      <c r="AU129" s="16" t="s">
        <v>84</v>
      </c>
    </row>
    <row r="130" s="13" customFormat="1">
      <c r="A130" s="13"/>
      <c r="B130" s="237"/>
      <c r="C130" s="238"/>
      <c r="D130" s="235" t="s">
        <v>140</v>
      </c>
      <c r="E130" s="239" t="s">
        <v>1</v>
      </c>
      <c r="F130" s="240" t="s">
        <v>345</v>
      </c>
      <c r="G130" s="238"/>
      <c r="H130" s="241">
        <v>11.2875</v>
      </c>
      <c r="I130" s="242"/>
      <c r="J130" s="238"/>
      <c r="K130" s="238"/>
      <c r="L130" s="243"/>
      <c r="M130" s="244"/>
      <c r="N130" s="245"/>
      <c r="O130" s="245"/>
      <c r="P130" s="245"/>
      <c r="Q130" s="245"/>
      <c r="R130" s="245"/>
      <c r="S130" s="245"/>
      <c r="T130" s="246"/>
      <c r="U130" s="13"/>
      <c r="V130" s="13"/>
      <c r="W130" s="13"/>
      <c r="X130" s="13"/>
      <c r="Y130" s="13"/>
      <c r="Z130" s="13"/>
      <c r="AA130" s="13"/>
      <c r="AB130" s="13"/>
      <c r="AC130" s="13"/>
      <c r="AD130" s="13"/>
      <c r="AE130" s="13"/>
      <c r="AT130" s="247" t="s">
        <v>140</v>
      </c>
      <c r="AU130" s="247" t="s">
        <v>84</v>
      </c>
      <c r="AV130" s="13" t="s">
        <v>84</v>
      </c>
      <c r="AW130" s="13" t="s">
        <v>32</v>
      </c>
      <c r="AX130" s="13" t="s">
        <v>74</v>
      </c>
      <c r="AY130" s="247" t="s">
        <v>121</v>
      </c>
    </row>
    <row r="131" s="2" customFormat="1" ht="24.15" customHeight="1">
      <c r="A131" s="37"/>
      <c r="B131" s="38"/>
      <c r="C131" s="217" t="s">
        <v>142</v>
      </c>
      <c r="D131" s="217" t="s">
        <v>123</v>
      </c>
      <c r="E131" s="218" t="s">
        <v>329</v>
      </c>
      <c r="F131" s="219" t="s">
        <v>330</v>
      </c>
      <c r="G131" s="220" t="s">
        <v>224</v>
      </c>
      <c r="H131" s="221">
        <v>21.5</v>
      </c>
      <c r="I131" s="222"/>
      <c r="J131" s="223">
        <f>ROUND(I131*H131,2)</f>
        <v>0</v>
      </c>
      <c r="K131" s="219" t="s">
        <v>127</v>
      </c>
      <c r="L131" s="43"/>
      <c r="M131" s="224" t="s">
        <v>1</v>
      </c>
      <c r="N131" s="225" t="s">
        <v>39</v>
      </c>
      <c r="O131" s="90"/>
      <c r="P131" s="226">
        <f>O131*H131</f>
        <v>0</v>
      </c>
      <c r="Q131" s="226">
        <v>0</v>
      </c>
      <c r="R131" s="226">
        <f>Q131*H131</f>
        <v>0</v>
      </c>
      <c r="S131" s="226">
        <v>0.17599999999999999</v>
      </c>
      <c r="T131" s="227">
        <f>S131*H131</f>
        <v>3.7839999999999998</v>
      </c>
      <c r="U131" s="37"/>
      <c r="V131" s="37"/>
      <c r="W131" s="37"/>
      <c r="X131" s="37"/>
      <c r="Y131" s="37"/>
      <c r="Z131" s="37"/>
      <c r="AA131" s="37"/>
      <c r="AB131" s="37"/>
      <c r="AC131" s="37"/>
      <c r="AD131" s="37"/>
      <c r="AE131" s="37"/>
      <c r="AR131" s="228" t="s">
        <v>128</v>
      </c>
      <c r="AT131" s="228" t="s">
        <v>123</v>
      </c>
      <c r="AU131" s="228" t="s">
        <v>84</v>
      </c>
      <c r="AY131" s="16" t="s">
        <v>121</v>
      </c>
      <c r="BE131" s="229">
        <f>IF(N131="základní",J131,0)</f>
        <v>0</v>
      </c>
      <c r="BF131" s="229">
        <f>IF(N131="snížená",J131,0)</f>
        <v>0</v>
      </c>
      <c r="BG131" s="229">
        <f>IF(N131="zákl. přenesená",J131,0)</f>
        <v>0</v>
      </c>
      <c r="BH131" s="229">
        <f>IF(N131="sníž. přenesená",J131,0)</f>
        <v>0</v>
      </c>
      <c r="BI131" s="229">
        <f>IF(N131="nulová",J131,0)</f>
        <v>0</v>
      </c>
      <c r="BJ131" s="16" t="s">
        <v>82</v>
      </c>
      <c r="BK131" s="229">
        <f>ROUND(I131*H131,2)</f>
        <v>0</v>
      </c>
      <c r="BL131" s="16" t="s">
        <v>128</v>
      </c>
      <c r="BM131" s="228" t="s">
        <v>346</v>
      </c>
    </row>
    <row r="132" s="2" customFormat="1">
      <c r="A132" s="37"/>
      <c r="B132" s="38"/>
      <c r="C132" s="39"/>
      <c r="D132" s="230" t="s">
        <v>130</v>
      </c>
      <c r="E132" s="39"/>
      <c r="F132" s="231" t="s">
        <v>332</v>
      </c>
      <c r="G132" s="39"/>
      <c r="H132" s="39"/>
      <c r="I132" s="232"/>
      <c r="J132" s="39"/>
      <c r="K132" s="39"/>
      <c r="L132" s="43"/>
      <c r="M132" s="233"/>
      <c r="N132" s="234"/>
      <c r="O132" s="90"/>
      <c r="P132" s="90"/>
      <c r="Q132" s="90"/>
      <c r="R132" s="90"/>
      <c r="S132" s="90"/>
      <c r="T132" s="91"/>
      <c r="U132" s="37"/>
      <c r="V132" s="37"/>
      <c r="W132" s="37"/>
      <c r="X132" s="37"/>
      <c r="Y132" s="37"/>
      <c r="Z132" s="37"/>
      <c r="AA132" s="37"/>
      <c r="AB132" s="37"/>
      <c r="AC132" s="37"/>
      <c r="AD132" s="37"/>
      <c r="AE132" s="37"/>
      <c r="AT132" s="16" t="s">
        <v>130</v>
      </c>
      <c r="AU132" s="16" t="s">
        <v>84</v>
      </c>
    </row>
    <row r="133" s="13" customFormat="1">
      <c r="A133" s="13"/>
      <c r="B133" s="237"/>
      <c r="C133" s="238"/>
      <c r="D133" s="235" t="s">
        <v>140</v>
      </c>
      <c r="E133" s="239" t="s">
        <v>1</v>
      </c>
      <c r="F133" s="240" t="s">
        <v>347</v>
      </c>
      <c r="G133" s="238"/>
      <c r="H133" s="241">
        <v>21.5</v>
      </c>
      <c r="I133" s="242"/>
      <c r="J133" s="238"/>
      <c r="K133" s="238"/>
      <c r="L133" s="243"/>
      <c r="M133" s="244"/>
      <c r="N133" s="245"/>
      <c r="O133" s="245"/>
      <c r="P133" s="245"/>
      <c r="Q133" s="245"/>
      <c r="R133" s="245"/>
      <c r="S133" s="245"/>
      <c r="T133" s="246"/>
      <c r="U133" s="13"/>
      <c r="V133" s="13"/>
      <c r="W133" s="13"/>
      <c r="X133" s="13"/>
      <c r="Y133" s="13"/>
      <c r="Z133" s="13"/>
      <c r="AA133" s="13"/>
      <c r="AB133" s="13"/>
      <c r="AC133" s="13"/>
      <c r="AD133" s="13"/>
      <c r="AE133" s="13"/>
      <c r="AT133" s="247" t="s">
        <v>140</v>
      </c>
      <c r="AU133" s="247" t="s">
        <v>84</v>
      </c>
      <c r="AV133" s="13" t="s">
        <v>84</v>
      </c>
      <c r="AW133" s="13" t="s">
        <v>32</v>
      </c>
      <c r="AX133" s="13" t="s">
        <v>74</v>
      </c>
      <c r="AY133" s="247" t="s">
        <v>121</v>
      </c>
    </row>
    <row r="134" s="12" customFormat="1" ht="22.8" customHeight="1">
      <c r="A134" s="12"/>
      <c r="B134" s="201"/>
      <c r="C134" s="202"/>
      <c r="D134" s="203" t="s">
        <v>73</v>
      </c>
      <c r="E134" s="215" t="s">
        <v>254</v>
      </c>
      <c r="F134" s="215" t="s">
        <v>255</v>
      </c>
      <c r="G134" s="202"/>
      <c r="H134" s="202"/>
      <c r="I134" s="205"/>
      <c r="J134" s="216">
        <f>BK134</f>
        <v>0</v>
      </c>
      <c r="K134" s="202"/>
      <c r="L134" s="207"/>
      <c r="M134" s="208"/>
      <c r="N134" s="209"/>
      <c r="O134" s="209"/>
      <c r="P134" s="210">
        <f>SUM(P135:P153)</f>
        <v>0</v>
      </c>
      <c r="Q134" s="209"/>
      <c r="R134" s="210">
        <f>SUM(R135:R153)</f>
        <v>0</v>
      </c>
      <c r="S134" s="209"/>
      <c r="T134" s="211">
        <f>SUM(T135:T153)</f>
        <v>0</v>
      </c>
      <c r="U134" s="12"/>
      <c r="V134" s="12"/>
      <c r="W134" s="12"/>
      <c r="X134" s="12"/>
      <c r="Y134" s="12"/>
      <c r="Z134" s="12"/>
      <c r="AA134" s="12"/>
      <c r="AB134" s="12"/>
      <c r="AC134" s="12"/>
      <c r="AD134" s="12"/>
      <c r="AE134" s="12"/>
      <c r="AR134" s="212" t="s">
        <v>82</v>
      </c>
      <c r="AT134" s="213" t="s">
        <v>73</v>
      </c>
      <c r="AU134" s="213" t="s">
        <v>82</v>
      </c>
      <c r="AY134" s="212" t="s">
        <v>121</v>
      </c>
      <c r="BK134" s="214">
        <f>SUM(BK135:BK153)</f>
        <v>0</v>
      </c>
    </row>
    <row r="135" s="2" customFormat="1" ht="24.15" customHeight="1">
      <c r="A135" s="37"/>
      <c r="B135" s="38"/>
      <c r="C135" s="217" t="s">
        <v>128</v>
      </c>
      <c r="D135" s="217" t="s">
        <v>123</v>
      </c>
      <c r="E135" s="218" t="s">
        <v>264</v>
      </c>
      <c r="F135" s="219" t="s">
        <v>265</v>
      </c>
      <c r="G135" s="220" t="s">
        <v>258</v>
      </c>
      <c r="H135" s="221">
        <v>44.546999999999997</v>
      </c>
      <c r="I135" s="222"/>
      <c r="J135" s="223">
        <f>ROUND(I135*H135,2)</f>
        <v>0</v>
      </c>
      <c r="K135" s="219" t="s">
        <v>127</v>
      </c>
      <c r="L135" s="43"/>
      <c r="M135" s="224" t="s">
        <v>1</v>
      </c>
      <c r="N135" s="225" t="s">
        <v>39</v>
      </c>
      <c r="O135" s="90"/>
      <c r="P135" s="226">
        <f>O135*H135</f>
        <v>0</v>
      </c>
      <c r="Q135" s="226">
        <v>0</v>
      </c>
      <c r="R135" s="226">
        <f>Q135*H135</f>
        <v>0</v>
      </c>
      <c r="S135" s="226">
        <v>0</v>
      </c>
      <c r="T135" s="227">
        <f>S135*H135</f>
        <v>0</v>
      </c>
      <c r="U135" s="37"/>
      <c r="V135" s="37"/>
      <c r="W135" s="37"/>
      <c r="X135" s="37"/>
      <c r="Y135" s="37"/>
      <c r="Z135" s="37"/>
      <c r="AA135" s="37"/>
      <c r="AB135" s="37"/>
      <c r="AC135" s="37"/>
      <c r="AD135" s="37"/>
      <c r="AE135" s="37"/>
      <c r="AR135" s="228" t="s">
        <v>128</v>
      </c>
      <c r="AT135" s="228" t="s">
        <v>123</v>
      </c>
      <c r="AU135" s="228" t="s">
        <v>84</v>
      </c>
      <c r="AY135" s="16" t="s">
        <v>121</v>
      </c>
      <c r="BE135" s="229">
        <f>IF(N135="základní",J135,0)</f>
        <v>0</v>
      </c>
      <c r="BF135" s="229">
        <f>IF(N135="snížená",J135,0)</f>
        <v>0</v>
      </c>
      <c r="BG135" s="229">
        <f>IF(N135="zákl. přenesená",J135,0)</f>
        <v>0</v>
      </c>
      <c r="BH135" s="229">
        <f>IF(N135="sníž. přenesená",J135,0)</f>
        <v>0</v>
      </c>
      <c r="BI135" s="229">
        <f>IF(N135="nulová",J135,0)</f>
        <v>0</v>
      </c>
      <c r="BJ135" s="16" t="s">
        <v>82</v>
      </c>
      <c r="BK135" s="229">
        <f>ROUND(I135*H135,2)</f>
        <v>0</v>
      </c>
      <c r="BL135" s="16" t="s">
        <v>128</v>
      </c>
      <c r="BM135" s="228" t="s">
        <v>348</v>
      </c>
    </row>
    <row r="136" s="2" customFormat="1">
      <c r="A136" s="37"/>
      <c r="B136" s="38"/>
      <c r="C136" s="39"/>
      <c r="D136" s="230" t="s">
        <v>130</v>
      </c>
      <c r="E136" s="39"/>
      <c r="F136" s="231" t="s">
        <v>267</v>
      </c>
      <c r="G136" s="39"/>
      <c r="H136" s="39"/>
      <c r="I136" s="232"/>
      <c r="J136" s="39"/>
      <c r="K136" s="39"/>
      <c r="L136" s="43"/>
      <c r="M136" s="233"/>
      <c r="N136" s="234"/>
      <c r="O136" s="90"/>
      <c r="P136" s="90"/>
      <c r="Q136" s="90"/>
      <c r="R136" s="90"/>
      <c r="S136" s="90"/>
      <c r="T136" s="91"/>
      <c r="U136" s="37"/>
      <c r="V136" s="37"/>
      <c r="W136" s="37"/>
      <c r="X136" s="37"/>
      <c r="Y136" s="37"/>
      <c r="Z136" s="37"/>
      <c r="AA136" s="37"/>
      <c r="AB136" s="37"/>
      <c r="AC136" s="37"/>
      <c r="AD136" s="37"/>
      <c r="AE136" s="37"/>
      <c r="AT136" s="16" t="s">
        <v>130</v>
      </c>
      <c r="AU136" s="16" t="s">
        <v>84</v>
      </c>
    </row>
    <row r="137" s="2" customFormat="1">
      <c r="A137" s="37"/>
      <c r="B137" s="38"/>
      <c r="C137" s="39"/>
      <c r="D137" s="235" t="s">
        <v>132</v>
      </c>
      <c r="E137" s="39"/>
      <c r="F137" s="236" t="s">
        <v>268</v>
      </c>
      <c r="G137" s="39"/>
      <c r="H137" s="39"/>
      <c r="I137" s="232"/>
      <c r="J137" s="39"/>
      <c r="K137" s="39"/>
      <c r="L137" s="43"/>
      <c r="M137" s="233"/>
      <c r="N137" s="234"/>
      <c r="O137" s="90"/>
      <c r="P137" s="90"/>
      <c r="Q137" s="90"/>
      <c r="R137" s="90"/>
      <c r="S137" s="90"/>
      <c r="T137" s="91"/>
      <c r="U137" s="37"/>
      <c r="V137" s="37"/>
      <c r="W137" s="37"/>
      <c r="X137" s="37"/>
      <c r="Y137" s="37"/>
      <c r="Z137" s="37"/>
      <c r="AA137" s="37"/>
      <c r="AB137" s="37"/>
      <c r="AC137" s="37"/>
      <c r="AD137" s="37"/>
      <c r="AE137" s="37"/>
      <c r="AT137" s="16" t="s">
        <v>132</v>
      </c>
      <c r="AU137" s="16" t="s">
        <v>84</v>
      </c>
    </row>
    <row r="138" s="2" customFormat="1" ht="24.15" customHeight="1">
      <c r="A138" s="37"/>
      <c r="B138" s="38"/>
      <c r="C138" s="217" t="s">
        <v>154</v>
      </c>
      <c r="D138" s="217" t="s">
        <v>123</v>
      </c>
      <c r="E138" s="218" t="s">
        <v>270</v>
      </c>
      <c r="F138" s="219" t="s">
        <v>271</v>
      </c>
      <c r="G138" s="220" t="s">
        <v>258</v>
      </c>
      <c r="H138" s="221">
        <v>222.73500000000001</v>
      </c>
      <c r="I138" s="222"/>
      <c r="J138" s="223">
        <f>ROUND(I138*H138,2)</f>
        <v>0</v>
      </c>
      <c r="K138" s="219" t="s">
        <v>127</v>
      </c>
      <c r="L138" s="43"/>
      <c r="M138" s="224" t="s">
        <v>1</v>
      </c>
      <c r="N138" s="225" t="s">
        <v>39</v>
      </c>
      <c r="O138" s="90"/>
      <c r="P138" s="226">
        <f>O138*H138</f>
        <v>0</v>
      </c>
      <c r="Q138" s="226">
        <v>0</v>
      </c>
      <c r="R138" s="226">
        <f>Q138*H138</f>
        <v>0</v>
      </c>
      <c r="S138" s="226">
        <v>0</v>
      </c>
      <c r="T138" s="227">
        <f>S138*H138</f>
        <v>0</v>
      </c>
      <c r="U138" s="37"/>
      <c r="V138" s="37"/>
      <c r="W138" s="37"/>
      <c r="X138" s="37"/>
      <c r="Y138" s="37"/>
      <c r="Z138" s="37"/>
      <c r="AA138" s="37"/>
      <c r="AB138" s="37"/>
      <c r="AC138" s="37"/>
      <c r="AD138" s="37"/>
      <c r="AE138" s="37"/>
      <c r="AR138" s="228" t="s">
        <v>128</v>
      </c>
      <c r="AT138" s="228" t="s">
        <v>123</v>
      </c>
      <c r="AU138" s="228" t="s">
        <v>84</v>
      </c>
      <c r="AY138" s="16" t="s">
        <v>121</v>
      </c>
      <c r="BE138" s="229">
        <f>IF(N138="základní",J138,0)</f>
        <v>0</v>
      </c>
      <c r="BF138" s="229">
        <f>IF(N138="snížená",J138,0)</f>
        <v>0</v>
      </c>
      <c r="BG138" s="229">
        <f>IF(N138="zákl. přenesená",J138,0)</f>
        <v>0</v>
      </c>
      <c r="BH138" s="229">
        <f>IF(N138="sníž. přenesená",J138,0)</f>
        <v>0</v>
      </c>
      <c r="BI138" s="229">
        <f>IF(N138="nulová",J138,0)</f>
        <v>0</v>
      </c>
      <c r="BJ138" s="16" t="s">
        <v>82</v>
      </c>
      <c r="BK138" s="229">
        <f>ROUND(I138*H138,2)</f>
        <v>0</v>
      </c>
      <c r="BL138" s="16" t="s">
        <v>128</v>
      </c>
      <c r="BM138" s="228" t="s">
        <v>349</v>
      </c>
    </row>
    <row r="139" s="2" customFormat="1">
      <c r="A139" s="37"/>
      <c r="B139" s="38"/>
      <c r="C139" s="39"/>
      <c r="D139" s="230" t="s">
        <v>130</v>
      </c>
      <c r="E139" s="39"/>
      <c r="F139" s="231" t="s">
        <v>273</v>
      </c>
      <c r="G139" s="39"/>
      <c r="H139" s="39"/>
      <c r="I139" s="232"/>
      <c r="J139" s="39"/>
      <c r="K139" s="39"/>
      <c r="L139" s="43"/>
      <c r="M139" s="233"/>
      <c r="N139" s="234"/>
      <c r="O139" s="90"/>
      <c r="P139" s="90"/>
      <c r="Q139" s="90"/>
      <c r="R139" s="90"/>
      <c r="S139" s="90"/>
      <c r="T139" s="91"/>
      <c r="U139" s="37"/>
      <c r="V139" s="37"/>
      <c r="W139" s="37"/>
      <c r="X139" s="37"/>
      <c r="Y139" s="37"/>
      <c r="Z139" s="37"/>
      <c r="AA139" s="37"/>
      <c r="AB139" s="37"/>
      <c r="AC139" s="37"/>
      <c r="AD139" s="37"/>
      <c r="AE139" s="37"/>
      <c r="AT139" s="16" t="s">
        <v>130</v>
      </c>
      <c r="AU139" s="16" t="s">
        <v>84</v>
      </c>
    </row>
    <row r="140" s="2" customFormat="1">
      <c r="A140" s="37"/>
      <c r="B140" s="38"/>
      <c r="C140" s="39"/>
      <c r="D140" s="235" t="s">
        <v>132</v>
      </c>
      <c r="E140" s="39"/>
      <c r="F140" s="236" t="s">
        <v>268</v>
      </c>
      <c r="G140" s="39"/>
      <c r="H140" s="39"/>
      <c r="I140" s="232"/>
      <c r="J140" s="39"/>
      <c r="K140" s="39"/>
      <c r="L140" s="43"/>
      <c r="M140" s="233"/>
      <c r="N140" s="234"/>
      <c r="O140" s="90"/>
      <c r="P140" s="90"/>
      <c r="Q140" s="90"/>
      <c r="R140" s="90"/>
      <c r="S140" s="90"/>
      <c r="T140" s="91"/>
      <c r="U140" s="37"/>
      <c r="V140" s="37"/>
      <c r="W140" s="37"/>
      <c r="X140" s="37"/>
      <c r="Y140" s="37"/>
      <c r="Z140" s="37"/>
      <c r="AA140" s="37"/>
      <c r="AB140" s="37"/>
      <c r="AC140" s="37"/>
      <c r="AD140" s="37"/>
      <c r="AE140" s="37"/>
      <c r="AT140" s="16" t="s">
        <v>132</v>
      </c>
      <c r="AU140" s="16" t="s">
        <v>84</v>
      </c>
    </row>
    <row r="141" s="13" customFormat="1">
      <c r="A141" s="13"/>
      <c r="B141" s="237"/>
      <c r="C141" s="238"/>
      <c r="D141" s="235" t="s">
        <v>140</v>
      </c>
      <c r="E141" s="238"/>
      <c r="F141" s="240" t="s">
        <v>350</v>
      </c>
      <c r="G141" s="238"/>
      <c r="H141" s="241">
        <v>222.73500000000001</v>
      </c>
      <c r="I141" s="242"/>
      <c r="J141" s="238"/>
      <c r="K141" s="238"/>
      <c r="L141" s="243"/>
      <c r="M141" s="244"/>
      <c r="N141" s="245"/>
      <c r="O141" s="245"/>
      <c r="P141" s="245"/>
      <c r="Q141" s="245"/>
      <c r="R141" s="245"/>
      <c r="S141" s="245"/>
      <c r="T141" s="246"/>
      <c r="U141" s="13"/>
      <c r="V141" s="13"/>
      <c r="W141" s="13"/>
      <c r="X141" s="13"/>
      <c r="Y141" s="13"/>
      <c r="Z141" s="13"/>
      <c r="AA141" s="13"/>
      <c r="AB141" s="13"/>
      <c r="AC141" s="13"/>
      <c r="AD141" s="13"/>
      <c r="AE141" s="13"/>
      <c r="AT141" s="247" t="s">
        <v>140</v>
      </c>
      <c r="AU141" s="247" t="s">
        <v>84</v>
      </c>
      <c r="AV141" s="13" t="s">
        <v>84</v>
      </c>
      <c r="AW141" s="13" t="s">
        <v>4</v>
      </c>
      <c r="AX141" s="13" t="s">
        <v>82</v>
      </c>
      <c r="AY141" s="247" t="s">
        <v>121</v>
      </c>
    </row>
    <row r="142" s="2" customFormat="1" ht="37.8" customHeight="1">
      <c r="A142" s="37"/>
      <c r="B142" s="38"/>
      <c r="C142" s="217" t="s">
        <v>160</v>
      </c>
      <c r="D142" s="217" t="s">
        <v>123</v>
      </c>
      <c r="E142" s="218" t="s">
        <v>293</v>
      </c>
      <c r="F142" s="219" t="s">
        <v>294</v>
      </c>
      <c r="G142" s="220" t="s">
        <v>258</v>
      </c>
      <c r="H142" s="221">
        <v>31.283999999999999</v>
      </c>
      <c r="I142" s="222"/>
      <c r="J142" s="223">
        <f>ROUND(I142*H142,2)</f>
        <v>0</v>
      </c>
      <c r="K142" s="219" t="s">
        <v>127</v>
      </c>
      <c r="L142" s="43"/>
      <c r="M142" s="224" t="s">
        <v>1</v>
      </c>
      <c r="N142" s="225" t="s">
        <v>39</v>
      </c>
      <c r="O142" s="90"/>
      <c r="P142" s="226">
        <f>O142*H142</f>
        <v>0</v>
      </c>
      <c r="Q142" s="226">
        <v>0</v>
      </c>
      <c r="R142" s="226">
        <f>Q142*H142</f>
        <v>0</v>
      </c>
      <c r="S142" s="226">
        <v>0</v>
      </c>
      <c r="T142" s="227">
        <f>S142*H142</f>
        <v>0</v>
      </c>
      <c r="U142" s="37"/>
      <c r="V142" s="37"/>
      <c r="W142" s="37"/>
      <c r="X142" s="37"/>
      <c r="Y142" s="37"/>
      <c r="Z142" s="37"/>
      <c r="AA142" s="37"/>
      <c r="AB142" s="37"/>
      <c r="AC142" s="37"/>
      <c r="AD142" s="37"/>
      <c r="AE142" s="37"/>
      <c r="AR142" s="228" t="s">
        <v>128</v>
      </c>
      <c r="AT142" s="228" t="s">
        <v>123</v>
      </c>
      <c r="AU142" s="228" t="s">
        <v>84</v>
      </c>
      <c r="AY142" s="16" t="s">
        <v>121</v>
      </c>
      <c r="BE142" s="229">
        <f>IF(N142="základní",J142,0)</f>
        <v>0</v>
      </c>
      <c r="BF142" s="229">
        <f>IF(N142="snížená",J142,0)</f>
        <v>0</v>
      </c>
      <c r="BG142" s="229">
        <f>IF(N142="zákl. přenesená",J142,0)</f>
        <v>0</v>
      </c>
      <c r="BH142" s="229">
        <f>IF(N142="sníž. přenesená",J142,0)</f>
        <v>0</v>
      </c>
      <c r="BI142" s="229">
        <f>IF(N142="nulová",J142,0)</f>
        <v>0</v>
      </c>
      <c r="BJ142" s="16" t="s">
        <v>82</v>
      </c>
      <c r="BK142" s="229">
        <f>ROUND(I142*H142,2)</f>
        <v>0</v>
      </c>
      <c r="BL142" s="16" t="s">
        <v>128</v>
      </c>
      <c r="BM142" s="228" t="s">
        <v>351</v>
      </c>
    </row>
    <row r="143" s="2" customFormat="1">
      <c r="A143" s="37"/>
      <c r="B143" s="38"/>
      <c r="C143" s="39"/>
      <c r="D143" s="230" t="s">
        <v>130</v>
      </c>
      <c r="E143" s="39"/>
      <c r="F143" s="231" t="s">
        <v>296</v>
      </c>
      <c r="G143" s="39"/>
      <c r="H143" s="39"/>
      <c r="I143" s="232"/>
      <c r="J143" s="39"/>
      <c r="K143" s="39"/>
      <c r="L143" s="43"/>
      <c r="M143" s="233"/>
      <c r="N143" s="234"/>
      <c r="O143" s="90"/>
      <c r="P143" s="90"/>
      <c r="Q143" s="90"/>
      <c r="R143" s="90"/>
      <c r="S143" s="90"/>
      <c r="T143" s="91"/>
      <c r="U143" s="37"/>
      <c r="V143" s="37"/>
      <c r="W143" s="37"/>
      <c r="X143" s="37"/>
      <c r="Y143" s="37"/>
      <c r="Z143" s="37"/>
      <c r="AA143" s="37"/>
      <c r="AB143" s="37"/>
      <c r="AC143" s="37"/>
      <c r="AD143" s="37"/>
      <c r="AE143" s="37"/>
      <c r="AT143" s="16" t="s">
        <v>130</v>
      </c>
      <c r="AU143" s="16" t="s">
        <v>84</v>
      </c>
    </row>
    <row r="144" s="2" customFormat="1">
      <c r="A144" s="37"/>
      <c r="B144" s="38"/>
      <c r="C144" s="39"/>
      <c r="D144" s="235" t="s">
        <v>132</v>
      </c>
      <c r="E144" s="39"/>
      <c r="F144" s="236" t="s">
        <v>297</v>
      </c>
      <c r="G144" s="39"/>
      <c r="H144" s="39"/>
      <c r="I144" s="232"/>
      <c r="J144" s="39"/>
      <c r="K144" s="39"/>
      <c r="L144" s="43"/>
      <c r="M144" s="233"/>
      <c r="N144" s="234"/>
      <c r="O144" s="90"/>
      <c r="P144" s="90"/>
      <c r="Q144" s="90"/>
      <c r="R144" s="90"/>
      <c r="S144" s="90"/>
      <c r="T144" s="91"/>
      <c r="U144" s="37"/>
      <c r="V144" s="37"/>
      <c r="W144" s="37"/>
      <c r="X144" s="37"/>
      <c r="Y144" s="37"/>
      <c r="Z144" s="37"/>
      <c r="AA144" s="37"/>
      <c r="AB144" s="37"/>
      <c r="AC144" s="37"/>
      <c r="AD144" s="37"/>
      <c r="AE144" s="37"/>
      <c r="AT144" s="16" t="s">
        <v>132</v>
      </c>
      <c r="AU144" s="16" t="s">
        <v>84</v>
      </c>
    </row>
    <row r="145" s="13" customFormat="1">
      <c r="A145" s="13"/>
      <c r="B145" s="237"/>
      <c r="C145" s="238"/>
      <c r="D145" s="235" t="s">
        <v>140</v>
      </c>
      <c r="E145" s="239" t="s">
        <v>1</v>
      </c>
      <c r="F145" s="240" t="s">
        <v>352</v>
      </c>
      <c r="G145" s="238"/>
      <c r="H145" s="241">
        <v>31.283999999999999</v>
      </c>
      <c r="I145" s="242"/>
      <c r="J145" s="238"/>
      <c r="K145" s="238"/>
      <c r="L145" s="243"/>
      <c r="M145" s="244"/>
      <c r="N145" s="245"/>
      <c r="O145" s="245"/>
      <c r="P145" s="245"/>
      <c r="Q145" s="245"/>
      <c r="R145" s="245"/>
      <c r="S145" s="245"/>
      <c r="T145" s="246"/>
      <c r="U145" s="13"/>
      <c r="V145" s="13"/>
      <c r="W145" s="13"/>
      <c r="X145" s="13"/>
      <c r="Y145" s="13"/>
      <c r="Z145" s="13"/>
      <c r="AA145" s="13"/>
      <c r="AB145" s="13"/>
      <c r="AC145" s="13"/>
      <c r="AD145" s="13"/>
      <c r="AE145" s="13"/>
      <c r="AT145" s="247" t="s">
        <v>140</v>
      </c>
      <c r="AU145" s="247" t="s">
        <v>84</v>
      </c>
      <c r="AV145" s="13" t="s">
        <v>84</v>
      </c>
      <c r="AW145" s="13" t="s">
        <v>32</v>
      </c>
      <c r="AX145" s="13" t="s">
        <v>74</v>
      </c>
      <c r="AY145" s="247" t="s">
        <v>121</v>
      </c>
    </row>
    <row r="146" s="2" customFormat="1" ht="33" customHeight="1">
      <c r="A146" s="37"/>
      <c r="B146" s="38"/>
      <c r="C146" s="217" t="s">
        <v>166</v>
      </c>
      <c r="D146" s="217" t="s">
        <v>123</v>
      </c>
      <c r="E146" s="218" t="s">
        <v>300</v>
      </c>
      <c r="F146" s="219" t="s">
        <v>301</v>
      </c>
      <c r="G146" s="220" t="s">
        <v>258</v>
      </c>
      <c r="H146" s="221">
        <v>6.6319999999999997</v>
      </c>
      <c r="I146" s="222"/>
      <c r="J146" s="223">
        <f>ROUND(I146*H146,2)</f>
        <v>0</v>
      </c>
      <c r="K146" s="219" t="s">
        <v>127</v>
      </c>
      <c r="L146" s="43"/>
      <c r="M146" s="224" t="s">
        <v>1</v>
      </c>
      <c r="N146" s="225" t="s">
        <v>39</v>
      </c>
      <c r="O146" s="90"/>
      <c r="P146" s="226">
        <f>O146*H146</f>
        <v>0</v>
      </c>
      <c r="Q146" s="226">
        <v>0</v>
      </c>
      <c r="R146" s="226">
        <f>Q146*H146</f>
        <v>0</v>
      </c>
      <c r="S146" s="226">
        <v>0</v>
      </c>
      <c r="T146" s="227">
        <f>S146*H146</f>
        <v>0</v>
      </c>
      <c r="U146" s="37"/>
      <c r="V146" s="37"/>
      <c r="W146" s="37"/>
      <c r="X146" s="37"/>
      <c r="Y146" s="37"/>
      <c r="Z146" s="37"/>
      <c r="AA146" s="37"/>
      <c r="AB146" s="37"/>
      <c r="AC146" s="37"/>
      <c r="AD146" s="37"/>
      <c r="AE146" s="37"/>
      <c r="AR146" s="228" t="s">
        <v>128</v>
      </c>
      <c r="AT146" s="228" t="s">
        <v>123</v>
      </c>
      <c r="AU146" s="228" t="s">
        <v>84</v>
      </c>
      <c r="AY146" s="16" t="s">
        <v>121</v>
      </c>
      <c r="BE146" s="229">
        <f>IF(N146="základní",J146,0)</f>
        <v>0</v>
      </c>
      <c r="BF146" s="229">
        <f>IF(N146="snížená",J146,0)</f>
        <v>0</v>
      </c>
      <c r="BG146" s="229">
        <f>IF(N146="zákl. přenesená",J146,0)</f>
        <v>0</v>
      </c>
      <c r="BH146" s="229">
        <f>IF(N146="sníž. přenesená",J146,0)</f>
        <v>0</v>
      </c>
      <c r="BI146" s="229">
        <f>IF(N146="nulová",J146,0)</f>
        <v>0</v>
      </c>
      <c r="BJ146" s="16" t="s">
        <v>82</v>
      </c>
      <c r="BK146" s="229">
        <f>ROUND(I146*H146,2)</f>
        <v>0</v>
      </c>
      <c r="BL146" s="16" t="s">
        <v>128</v>
      </c>
      <c r="BM146" s="228" t="s">
        <v>353</v>
      </c>
    </row>
    <row r="147" s="2" customFormat="1">
      <c r="A147" s="37"/>
      <c r="B147" s="38"/>
      <c r="C147" s="39"/>
      <c r="D147" s="230" t="s">
        <v>130</v>
      </c>
      <c r="E147" s="39"/>
      <c r="F147" s="231" t="s">
        <v>303</v>
      </c>
      <c r="G147" s="39"/>
      <c r="H147" s="39"/>
      <c r="I147" s="232"/>
      <c r="J147" s="39"/>
      <c r="K147" s="39"/>
      <c r="L147" s="43"/>
      <c r="M147" s="233"/>
      <c r="N147" s="234"/>
      <c r="O147" s="90"/>
      <c r="P147" s="90"/>
      <c r="Q147" s="90"/>
      <c r="R147" s="90"/>
      <c r="S147" s="90"/>
      <c r="T147" s="91"/>
      <c r="U147" s="37"/>
      <c r="V147" s="37"/>
      <c r="W147" s="37"/>
      <c r="X147" s="37"/>
      <c r="Y147" s="37"/>
      <c r="Z147" s="37"/>
      <c r="AA147" s="37"/>
      <c r="AB147" s="37"/>
      <c r="AC147" s="37"/>
      <c r="AD147" s="37"/>
      <c r="AE147" s="37"/>
      <c r="AT147" s="16" t="s">
        <v>130</v>
      </c>
      <c r="AU147" s="16" t="s">
        <v>84</v>
      </c>
    </row>
    <row r="148" s="2" customFormat="1">
      <c r="A148" s="37"/>
      <c r="B148" s="38"/>
      <c r="C148" s="39"/>
      <c r="D148" s="235" t="s">
        <v>132</v>
      </c>
      <c r="E148" s="39"/>
      <c r="F148" s="236" t="s">
        <v>297</v>
      </c>
      <c r="G148" s="39"/>
      <c r="H148" s="39"/>
      <c r="I148" s="232"/>
      <c r="J148" s="39"/>
      <c r="K148" s="39"/>
      <c r="L148" s="43"/>
      <c r="M148" s="233"/>
      <c r="N148" s="234"/>
      <c r="O148" s="90"/>
      <c r="P148" s="90"/>
      <c r="Q148" s="90"/>
      <c r="R148" s="90"/>
      <c r="S148" s="90"/>
      <c r="T148" s="91"/>
      <c r="U148" s="37"/>
      <c r="V148" s="37"/>
      <c r="W148" s="37"/>
      <c r="X148" s="37"/>
      <c r="Y148" s="37"/>
      <c r="Z148" s="37"/>
      <c r="AA148" s="37"/>
      <c r="AB148" s="37"/>
      <c r="AC148" s="37"/>
      <c r="AD148" s="37"/>
      <c r="AE148" s="37"/>
      <c r="AT148" s="16" t="s">
        <v>132</v>
      </c>
      <c r="AU148" s="16" t="s">
        <v>84</v>
      </c>
    </row>
    <row r="149" s="13" customFormat="1">
      <c r="A149" s="13"/>
      <c r="B149" s="237"/>
      <c r="C149" s="238"/>
      <c r="D149" s="235" t="s">
        <v>140</v>
      </c>
      <c r="E149" s="239" t="s">
        <v>1</v>
      </c>
      <c r="F149" s="240" t="s">
        <v>354</v>
      </c>
      <c r="G149" s="238"/>
      <c r="H149" s="241">
        <v>6.6315</v>
      </c>
      <c r="I149" s="242"/>
      <c r="J149" s="238"/>
      <c r="K149" s="238"/>
      <c r="L149" s="243"/>
      <c r="M149" s="244"/>
      <c r="N149" s="245"/>
      <c r="O149" s="245"/>
      <c r="P149" s="245"/>
      <c r="Q149" s="245"/>
      <c r="R149" s="245"/>
      <c r="S149" s="245"/>
      <c r="T149" s="246"/>
      <c r="U149" s="13"/>
      <c r="V149" s="13"/>
      <c r="W149" s="13"/>
      <c r="X149" s="13"/>
      <c r="Y149" s="13"/>
      <c r="Z149" s="13"/>
      <c r="AA149" s="13"/>
      <c r="AB149" s="13"/>
      <c r="AC149" s="13"/>
      <c r="AD149" s="13"/>
      <c r="AE149" s="13"/>
      <c r="AT149" s="247" t="s">
        <v>140</v>
      </c>
      <c r="AU149" s="247" t="s">
        <v>84</v>
      </c>
      <c r="AV149" s="13" t="s">
        <v>84</v>
      </c>
      <c r="AW149" s="13" t="s">
        <v>32</v>
      </c>
      <c r="AX149" s="13" t="s">
        <v>74</v>
      </c>
      <c r="AY149" s="247" t="s">
        <v>121</v>
      </c>
    </row>
    <row r="150" s="2" customFormat="1" ht="44.25" customHeight="1">
      <c r="A150" s="37"/>
      <c r="B150" s="38"/>
      <c r="C150" s="217" t="s">
        <v>172</v>
      </c>
      <c r="D150" s="217" t="s">
        <v>123</v>
      </c>
      <c r="E150" s="218" t="s">
        <v>305</v>
      </c>
      <c r="F150" s="219" t="s">
        <v>306</v>
      </c>
      <c r="G150" s="220" t="s">
        <v>258</v>
      </c>
      <c r="H150" s="221">
        <v>6.6319999999999997</v>
      </c>
      <c r="I150" s="222"/>
      <c r="J150" s="223">
        <f>ROUND(I150*H150,2)</f>
        <v>0</v>
      </c>
      <c r="K150" s="219" t="s">
        <v>127</v>
      </c>
      <c r="L150" s="43"/>
      <c r="M150" s="224" t="s">
        <v>1</v>
      </c>
      <c r="N150" s="225" t="s">
        <v>39</v>
      </c>
      <c r="O150" s="90"/>
      <c r="P150" s="226">
        <f>O150*H150</f>
        <v>0</v>
      </c>
      <c r="Q150" s="226">
        <v>0</v>
      </c>
      <c r="R150" s="226">
        <f>Q150*H150</f>
        <v>0</v>
      </c>
      <c r="S150" s="226">
        <v>0</v>
      </c>
      <c r="T150" s="227">
        <f>S150*H150</f>
        <v>0</v>
      </c>
      <c r="U150" s="37"/>
      <c r="V150" s="37"/>
      <c r="W150" s="37"/>
      <c r="X150" s="37"/>
      <c r="Y150" s="37"/>
      <c r="Z150" s="37"/>
      <c r="AA150" s="37"/>
      <c r="AB150" s="37"/>
      <c r="AC150" s="37"/>
      <c r="AD150" s="37"/>
      <c r="AE150" s="37"/>
      <c r="AR150" s="228" t="s">
        <v>128</v>
      </c>
      <c r="AT150" s="228" t="s">
        <v>123</v>
      </c>
      <c r="AU150" s="228" t="s">
        <v>84</v>
      </c>
      <c r="AY150" s="16" t="s">
        <v>121</v>
      </c>
      <c r="BE150" s="229">
        <f>IF(N150="základní",J150,0)</f>
        <v>0</v>
      </c>
      <c r="BF150" s="229">
        <f>IF(N150="snížená",J150,0)</f>
        <v>0</v>
      </c>
      <c r="BG150" s="229">
        <f>IF(N150="zákl. přenesená",J150,0)</f>
        <v>0</v>
      </c>
      <c r="BH150" s="229">
        <f>IF(N150="sníž. přenesená",J150,0)</f>
        <v>0</v>
      </c>
      <c r="BI150" s="229">
        <f>IF(N150="nulová",J150,0)</f>
        <v>0</v>
      </c>
      <c r="BJ150" s="16" t="s">
        <v>82</v>
      </c>
      <c r="BK150" s="229">
        <f>ROUND(I150*H150,2)</f>
        <v>0</v>
      </c>
      <c r="BL150" s="16" t="s">
        <v>128</v>
      </c>
      <c r="BM150" s="228" t="s">
        <v>355</v>
      </c>
    </row>
    <row r="151" s="2" customFormat="1">
      <c r="A151" s="37"/>
      <c r="B151" s="38"/>
      <c r="C151" s="39"/>
      <c r="D151" s="230" t="s">
        <v>130</v>
      </c>
      <c r="E151" s="39"/>
      <c r="F151" s="231" t="s">
        <v>308</v>
      </c>
      <c r="G151" s="39"/>
      <c r="H151" s="39"/>
      <c r="I151" s="232"/>
      <c r="J151" s="39"/>
      <c r="K151" s="39"/>
      <c r="L151" s="43"/>
      <c r="M151" s="233"/>
      <c r="N151" s="234"/>
      <c r="O151" s="90"/>
      <c r="P151" s="90"/>
      <c r="Q151" s="90"/>
      <c r="R151" s="90"/>
      <c r="S151" s="90"/>
      <c r="T151" s="91"/>
      <c r="U151" s="37"/>
      <c r="V151" s="37"/>
      <c r="W151" s="37"/>
      <c r="X151" s="37"/>
      <c r="Y151" s="37"/>
      <c r="Z151" s="37"/>
      <c r="AA151" s="37"/>
      <c r="AB151" s="37"/>
      <c r="AC151" s="37"/>
      <c r="AD151" s="37"/>
      <c r="AE151" s="37"/>
      <c r="AT151" s="16" t="s">
        <v>130</v>
      </c>
      <c r="AU151" s="16" t="s">
        <v>84</v>
      </c>
    </row>
    <row r="152" s="2" customFormat="1">
      <c r="A152" s="37"/>
      <c r="B152" s="38"/>
      <c r="C152" s="39"/>
      <c r="D152" s="235" t="s">
        <v>132</v>
      </c>
      <c r="E152" s="39"/>
      <c r="F152" s="236" t="s">
        <v>297</v>
      </c>
      <c r="G152" s="39"/>
      <c r="H152" s="39"/>
      <c r="I152" s="232"/>
      <c r="J152" s="39"/>
      <c r="K152" s="39"/>
      <c r="L152" s="43"/>
      <c r="M152" s="233"/>
      <c r="N152" s="234"/>
      <c r="O152" s="90"/>
      <c r="P152" s="90"/>
      <c r="Q152" s="90"/>
      <c r="R152" s="90"/>
      <c r="S152" s="90"/>
      <c r="T152" s="91"/>
      <c r="U152" s="37"/>
      <c r="V152" s="37"/>
      <c r="W152" s="37"/>
      <c r="X152" s="37"/>
      <c r="Y152" s="37"/>
      <c r="Z152" s="37"/>
      <c r="AA152" s="37"/>
      <c r="AB152" s="37"/>
      <c r="AC152" s="37"/>
      <c r="AD152" s="37"/>
      <c r="AE152" s="37"/>
      <c r="AT152" s="16" t="s">
        <v>132</v>
      </c>
      <c r="AU152" s="16" t="s">
        <v>84</v>
      </c>
    </row>
    <row r="153" s="13" customFormat="1">
      <c r="A153" s="13"/>
      <c r="B153" s="237"/>
      <c r="C153" s="238"/>
      <c r="D153" s="235" t="s">
        <v>140</v>
      </c>
      <c r="E153" s="239" t="s">
        <v>1</v>
      </c>
      <c r="F153" s="240" t="s">
        <v>356</v>
      </c>
      <c r="G153" s="238"/>
      <c r="H153" s="241">
        <v>6.6315</v>
      </c>
      <c r="I153" s="242"/>
      <c r="J153" s="238"/>
      <c r="K153" s="238"/>
      <c r="L153" s="243"/>
      <c r="M153" s="262"/>
      <c r="N153" s="263"/>
      <c r="O153" s="263"/>
      <c r="P153" s="263"/>
      <c r="Q153" s="263"/>
      <c r="R153" s="263"/>
      <c r="S153" s="263"/>
      <c r="T153" s="264"/>
      <c r="U153" s="13"/>
      <c r="V153" s="13"/>
      <c r="W153" s="13"/>
      <c r="X153" s="13"/>
      <c r="Y153" s="13"/>
      <c r="Z153" s="13"/>
      <c r="AA153" s="13"/>
      <c r="AB153" s="13"/>
      <c r="AC153" s="13"/>
      <c r="AD153" s="13"/>
      <c r="AE153" s="13"/>
      <c r="AT153" s="247" t="s">
        <v>140</v>
      </c>
      <c r="AU153" s="247" t="s">
        <v>84</v>
      </c>
      <c r="AV153" s="13" t="s">
        <v>84</v>
      </c>
      <c r="AW153" s="13" t="s">
        <v>32</v>
      </c>
      <c r="AX153" s="13" t="s">
        <v>74</v>
      </c>
      <c r="AY153" s="247" t="s">
        <v>121</v>
      </c>
    </row>
    <row r="154" s="2" customFormat="1" ht="6.96" customHeight="1">
      <c r="A154" s="37"/>
      <c r="B154" s="65"/>
      <c r="C154" s="66"/>
      <c r="D154" s="66"/>
      <c r="E154" s="66"/>
      <c r="F154" s="66"/>
      <c r="G154" s="66"/>
      <c r="H154" s="66"/>
      <c r="I154" s="66"/>
      <c r="J154" s="66"/>
      <c r="K154" s="66"/>
      <c r="L154" s="43"/>
      <c r="M154" s="37"/>
      <c r="O154" s="37"/>
      <c r="P154" s="37"/>
      <c r="Q154" s="37"/>
      <c r="R154" s="37"/>
      <c r="S154" s="37"/>
      <c r="T154" s="37"/>
      <c r="U154" s="37"/>
      <c r="V154" s="37"/>
      <c r="W154" s="37"/>
      <c r="X154" s="37"/>
      <c r="Y154" s="37"/>
      <c r="Z154" s="37"/>
      <c r="AA154" s="37"/>
      <c r="AB154" s="37"/>
      <c r="AC154" s="37"/>
      <c r="AD154" s="37"/>
      <c r="AE154" s="37"/>
    </row>
  </sheetData>
  <sheetProtection sheet="1" autoFilter="0" formatColumns="0" formatRows="0" objects="1" scenarios="1" spinCount="100000" saltValue="9bSTBdVCgGCb11kYG2hRN1GIlUkwK3N/GY4iUtnnNx6J1Tnbdg48NkyGqCXUEUcTvbrpaPW7OsgaMEh093FqUg==" hashValue="ABkpT7zI+t6p7lmBmjsaxTj0IaQXwrRPY+e7b0UxcdtOCN1QoWauLIs7zPvJlkr9JxokLXKzGZGchHESy4sSsQ==" algorithmName="SHA-512" password="CC35"/>
  <autoFilter ref="C119:K153"/>
  <mergeCells count="9">
    <mergeCell ref="E7:H7"/>
    <mergeCell ref="E9:H9"/>
    <mergeCell ref="E18:H18"/>
    <mergeCell ref="E27:H27"/>
    <mergeCell ref="E85:H85"/>
    <mergeCell ref="E87:H87"/>
    <mergeCell ref="E110:H110"/>
    <mergeCell ref="E112:H112"/>
    <mergeCell ref="L2:V2"/>
  </mergeCells>
  <hyperlinks>
    <hyperlink ref="F125" r:id="rId1" display="https://podminky.urs.cz/item/CS_URS_2021_01/961044111"/>
    <hyperlink ref="F128" r:id="rId2" display="https://podminky.urs.cz/item/CS_URS_2021_01/962032432"/>
    <hyperlink ref="F132" r:id="rId3" display="https://podminky.urs.cz/item/CS_URS_2021_01/976047231"/>
    <hyperlink ref="F136" r:id="rId4" display="https://podminky.urs.cz/item/CS_URS_2021_01/997006512"/>
    <hyperlink ref="F139" r:id="rId5" display="https://podminky.urs.cz/item/CS_URS_2021_01/997006519"/>
    <hyperlink ref="F143" r:id="rId6" display="https://podminky.urs.cz/item/CS_URS_2021_01/997013861"/>
    <hyperlink ref="F147" r:id="rId7" display="https://podminky.urs.cz/item/CS_URS_2021_01/997013863"/>
    <hyperlink ref="F151" r:id="rId8" display="https://podminky.urs.cz/item/CS_URS_2021_01/997013871"/>
  </hyperlinks>
  <pageMargins left="0.39375" right="0.39375" top="0.39375" bottom="0.39375" header="0" footer="0"/>
  <pageSetup paperSize="9" orientation="portrait" blackAndWhite="1" fitToHeight="100"/>
  <headerFooter>
    <oddFooter>&amp;CStrana &amp;P z &amp;N</oddFooter>
  </headerFooter>
  <drawing r:id="rId9"/>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6" t="s">
        <v>93</v>
      </c>
    </row>
    <row r="3" s="1" customFormat="1" ht="6.96" customHeight="1">
      <c r="B3" s="135"/>
      <c r="C3" s="136"/>
      <c r="D3" s="136"/>
      <c r="E3" s="136"/>
      <c r="F3" s="136"/>
      <c r="G3" s="136"/>
      <c r="H3" s="136"/>
      <c r="I3" s="136"/>
      <c r="J3" s="136"/>
      <c r="K3" s="136"/>
      <c r="L3" s="19"/>
      <c r="AT3" s="16" t="s">
        <v>84</v>
      </c>
    </row>
    <row r="4" s="1" customFormat="1" ht="24.96" customHeight="1">
      <c r="B4" s="19"/>
      <c r="D4" s="137" t="s">
        <v>94</v>
      </c>
      <c r="L4" s="19"/>
      <c r="M4" s="138" t="s">
        <v>10</v>
      </c>
      <c r="AT4" s="16" t="s">
        <v>4</v>
      </c>
    </row>
    <row r="5" s="1" customFormat="1" ht="6.96" customHeight="1">
      <c r="B5" s="19"/>
      <c r="L5" s="19"/>
    </row>
    <row r="6" s="1" customFormat="1" ht="12" customHeight="1">
      <c r="B6" s="19"/>
      <c r="D6" s="139" t="s">
        <v>16</v>
      </c>
      <c r="L6" s="19"/>
    </row>
    <row r="7" s="1" customFormat="1" ht="16.5" customHeight="1">
      <c r="B7" s="19"/>
      <c r="E7" s="140" t="str">
        <f>'Rekapitulace stavby'!K6</f>
        <v>Vnitroblok Hradební/Dlouhá - demolice</v>
      </c>
      <c r="F7" s="139"/>
      <c r="G7" s="139"/>
      <c r="H7" s="139"/>
      <c r="L7" s="19"/>
    </row>
    <row r="8" s="2" customFormat="1" ht="12" customHeight="1">
      <c r="A8" s="37"/>
      <c r="B8" s="43"/>
      <c r="C8" s="37"/>
      <c r="D8" s="139" t="s">
        <v>95</v>
      </c>
      <c r="E8" s="37"/>
      <c r="F8" s="37"/>
      <c r="G8" s="37"/>
      <c r="H8" s="37"/>
      <c r="I8" s="37"/>
      <c r="J8" s="37"/>
      <c r="K8" s="37"/>
      <c r="L8" s="62"/>
      <c r="S8" s="37"/>
      <c r="T8" s="37"/>
      <c r="U8" s="37"/>
      <c r="V8" s="37"/>
      <c r="W8" s="37"/>
      <c r="X8" s="37"/>
      <c r="Y8" s="37"/>
      <c r="Z8" s="37"/>
      <c r="AA8" s="37"/>
      <c r="AB8" s="37"/>
      <c r="AC8" s="37"/>
      <c r="AD8" s="37"/>
      <c r="AE8" s="37"/>
    </row>
    <row r="9" s="2" customFormat="1" ht="16.5" customHeight="1">
      <c r="A9" s="37"/>
      <c r="B9" s="43"/>
      <c r="C9" s="37"/>
      <c r="D9" s="37"/>
      <c r="E9" s="141" t="s">
        <v>357</v>
      </c>
      <c r="F9" s="37"/>
      <c r="G9" s="37"/>
      <c r="H9" s="37"/>
      <c r="I9" s="37"/>
      <c r="J9" s="37"/>
      <c r="K9" s="37"/>
      <c r="L9" s="62"/>
      <c r="S9" s="37"/>
      <c r="T9" s="37"/>
      <c r="U9" s="37"/>
      <c r="V9" s="37"/>
      <c r="W9" s="37"/>
      <c r="X9" s="37"/>
      <c r="Y9" s="37"/>
      <c r="Z9" s="37"/>
      <c r="AA9" s="37"/>
      <c r="AB9" s="37"/>
      <c r="AC9" s="37"/>
      <c r="AD9" s="37"/>
      <c r="AE9" s="37"/>
    </row>
    <row r="10" s="2" customFormat="1">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2" customFormat="1" ht="12" customHeight="1">
      <c r="A11" s="37"/>
      <c r="B11" s="43"/>
      <c r="C11" s="37"/>
      <c r="D11" s="139" t="s">
        <v>18</v>
      </c>
      <c r="E11" s="37"/>
      <c r="F11" s="142" t="s">
        <v>1</v>
      </c>
      <c r="G11" s="37"/>
      <c r="H11" s="37"/>
      <c r="I11" s="139" t="s">
        <v>19</v>
      </c>
      <c r="J11" s="142" t="s">
        <v>1</v>
      </c>
      <c r="K11" s="37"/>
      <c r="L11" s="62"/>
      <c r="S11" s="37"/>
      <c r="T11" s="37"/>
      <c r="U11" s="37"/>
      <c r="V11" s="37"/>
      <c r="W11" s="37"/>
      <c r="X11" s="37"/>
      <c r="Y11" s="37"/>
      <c r="Z11" s="37"/>
      <c r="AA11" s="37"/>
      <c r="AB11" s="37"/>
      <c r="AC11" s="37"/>
      <c r="AD11" s="37"/>
      <c r="AE11" s="37"/>
    </row>
    <row r="12" s="2" customFormat="1" ht="12" customHeight="1">
      <c r="A12" s="37"/>
      <c r="B12" s="43"/>
      <c r="C12" s="37"/>
      <c r="D12" s="139" t="s">
        <v>20</v>
      </c>
      <c r="E12" s="37"/>
      <c r="F12" s="142" t="s">
        <v>21</v>
      </c>
      <c r="G12" s="37"/>
      <c r="H12" s="37"/>
      <c r="I12" s="139" t="s">
        <v>22</v>
      </c>
      <c r="J12" s="143" t="str">
        <f>'Rekapitulace stavby'!AN8</f>
        <v>16. 7. 2021</v>
      </c>
      <c r="K12" s="37"/>
      <c r="L12" s="62"/>
      <c r="S12" s="37"/>
      <c r="T12" s="37"/>
      <c r="U12" s="37"/>
      <c r="V12" s="37"/>
      <c r="W12" s="37"/>
      <c r="X12" s="37"/>
      <c r="Y12" s="37"/>
      <c r="Z12" s="37"/>
      <c r="AA12" s="37"/>
      <c r="AB12" s="37"/>
      <c r="AC12" s="37"/>
      <c r="AD12" s="37"/>
      <c r="AE12" s="37"/>
    </row>
    <row r="13"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2" customFormat="1" ht="12" customHeight="1">
      <c r="A14" s="37"/>
      <c r="B14" s="43"/>
      <c r="C14" s="37"/>
      <c r="D14" s="139" t="s">
        <v>24</v>
      </c>
      <c r="E14" s="37"/>
      <c r="F14" s="37"/>
      <c r="G14" s="37"/>
      <c r="H14" s="37"/>
      <c r="I14" s="139" t="s">
        <v>25</v>
      </c>
      <c r="J14" s="142" t="str">
        <f>IF('Rekapitulace stavby'!AN10="","",'Rekapitulace stavby'!AN10)</f>
        <v/>
      </c>
      <c r="K14" s="37"/>
      <c r="L14" s="62"/>
      <c r="S14" s="37"/>
      <c r="T14" s="37"/>
      <c r="U14" s="37"/>
      <c r="V14" s="37"/>
      <c r="W14" s="37"/>
      <c r="X14" s="37"/>
      <c r="Y14" s="37"/>
      <c r="Z14" s="37"/>
      <c r="AA14" s="37"/>
      <c r="AB14" s="37"/>
      <c r="AC14" s="37"/>
      <c r="AD14" s="37"/>
      <c r="AE14" s="37"/>
    </row>
    <row r="15" s="2" customFormat="1" ht="18" customHeight="1">
      <c r="A15" s="37"/>
      <c r="B15" s="43"/>
      <c r="C15" s="37"/>
      <c r="D15" s="37"/>
      <c r="E15" s="142" t="str">
        <f>IF('Rekapitulace stavby'!E11="","",'Rekapitulace stavby'!E11)</f>
        <v xml:space="preserve"> </v>
      </c>
      <c r="F15" s="37"/>
      <c r="G15" s="37"/>
      <c r="H15" s="37"/>
      <c r="I15" s="139" t="s">
        <v>27</v>
      </c>
      <c r="J15" s="142" t="str">
        <f>IF('Rekapitulace stavby'!AN11="","",'Rekapitulace stavby'!AN11)</f>
        <v/>
      </c>
      <c r="K15" s="37"/>
      <c r="L15" s="62"/>
      <c r="S15" s="37"/>
      <c r="T15" s="37"/>
      <c r="U15" s="37"/>
      <c r="V15" s="37"/>
      <c r="W15" s="37"/>
      <c r="X15" s="37"/>
      <c r="Y15" s="37"/>
      <c r="Z15" s="37"/>
      <c r="AA15" s="37"/>
      <c r="AB15" s="37"/>
      <c r="AC15" s="37"/>
      <c r="AD15" s="37"/>
      <c r="AE15" s="37"/>
    </row>
    <row r="16" s="2" customFormat="1" ht="6.96"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2" customFormat="1" ht="12" customHeight="1">
      <c r="A17" s="37"/>
      <c r="B17" s="43"/>
      <c r="C17" s="37"/>
      <c r="D17" s="139" t="s">
        <v>28</v>
      </c>
      <c r="E17" s="37"/>
      <c r="F17" s="37"/>
      <c r="G17" s="37"/>
      <c r="H17" s="37"/>
      <c r="I17" s="139" t="s">
        <v>25</v>
      </c>
      <c r="J17" s="32" t="str">
        <f>'Rekapitulace stavby'!AN13</f>
        <v>Vyplň údaj</v>
      </c>
      <c r="K17" s="37"/>
      <c r="L17" s="62"/>
      <c r="S17" s="37"/>
      <c r="T17" s="37"/>
      <c r="U17" s="37"/>
      <c r="V17" s="37"/>
      <c r="W17" s="37"/>
      <c r="X17" s="37"/>
      <c r="Y17" s="37"/>
      <c r="Z17" s="37"/>
      <c r="AA17" s="37"/>
      <c r="AB17" s="37"/>
      <c r="AC17" s="37"/>
      <c r="AD17" s="37"/>
      <c r="AE17" s="37"/>
    </row>
    <row r="18" s="2" customFormat="1" ht="18" customHeight="1">
      <c r="A18" s="37"/>
      <c r="B18" s="43"/>
      <c r="C18" s="37"/>
      <c r="D18" s="37"/>
      <c r="E18" s="32" t="str">
        <f>'Rekapitulace stavby'!E14</f>
        <v>Vyplň údaj</v>
      </c>
      <c r="F18" s="142"/>
      <c r="G18" s="142"/>
      <c r="H18" s="142"/>
      <c r="I18" s="139" t="s">
        <v>27</v>
      </c>
      <c r="J18" s="32" t="str">
        <f>'Rekapitulace stavby'!AN14</f>
        <v>Vyplň údaj</v>
      </c>
      <c r="K18" s="37"/>
      <c r="L18" s="62"/>
      <c r="S18" s="37"/>
      <c r="T18" s="37"/>
      <c r="U18" s="37"/>
      <c r="V18" s="37"/>
      <c r="W18" s="37"/>
      <c r="X18" s="37"/>
      <c r="Y18" s="37"/>
      <c r="Z18" s="37"/>
      <c r="AA18" s="37"/>
      <c r="AB18" s="37"/>
      <c r="AC18" s="37"/>
      <c r="AD18" s="37"/>
      <c r="AE18" s="37"/>
    </row>
    <row r="19" s="2" customFormat="1" ht="6.96"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2" customFormat="1" ht="12" customHeight="1">
      <c r="A20" s="37"/>
      <c r="B20" s="43"/>
      <c r="C20" s="37"/>
      <c r="D20" s="139" t="s">
        <v>30</v>
      </c>
      <c r="E20" s="37"/>
      <c r="F20" s="37"/>
      <c r="G20" s="37"/>
      <c r="H20" s="37"/>
      <c r="I20" s="139" t="s">
        <v>25</v>
      </c>
      <c r="J20" s="142" t="str">
        <f>IF('Rekapitulace stavby'!AN16="","",'Rekapitulace stavby'!AN16)</f>
        <v/>
      </c>
      <c r="K20" s="37"/>
      <c r="L20" s="62"/>
      <c r="S20" s="37"/>
      <c r="T20" s="37"/>
      <c r="U20" s="37"/>
      <c r="V20" s="37"/>
      <c r="W20" s="37"/>
      <c r="X20" s="37"/>
      <c r="Y20" s="37"/>
      <c r="Z20" s="37"/>
      <c r="AA20" s="37"/>
      <c r="AB20" s="37"/>
      <c r="AC20" s="37"/>
      <c r="AD20" s="37"/>
      <c r="AE20" s="37"/>
    </row>
    <row r="21" s="2" customFormat="1" ht="18" customHeight="1">
      <c r="A21" s="37"/>
      <c r="B21" s="43"/>
      <c r="C21" s="37"/>
      <c r="D21" s="37"/>
      <c r="E21" s="142" t="str">
        <f>IF('Rekapitulace stavby'!E17="","",'Rekapitulace stavby'!E17)</f>
        <v xml:space="preserve"> </v>
      </c>
      <c r="F21" s="37"/>
      <c r="G21" s="37"/>
      <c r="H21" s="37"/>
      <c r="I21" s="139" t="s">
        <v>27</v>
      </c>
      <c r="J21" s="142" t="str">
        <f>IF('Rekapitulace stavby'!AN17="","",'Rekapitulace stavby'!AN17)</f>
        <v/>
      </c>
      <c r="K21" s="37"/>
      <c r="L21" s="62"/>
      <c r="S21" s="37"/>
      <c r="T21" s="37"/>
      <c r="U21" s="37"/>
      <c r="V21" s="37"/>
      <c r="W21" s="37"/>
      <c r="X21" s="37"/>
      <c r="Y21" s="37"/>
      <c r="Z21" s="37"/>
      <c r="AA21" s="37"/>
      <c r="AB21" s="37"/>
      <c r="AC21" s="37"/>
      <c r="AD21" s="37"/>
      <c r="AE21" s="37"/>
    </row>
    <row r="22" s="2" customFormat="1" ht="6.96"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2" customFormat="1" ht="12" customHeight="1">
      <c r="A23" s="37"/>
      <c r="B23" s="43"/>
      <c r="C23" s="37"/>
      <c r="D23" s="139" t="s">
        <v>31</v>
      </c>
      <c r="E23" s="37"/>
      <c r="F23" s="37"/>
      <c r="G23" s="37"/>
      <c r="H23" s="37"/>
      <c r="I23" s="139" t="s">
        <v>25</v>
      </c>
      <c r="J23" s="142" t="str">
        <f>IF('Rekapitulace stavby'!AN19="","",'Rekapitulace stavby'!AN19)</f>
        <v/>
      </c>
      <c r="K23" s="37"/>
      <c r="L23" s="62"/>
      <c r="S23" s="37"/>
      <c r="T23" s="37"/>
      <c r="U23" s="37"/>
      <c r="V23" s="37"/>
      <c r="W23" s="37"/>
      <c r="X23" s="37"/>
      <c r="Y23" s="37"/>
      <c r="Z23" s="37"/>
      <c r="AA23" s="37"/>
      <c r="AB23" s="37"/>
      <c r="AC23" s="37"/>
      <c r="AD23" s="37"/>
      <c r="AE23" s="37"/>
    </row>
    <row r="24" s="2" customFormat="1" ht="18" customHeight="1">
      <c r="A24" s="37"/>
      <c r="B24" s="43"/>
      <c r="C24" s="37"/>
      <c r="D24" s="37"/>
      <c r="E24" s="142" t="str">
        <f>IF('Rekapitulace stavby'!E20="","",'Rekapitulace stavby'!E20)</f>
        <v xml:space="preserve"> </v>
      </c>
      <c r="F24" s="37"/>
      <c r="G24" s="37"/>
      <c r="H24" s="37"/>
      <c r="I24" s="139" t="s">
        <v>27</v>
      </c>
      <c r="J24" s="142" t="str">
        <f>IF('Rekapitulace stavby'!AN20="","",'Rekapitulace stavby'!AN20)</f>
        <v/>
      </c>
      <c r="K24" s="37"/>
      <c r="L24" s="62"/>
      <c r="S24" s="37"/>
      <c r="T24" s="37"/>
      <c r="U24" s="37"/>
      <c r="V24" s="37"/>
      <c r="W24" s="37"/>
      <c r="X24" s="37"/>
      <c r="Y24" s="37"/>
      <c r="Z24" s="37"/>
      <c r="AA24" s="37"/>
      <c r="AB24" s="37"/>
      <c r="AC24" s="37"/>
      <c r="AD24" s="37"/>
      <c r="AE24" s="37"/>
    </row>
    <row r="25" s="2" customFormat="1" ht="6.96"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2" customFormat="1" ht="12" customHeight="1">
      <c r="A26" s="37"/>
      <c r="B26" s="43"/>
      <c r="C26" s="37"/>
      <c r="D26" s="139" t="s">
        <v>33</v>
      </c>
      <c r="E26" s="37"/>
      <c r="F26" s="37"/>
      <c r="G26" s="37"/>
      <c r="H26" s="37"/>
      <c r="I26" s="37"/>
      <c r="J26" s="37"/>
      <c r="K26" s="37"/>
      <c r="L26" s="62"/>
      <c r="S26" s="37"/>
      <c r="T26" s="37"/>
      <c r="U26" s="37"/>
      <c r="V26" s="37"/>
      <c r="W26" s="37"/>
      <c r="X26" s="37"/>
      <c r="Y26" s="37"/>
      <c r="Z26" s="37"/>
      <c r="AA26" s="37"/>
      <c r="AB26" s="37"/>
      <c r="AC26" s="37"/>
      <c r="AD26" s="37"/>
      <c r="AE26" s="37"/>
    </row>
    <row r="27" s="8" customFormat="1" ht="16.5" customHeight="1">
      <c r="A27" s="144"/>
      <c r="B27" s="145"/>
      <c r="C27" s="144"/>
      <c r="D27" s="144"/>
      <c r="E27" s="146" t="s">
        <v>1</v>
      </c>
      <c r="F27" s="146"/>
      <c r="G27" s="146"/>
      <c r="H27" s="146"/>
      <c r="I27" s="144"/>
      <c r="J27" s="144"/>
      <c r="K27" s="144"/>
      <c r="L27" s="147"/>
      <c r="S27" s="144"/>
      <c r="T27" s="144"/>
      <c r="U27" s="144"/>
      <c r="V27" s="144"/>
      <c r="W27" s="144"/>
      <c r="X27" s="144"/>
      <c r="Y27" s="144"/>
      <c r="Z27" s="144"/>
      <c r="AA27" s="144"/>
      <c r="AB27" s="144"/>
      <c r="AC27" s="144"/>
      <c r="AD27" s="144"/>
      <c r="AE27" s="144"/>
    </row>
    <row r="28" s="2" customFormat="1" ht="6.96"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2" customFormat="1" ht="6.96" customHeight="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2" customFormat="1" ht="25.44" customHeight="1">
      <c r="A30" s="37"/>
      <c r="B30" s="43"/>
      <c r="C30" s="37"/>
      <c r="D30" s="149" t="s">
        <v>34</v>
      </c>
      <c r="E30" s="37"/>
      <c r="F30" s="37"/>
      <c r="G30" s="37"/>
      <c r="H30" s="37"/>
      <c r="I30" s="37"/>
      <c r="J30" s="150">
        <f>ROUND(J118, 2)</f>
        <v>0</v>
      </c>
      <c r="K30" s="37"/>
      <c r="L30" s="62"/>
      <c r="S30" s="37"/>
      <c r="T30" s="37"/>
      <c r="U30" s="37"/>
      <c r="V30" s="37"/>
      <c r="W30" s="37"/>
      <c r="X30" s="37"/>
      <c r="Y30" s="37"/>
      <c r="Z30" s="37"/>
      <c r="AA30" s="37"/>
      <c r="AB30" s="37"/>
      <c r="AC30" s="37"/>
      <c r="AD30" s="37"/>
      <c r="AE30" s="37"/>
    </row>
    <row r="31" s="2" customFormat="1" ht="6.96" customHeight="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2" customFormat="1" ht="14.4" customHeight="1">
      <c r="A32" s="37"/>
      <c r="B32" s="43"/>
      <c r="C32" s="37"/>
      <c r="D32" s="37"/>
      <c r="E32" s="37"/>
      <c r="F32" s="151" t="s">
        <v>36</v>
      </c>
      <c r="G32" s="37"/>
      <c r="H32" s="37"/>
      <c r="I32" s="151" t="s">
        <v>35</v>
      </c>
      <c r="J32" s="151" t="s">
        <v>37</v>
      </c>
      <c r="K32" s="37"/>
      <c r="L32" s="62"/>
      <c r="S32" s="37"/>
      <c r="T32" s="37"/>
      <c r="U32" s="37"/>
      <c r="V32" s="37"/>
      <c r="W32" s="37"/>
      <c r="X32" s="37"/>
      <c r="Y32" s="37"/>
      <c r="Z32" s="37"/>
      <c r="AA32" s="37"/>
      <c r="AB32" s="37"/>
      <c r="AC32" s="37"/>
      <c r="AD32" s="37"/>
      <c r="AE32" s="37"/>
    </row>
    <row r="33" s="2" customFormat="1" ht="14.4" customHeight="1">
      <c r="A33" s="37"/>
      <c r="B33" s="43"/>
      <c r="C33" s="37"/>
      <c r="D33" s="152" t="s">
        <v>38</v>
      </c>
      <c r="E33" s="139" t="s">
        <v>39</v>
      </c>
      <c r="F33" s="153">
        <f>ROUND((SUM(BE118:BE123)),  2)</f>
        <v>0</v>
      </c>
      <c r="G33" s="37"/>
      <c r="H33" s="37"/>
      <c r="I33" s="154">
        <v>0.20999999999999999</v>
      </c>
      <c r="J33" s="153">
        <f>ROUND(((SUM(BE118:BE123))*I33),  2)</f>
        <v>0</v>
      </c>
      <c r="K33" s="37"/>
      <c r="L33" s="62"/>
      <c r="S33" s="37"/>
      <c r="T33" s="37"/>
      <c r="U33" s="37"/>
      <c r="V33" s="37"/>
      <c r="W33" s="37"/>
      <c r="X33" s="37"/>
      <c r="Y33" s="37"/>
      <c r="Z33" s="37"/>
      <c r="AA33" s="37"/>
      <c r="AB33" s="37"/>
      <c r="AC33" s="37"/>
      <c r="AD33" s="37"/>
      <c r="AE33" s="37"/>
    </row>
    <row r="34" s="2" customFormat="1" ht="14.4" customHeight="1">
      <c r="A34" s="37"/>
      <c r="B34" s="43"/>
      <c r="C34" s="37"/>
      <c r="D34" s="37"/>
      <c r="E34" s="139" t="s">
        <v>40</v>
      </c>
      <c r="F34" s="153">
        <f>ROUND((SUM(BF118:BF123)),  2)</f>
        <v>0</v>
      </c>
      <c r="G34" s="37"/>
      <c r="H34" s="37"/>
      <c r="I34" s="154">
        <v>0.14999999999999999</v>
      </c>
      <c r="J34" s="153">
        <f>ROUND(((SUM(BF118:BF123))*I34),  2)</f>
        <v>0</v>
      </c>
      <c r="K34" s="37"/>
      <c r="L34" s="62"/>
      <c r="S34" s="37"/>
      <c r="T34" s="37"/>
      <c r="U34" s="37"/>
      <c r="V34" s="37"/>
      <c r="W34" s="37"/>
      <c r="X34" s="37"/>
      <c r="Y34" s="37"/>
      <c r="Z34" s="37"/>
      <c r="AA34" s="37"/>
      <c r="AB34" s="37"/>
      <c r="AC34" s="37"/>
      <c r="AD34" s="37"/>
      <c r="AE34" s="37"/>
    </row>
    <row r="35" hidden="1" s="2" customFormat="1" ht="14.4" customHeight="1">
      <c r="A35" s="37"/>
      <c r="B35" s="43"/>
      <c r="C35" s="37"/>
      <c r="D35" s="37"/>
      <c r="E35" s="139" t="s">
        <v>41</v>
      </c>
      <c r="F35" s="153">
        <f>ROUND((SUM(BG118:BG123)),  2)</f>
        <v>0</v>
      </c>
      <c r="G35" s="37"/>
      <c r="H35" s="37"/>
      <c r="I35" s="154">
        <v>0.20999999999999999</v>
      </c>
      <c r="J35" s="153">
        <f>0</f>
        <v>0</v>
      </c>
      <c r="K35" s="37"/>
      <c r="L35" s="62"/>
      <c r="S35" s="37"/>
      <c r="T35" s="37"/>
      <c r="U35" s="37"/>
      <c r="V35" s="37"/>
      <c r="W35" s="37"/>
      <c r="X35" s="37"/>
      <c r="Y35" s="37"/>
      <c r="Z35" s="37"/>
      <c r="AA35" s="37"/>
      <c r="AB35" s="37"/>
      <c r="AC35" s="37"/>
      <c r="AD35" s="37"/>
      <c r="AE35" s="37"/>
    </row>
    <row r="36" hidden="1" s="2" customFormat="1" ht="14.4" customHeight="1">
      <c r="A36" s="37"/>
      <c r="B36" s="43"/>
      <c r="C36" s="37"/>
      <c r="D36" s="37"/>
      <c r="E36" s="139" t="s">
        <v>42</v>
      </c>
      <c r="F36" s="153">
        <f>ROUND((SUM(BH118:BH123)),  2)</f>
        <v>0</v>
      </c>
      <c r="G36" s="37"/>
      <c r="H36" s="37"/>
      <c r="I36" s="154">
        <v>0.14999999999999999</v>
      </c>
      <c r="J36" s="153">
        <f>0</f>
        <v>0</v>
      </c>
      <c r="K36" s="37"/>
      <c r="L36" s="62"/>
      <c r="S36" s="37"/>
      <c r="T36" s="37"/>
      <c r="U36" s="37"/>
      <c r="V36" s="37"/>
      <c r="W36" s="37"/>
      <c r="X36" s="37"/>
      <c r="Y36" s="37"/>
      <c r="Z36" s="37"/>
      <c r="AA36" s="37"/>
      <c r="AB36" s="37"/>
      <c r="AC36" s="37"/>
      <c r="AD36" s="37"/>
      <c r="AE36" s="37"/>
    </row>
    <row r="37" hidden="1" s="2" customFormat="1" ht="14.4" customHeight="1">
      <c r="A37" s="37"/>
      <c r="B37" s="43"/>
      <c r="C37" s="37"/>
      <c r="D37" s="37"/>
      <c r="E37" s="139" t="s">
        <v>43</v>
      </c>
      <c r="F37" s="153">
        <f>ROUND((SUM(BI118:BI123)),  2)</f>
        <v>0</v>
      </c>
      <c r="G37" s="37"/>
      <c r="H37" s="37"/>
      <c r="I37" s="154">
        <v>0</v>
      </c>
      <c r="J37" s="153">
        <f>0</f>
        <v>0</v>
      </c>
      <c r="K37" s="37"/>
      <c r="L37" s="62"/>
      <c r="S37" s="37"/>
      <c r="T37" s="37"/>
      <c r="U37" s="37"/>
      <c r="V37" s="37"/>
      <c r="W37" s="37"/>
      <c r="X37" s="37"/>
      <c r="Y37" s="37"/>
      <c r="Z37" s="37"/>
      <c r="AA37" s="37"/>
      <c r="AB37" s="37"/>
      <c r="AC37" s="37"/>
      <c r="AD37" s="37"/>
      <c r="AE37" s="37"/>
    </row>
    <row r="38" s="2" customFormat="1" ht="6.96"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2" customFormat="1" ht="25.44" customHeight="1">
      <c r="A39" s="37"/>
      <c r="B39" s="43"/>
      <c r="C39" s="155"/>
      <c r="D39" s="156" t="s">
        <v>44</v>
      </c>
      <c r="E39" s="157"/>
      <c r="F39" s="157"/>
      <c r="G39" s="158" t="s">
        <v>45</v>
      </c>
      <c r="H39" s="159" t="s">
        <v>46</v>
      </c>
      <c r="I39" s="157"/>
      <c r="J39" s="160">
        <f>SUM(J30:J37)</f>
        <v>0</v>
      </c>
      <c r="K39" s="161"/>
      <c r="L39" s="62"/>
      <c r="S39" s="37"/>
      <c r="T39" s="37"/>
      <c r="U39" s="37"/>
      <c r="V39" s="37"/>
      <c r="W39" s="37"/>
      <c r="X39" s="37"/>
      <c r="Y39" s="37"/>
      <c r="Z39" s="37"/>
      <c r="AA39" s="37"/>
      <c r="AB39" s="37"/>
      <c r="AC39" s="37"/>
      <c r="AD39" s="37"/>
      <c r="AE39" s="37"/>
    </row>
    <row r="40"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1" customFormat="1" ht="14.4" customHeight="1">
      <c r="B41" s="19"/>
      <c r="L41" s="19"/>
    </row>
    <row r="42" s="1" customFormat="1" ht="14.4" customHeight="1">
      <c r="B42" s="19"/>
      <c r="L42" s="19"/>
    </row>
    <row r="43" s="1" customFormat="1" ht="14.4" customHeight="1">
      <c r="B43" s="19"/>
      <c r="L43" s="19"/>
    </row>
    <row r="44" s="1" customFormat="1" ht="14.4" customHeight="1">
      <c r="B44" s="19"/>
      <c r="L44" s="19"/>
    </row>
    <row r="45" s="1" customFormat="1" ht="14.4" customHeight="1">
      <c r="B45" s="19"/>
      <c r="L45" s="19"/>
    </row>
    <row r="46" s="1" customFormat="1" ht="14.4" customHeight="1">
      <c r="B46" s="19"/>
      <c r="L46" s="19"/>
    </row>
    <row r="47" s="1" customFormat="1" ht="14.4" customHeight="1">
      <c r="B47" s="19"/>
      <c r="L47" s="19"/>
    </row>
    <row r="48" s="1" customFormat="1" ht="14.4" customHeight="1">
      <c r="B48" s="19"/>
      <c r="L48" s="19"/>
    </row>
    <row r="49" s="1" customFormat="1" ht="14.4" customHeight="1">
      <c r="B49" s="19"/>
      <c r="L49" s="19"/>
    </row>
    <row r="50" s="2" customFormat="1" ht="14.4" customHeight="1">
      <c r="B50" s="62"/>
      <c r="D50" s="162" t="s">
        <v>47</v>
      </c>
      <c r="E50" s="163"/>
      <c r="F50" s="163"/>
      <c r="G50" s="162" t="s">
        <v>48</v>
      </c>
      <c r="H50" s="163"/>
      <c r="I50" s="163"/>
      <c r="J50" s="163"/>
      <c r="K50" s="163"/>
      <c r="L50" s="6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2" customFormat="1">
      <c r="A61" s="37"/>
      <c r="B61" s="43"/>
      <c r="C61" s="37"/>
      <c r="D61" s="164" t="s">
        <v>49</v>
      </c>
      <c r="E61" s="165"/>
      <c r="F61" s="166" t="s">
        <v>50</v>
      </c>
      <c r="G61" s="164" t="s">
        <v>49</v>
      </c>
      <c r="H61" s="165"/>
      <c r="I61" s="165"/>
      <c r="J61" s="167" t="s">
        <v>50</v>
      </c>
      <c r="K61" s="165"/>
      <c r="L61" s="62"/>
      <c r="S61" s="37"/>
      <c r="T61" s="37"/>
      <c r="U61" s="37"/>
      <c r="V61" s="37"/>
      <c r="W61" s="37"/>
      <c r="X61" s="37"/>
      <c r="Y61" s="37"/>
      <c r="Z61" s="37"/>
      <c r="AA61" s="37"/>
      <c r="AB61" s="37"/>
      <c r="AC61" s="37"/>
      <c r="AD61" s="37"/>
      <c r="AE61" s="37"/>
    </row>
    <row r="62">
      <c r="B62" s="19"/>
      <c r="L62" s="19"/>
    </row>
    <row r="63">
      <c r="B63" s="19"/>
      <c r="L63" s="19"/>
    </row>
    <row r="64">
      <c r="B64" s="19"/>
      <c r="L64" s="19"/>
    </row>
    <row r="65" s="2" customFormat="1">
      <c r="A65" s="37"/>
      <c r="B65" s="43"/>
      <c r="C65" s="37"/>
      <c r="D65" s="162" t="s">
        <v>51</v>
      </c>
      <c r="E65" s="168"/>
      <c r="F65" s="168"/>
      <c r="G65" s="162" t="s">
        <v>52</v>
      </c>
      <c r="H65" s="168"/>
      <c r="I65" s="168"/>
      <c r="J65" s="168"/>
      <c r="K65" s="168"/>
      <c r="L65" s="62"/>
      <c r="S65" s="37"/>
      <c r="T65" s="37"/>
      <c r="U65" s="37"/>
      <c r="V65" s="37"/>
      <c r="W65" s="37"/>
      <c r="X65" s="37"/>
      <c r="Y65" s="37"/>
      <c r="Z65" s="37"/>
      <c r="AA65" s="37"/>
      <c r="AB65" s="37"/>
      <c r="AC65" s="37"/>
      <c r="AD65" s="37"/>
      <c r="AE65" s="37"/>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2" customFormat="1">
      <c r="A76" s="37"/>
      <c r="B76" s="43"/>
      <c r="C76" s="37"/>
      <c r="D76" s="164" t="s">
        <v>49</v>
      </c>
      <c r="E76" s="165"/>
      <c r="F76" s="166" t="s">
        <v>50</v>
      </c>
      <c r="G76" s="164" t="s">
        <v>49</v>
      </c>
      <c r="H76" s="165"/>
      <c r="I76" s="165"/>
      <c r="J76" s="167" t="s">
        <v>50</v>
      </c>
      <c r="K76" s="165"/>
      <c r="L76" s="62"/>
      <c r="S76" s="37"/>
      <c r="T76" s="37"/>
      <c r="U76" s="37"/>
      <c r="V76" s="37"/>
      <c r="W76" s="37"/>
      <c r="X76" s="37"/>
      <c r="Y76" s="37"/>
      <c r="Z76" s="37"/>
      <c r="AA76" s="37"/>
      <c r="AB76" s="37"/>
      <c r="AC76" s="37"/>
      <c r="AD76" s="37"/>
      <c r="AE76" s="37"/>
    </row>
    <row r="77" s="2" customFormat="1" ht="14.4" customHeight="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81" s="2" customFormat="1" ht="6.96" customHeight="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2" customFormat="1" ht="24.96" customHeight="1">
      <c r="A82" s="37"/>
      <c r="B82" s="38"/>
      <c r="C82" s="22" t="s">
        <v>97</v>
      </c>
      <c r="D82" s="39"/>
      <c r="E82" s="39"/>
      <c r="F82" s="39"/>
      <c r="G82" s="39"/>
      <c r="H82" s="39"/>
      <c r="I82" s="39"/>
      <c r="J82" s="39"/>
      <c r="K82" s="39"/>
      <c r="L82" s="62"/>
      <c r="S82" s="37"/>
      <c r="T82" s="37"/>
      <c r="U82" s="37"/>
      <c r="V82" s="37"/>
      <c r="W82" s="37"/>
      <c r="X82" s="37"/>
      <c r="Y82" s="37"/>
      <c r="Z82" s="37"/>
      <c r="AA82" s="37"/>
      <c r="AB82" s="37"/>
      <c r="AC82" s="37"/>
      <c r="AD82" s="37"/>
      <c r="AE82" s="37"/>
    </row>
    <row r="83" s="2" customFormat="1" ht="6.96"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2" customFormat="1" ht="12" customHeight="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2" customFormat="1" ht="16.5" customHeight="1">
      <c r="A85" s="37"/>
      <c r="B85" s="38"/>
      <c r="C85" s="39"/>
      <c r="D85" s="39"/>
      <c r="E85" s="173" t="str">
        <f>E7</f>
        <v>Vnitroblok Hradební/Dlouhá - demolice</v>
      </c>
      <c r="F85" s="31"/>
      <c r="G85" s="31"/>
      <c r="H85" s="31"/>
      <c r="I85" s="39"/>
      <c r="J85" s="39"/>
      <c r="K85" s="39"/>
      <c r="L85" s="62"/>
      <c r="S85" s="37"/>
      <c r="T85" s="37"/>
      <c r="U85" s="37"/>
      <c r="V85" s="37"/>
      <c r="W85" s="37"/>
      <c r="X85" s="37"/>
      <c r="Y85" s="37"/>
      <c r="Z85" s="37"/>
      <c r="AA85" s="37"/>
      <c r="AB85" s="37"/>
      <c r="AC85" s="37"/>
      <c r="AD85" s="37"/>
      <c r="AE85" s="37"/>
    </row>
    <row r="86" s="2" customFormat="1" ht="12" customHeight="1">
      <c r="A86" s="37"/>
      <c r="B86" s="38"/>
      <c r="C86" s="31" t="s">
        <v>95</v>
      </c>
      <c r="D86" s="39"/>
      <c r="E86" s="39"/>
      <c r="F86" s="39"/>
      <c r="G86" s="39"/>
      <c r="H86" s="39"/>
      <c r="I86" s="39"/>
      <c r="J86" s="39"/>
      <c r="K86" s="39"/>
      <c r="L86" s="62"/>
      <c r="S86" s="37"/>
      <c r="T86" s="37"/>
      <c r="U86" s="37"/>
      <c r="V86" s="37"/>
      <c r="W86" s="37"/>
      <c r="X86" s="37"/>
      <c r="Y86" s="37"/>
      <c r="Z86" s="37"/>
      <c r="AA86" s="37"/>
      <c r="AB86" s="37"/>
      <c r="AC86" s="37"/>
      <c r="AD86" s="37"/>
      <c r="AE86" s="37"/>
    </row>
    <row r="87" s="2" customFormat="1" ht="16.5" customHeight="1">
      <c r="A87" s="37"/>
      <c r="B87" s="38"/>
      <c r="C87" s="39"/>
      <c r="D87" s="39"/>
      <c r="E87" s="75" t="str">
        <f>E9</f>
        <v>04 - VRN</v>
      </c>
      <c r="F87" s="39"/>
      <c r="G87" s="39"/>
      <c r="H87" s="39"/>
      <c r="I87" s="39"/>
      <c r="J87" s="39"/>
      <c r="K87" s="39"/>
      <c r="L87" s="62"/>
      <c r="S87" s="37"/>
      <c r="T87" s="37"/>
      <c r="U87" s="37"/>
      <c r="V87" s="37"/>
      <c r="W87" s="37"/>
      <c r="X87" s="37"/>
      <c r="Y87" s="37"/>
      <c r="Z87" s="37"/>
      <c r="AA87" s="37"/>
      <c r="AB87" s="37"/>
      <c r="AC87" s="37"/>
      <c r="AD87" s="37"/>
      <c r="AE87" s="37"/>
    </row>
    <row r="88" s="2" customFormat="1" ht="6.96"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2" customFormat="1" ht="12" customHeight="1">
      <c r="A89" s="37"/>
      <c r="B89" s="38"/>
      <c r="C89" s="31" t="s">
        <v>20</v>
      </c>
      <c r="D89" s="39"/>
      <c r="E89" s="39"/>
      <c r="F89" s="26" t="str">
        <f>F12</f>
        <v>Cheb</v>
      </c>
      <c r="G89" s="39"/>
      <c r="H89" s="39"/>
      <c r="I89" s="31" t="s">
        <v>22</v>
      </c>
      <c r="J89" s="78" t="str">
        <f>IF(J12="","",J12)</f>
        <v>16. 7. 2021</v>
      </c>
      <c r="K89" s="39"/>
      <c r="L89" s="62"/>
      <c r="S89" s="37"/>
      <c r="T89" s="37"/>
      <c r="U89" s="37"/>
      <c r="V89" s="37"/>
      <c r="W89" s="37"/>
      <c r="X89" s="37"/>
      <c r="Y89" s="37"/>
      <c r="Z89" s="37"/>
      <c r="AA89" s="37"/>
      <c r="AB89" s="37"/>
      <c r="AC89" s="37"/>
      <c r="AD89" s="37"/>
      <c r="AE89" s="37"/>
    </row>
    <row r="90" s="2" customFormat="1" ht="6.96"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2" customFormat="1" ht="15.15" customHeight="1">
      <c r="A91" s="37"/>
      <c r="B91" s="38"/>
      <c r="C91" s="31" t="s">
        <v>24</v>
      </c>
      <c r="D91" s="39"/>
      <c r="E91" s="39"/>
      <c r="F91" s="26" t="str">
        <f>E15</f>
        <v xml:space="preserve"> </v>
      </c>
      <c r="G91" s="39"/>
      <c r="H91" s="39"/>
      <c r="I91" s="31" t="s">
        <v>30</v>
      </c>
      <c r="J91" s="35" t="str">
        <f>E21</f>
        <v xml:space="preserve"> </v>
      </c>
      <c r="K91" s="39"/>
      <c r="L91" s="62"/>
      <c r="S91" s="37"/>
      <c r="T91" s="37"/>
      <c r="U91" s="37"/>
      <c r="V91" s="37"/>
      <c r="W91" s="37"/>
      <c r="X91" s="37"/>
      <c r="Y91" s="37"/>
      <c r="Z91" s="37"/>
      <c r="AA91" s="37"/>
      <c r="AB91" s="37"/>
      <c r="AC91" s="37"/>
      <c r="AD91" s="37"/>
      <c r="AE91" s="37"/>
    </row>
    <row r="92" s="2" customFormat="1" ht="15.15" customHeight="1">
      <c r="A92" s="37"/>
      <c r="B92" s="38"/>
      <c r="C92" s="31" t="s">
        <v>28</v>
      </c>
      <c r="D92" s="39"/>
      <c r="E92" s="39"/>
      <c r="F92" s="26" t="str">
        <f>IF(E18="","",E18)</f>
        <v>Vyplň údaj</v>
      </c>
      <c r="G92" s="39"/>
      <c r="H92" s="39"/>
      <c r="I92" s="31" t="s">
        <v>31</v>
      </c>
      <c r="J92" s="35" t="str">
        <f>E24</f>
        <v xml:space="preserve"> </v>
      </c>
      <c r="K92" s="39"/>
      <c r="L92" s="62"/>
      <c r="S92" s="37"/>
      <c r="T92" s="37"/>
      <c r="U92" s="37"/>
      <c r="V92" s="37"/>
      <c r="W92" s="37"/>
      <c r="X92" s="37"/>
      <c r="Y92" s="37"/>
      <c r="Z92" s="37"/>
      <c r="AA92" s="37"/>
      <c r="AB92" s="37"/>
      <c r="AC92" s="37"/>
      <c r="AD92" s="37"/>
      <c r="AE92" s="37"/>
    </row>
    <row r="93" s="2" customFormat="1" ht="10.32"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2" customFormat="1" ht="29.28" customHeight="1">
      <c r="A94" s="37"/>
      <c r="B94" s="38"/>
      <c r="C94" s="174" t="s">
        <v>98</v>
      </c>
      <c r="D94" s="175"/>
      <c r="E94" s="175"/>
      <c r="F94" s="175"/>
      <c r="G94" s="175"/>
      <c r="H94" s="175"/>
      <c r="I94" s="175"/>
      <c r="J94" s="176" t="s">
        <v>99</v>
      </c>
      <c r="K94" s="175"/>
      <c r="L94" s="62"/>
      <c r="S94" s="37"/>
      <c r="T94" s="37"/>
      <c r="U94" s="37"/>
      <c r="V94" s="37"/>
      <c r="W94" s="37"/>
      <c r="X94" s="37"/>
      <c r="Y94" s="37"/>
      <c r="Z94" s="37"/>
      <c r="AA94" s="37"/>
      <c r="AB94" s="37"/>
      <c r="AC94" s="37"/>
      <c r="AD94" s="37"/>
      <c r="AE94" s="37"/>
    </row>
    <row r="95" s="2" customFormat="1" ht="10.32"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2" customFormat="1" ht="22.8" customHeight="1">
      <c r="A96" s="37"/>
      <c r="B96" s="38"/>
      <c r="C96" s="177" t="s">
        <v>100</v>
      </c>
      <c r="D96" s="39"/>
      <c r="E96" s="39"/>
      <c r="F96" s="39"/>
      <c r="G96" s="39"/>
      <c r="H96" s="39"/>
      <c r="I96" s="39"/>
      <c r="J96" s="109">
        <f>J118</f>
        <v>0</v>
      </c>
      <c r="K96" s="39"/>
      <c r="L96" s="62"/>
      <c r="S96" s="37"/>
      <c r="T96" s="37"/>
      <c r="U96" s="37"/>
      <c r="V96" s="37"/>
      <c r="W96" s="37"/>
      <c r="X96" s="37"/>
      <c r="Y96" s="37"/>
      <c r="Z96" s="37"/>
      <c r="AA96" s="37"/>
      <c r="AB96" s="37"/>
      <c r="AC96" s="37"/>
      <c r="AD96" s="37"/>
      <c r="AE96" s="37"/>
      <c r="AU96" s="16" t="s">
        <v>101</v>
      </c>
    </row>
    <row r="97" s="9" customFormat="1" ht="24.96" customHeight="1">
      <c r="A97" s="9"/>
      <c r="B97" s="178"/>
      <c r="C97" s="179"/>
      <c r="D97" s="180" t="s">
        <v>358</v>
      </c>
      <c r="E97" s="181"/>
      <c r="F97" s="181"/>
      <c r="G97" s="181"/>
      <c r="H97" s="181"/>
      <c r="I97" s="181"/>
      <c r="J97" s="182">
        <f>J119</f>
        <v>0</v>
      </c>
      <c r="K97" s="179"/>
      <c r="L97" s="183"/>
      <c r="S97" s="9"/>
      <c r="T97" s="9"/>
      <c r="U97" s="9"/>
      <c r="V97" s="9"/>
      <c r="W97" s="9"/>
      <c r="X97" s="9"/>
      <c r="Y97" s="9"/>
      <c r="Z97" s="9"/>
      <c r="AA97" s="9"/>
      <c r="AB97" s="9"/>
      <c r="AC97" s="9"/>
      <c r="AD97" s="9"/>
      <c r="AE97" s="9"/>
    </row>
    <row r="98" s="10" customFormat="1" ht="19.92" customHeight="1">
      <c r="A98" s="10"/>
      <c r="B98" s="184"/>
      <c r="C98" s="185"/>
      <c r="D98" s="186" t="s">
        <v>359</v>
      </c>
      <c r="E98" s="187"/>
      <c r="F98" s="187"/>
      <c r="G98" s="187"/>
      <c r="H98" s="187"/>
      <c r="I98" s="187"/>
      <c r="J98" s="188">
        <f>J120</f>
        <v>0</v>
      </c>
      <c r="K98" s="185"/>
      <c r="L98" s="189"/>
      <c r="S98" s="10"/>
      <c r="T98" s="10"/>
      <c r="U98" s="10"/>
      <c r="V98" s="10"/>
      <c r="W98" s="10"/>
      <c r="X98" s="10"/>
      <c r="Y98" s="10"/>
      <c r="Z98" s="10"/>
      <c r="AA98" s="10"/>
      <c r="AB98" s="10"/>
      <c r="AC98" s="10"/>
      <c r="AD98" s="10"/>
      <c r="AE98" s="10"/>
    </row>
    <row r="99" s="2" customFormat="1" ht="21.84" customHeight="1">
      <c r="A99" s="37"/>
      <c r="B99" s="38"/>
      <c r="C99" s="39"/>
      <c r="D99" s="39"/>
      <c r="E99" s="39"/>
      <c r="F99" s="39"/>
      <c r="G99" s="39"/>
      <c r="H99" s="39"/>
      <c r="I99" s="39"/>
      <c r="J99" s="39"/>
      <c r="K99" s="39"/>
      <c r="L99" s="62"/>
      <c r="S99" s="37"/>
      <c r="T99" s="37"/>
      <c r="U99" s="37"/>
      <c r="V99" s="37"/>
      <c r="W99" s="37"/>
      <c r="X99" s="37"/>
      <c r="Y99" s="37"/>
      <c r="Z99" s="37"/>
      <c r="AA99" s="37"/>
      <c r="AB99" s="37"/>
      <c r="AC99" s="37"/>
      <c r="AD99" s="37"/>
      <c r="AE99" s="37"/>
    </row>
    <row r="100" s="2" customFormat="1" ht="6.96" customHeight="1">
      <c r="A100" s="37"/>
      <c r="B100" s="65"/>
      <c r="C100" s="66"/>
      <c r="D100" s="66"/>
      <c r="E100" s="66"/>
      <c r="F100" s="66"/>
      <c r="G100" s="66"/>
      <c r="H100" s="66"/>
      <c r="I100" s="66"/>
      <c r="J100" s="66"/>
      <c r="K100" s="66"/>
      <c r="L100" s="62"/>
      <c r="S100" s="37"/>
      <c r="T100" s="37"/>
      <c r="U100" s="37"/>
      <c r="V100" s="37"/>
      <c r="W100" s="37"/>
      <c r="X100" s="37"/>
      <c r="Y100" s="37"/>
      <c r="Z100" s="37"/>
      <c r="AA100" s="37"/>
      <c r="AB100" s="37"/>
      <c r="AC100" s="37"/>
      <c r="AD100" s="37"/>
      <c r="AE100" s="37"/>
    </row>
    <row r="104" s="2" customFormat="1" ht="6.96" customHeight="1">
      <c r="A104" s="37"/>
      <c r="B104" s="67"/>
      <c r="C104" s="68"/>
      <c r="D104" s="68"/>
      <c r="E104" s="68"/>
      <c r="F104" s="68"/>
      <c r="G104" s="68"/>
      <c r="H104" s="68"/>
      <c r="I104" s="68"/>
      <c r="J104" s="68"/>
      <c r="K104" s="68"/>
      <c r="L104" s="62"/>
      <c r="S104" s="37"/>
      <c r="T104" s="37"/>
      <c r="U104" s="37"/>
      <c r="V104" s="37"/>
      <c r="W104" s="37"/>
      <c r="X104" s="37"/>
      <c r="Y104" s="37"/>
      <c r="Z104" s="37"/>
      <c r="AA104" s="37"/>
      <c r="AB104" s="37"/>
      <c r="AC104" s="37"/>
      <c r="AD104" s="37"/>
      <c r="AE104" s="37"/>
    </row>
    <row r="105" s="2" customFormat="1" ht="24.96" customHeight="1">
      <c r="A105" s="37"/>
      <c r="B105" s="38"/>
      <c r="C105" s="22" t="s">
        <v>106</v>
      </c>
      <c r="D105" s="39"/>
      <c r="E105" s="39"/>
      <c r="F105" s="39"/>
      <c r="G105" s="39"/>
      <c r="H105" s="39"/>
      <c r="I105" s="39"/>
      <c r="J105" s="39"/>
      <c r="K105" s="39"/>
      <c r="L105" s="62"/>
      <c r="S105" s="37"/>
      <c r="T105" s="37"/>
      <c r="U105" s="37"/>
      <c r="V105" s="37"/>
      <c r="W105" s="37"/>
      <c r="X105" s="37"/>
      <c r="Y105" s="37"/>
      <c r="Z105" s="37"/>
      <c r="AA105" s="37"/>
      <c r="AB105" s="37"/>
      <c r="AC105" s="37"/>
      <c r="AD105" s="37"/>
      <c r="AE105" s="37"/>
    </row>
    <row r="106" s="2" customFormat="1" ht="6.96" customHeight="1">
      <c r="A106" s="37"/>
      <c r="B106" s="38"/>
      <c r="C106" s="39"/>
      <c r="D106" s="39"/>
      <c r="E106" s="39"/>
      <c r="F106" s="39"/>
      <c r="G106" s="39"/>
      <c r="H106" s="39"/>
      <c r="I106" s="39"/>
      <c r="J106" s="39"/>
      <c r="K106" s="39"/>
      <c r="L106" s="62"/>
      <c r="S106" s="37"/>
      <c r="T106" s="37"/>
      <c r="U106" s="37"/>
      <c r="V106" s="37"/>
      <c r="W106" s="37"/>
      <c r="X106" s="37"/>
      <c r="Y106" s="37"/>
      <c r="Z106" s="37"/>
      <c r="AA106" s="37"/>
      <c r="AB106" s="37"/>
      <c r="AC106" s="37"/>
      <c r="AD106" s="37"/>
      <c r="AE106" s="37"/>
    </row>
    <row r="107" s="2" customFormat="1" ht="12" customHeight="1">
      <c r="A107" s="37"/>
      <c r="B107" s="38"/>
      <c r="C107" s="31" t="s">
        <v>16</v>
      </c>
      <c r="D107" s="39"/>
      <c r="E107" s="39"/>
      <c r="F107" s="39"/>
      <c r="G107" s="39"/>
      <c r="H107" s="39"/>
      <c r="I107" s="39"/>
      <c r="J107" s="39"/>
      <c r="K107" s="39"/>
      <c r="L107" s="62"/>
      <c r="S107" s="37"/>
      <c r="T107" s="37"/>
      <c r="U107" s="37"/>
      <c r="V107" s="37"/>
      <c r="W107" s="37"/>
      <c r="X107" s="37"/>
      <c r="Y107" s="37"/>
      <c r="Z107" s="37"/>
      <c r="AA107" s="37"/>
      <c r="AB107" s="37"/>
      <c r="AC107" s="37"/>
      <c r="AD107" s="37"/>
      <c r="AE107" s="37"/>
    </row>
    <row r="108" s="2" customFormat="1" ht="16.5" customHeight="1">
      <c r="A108" s="37"/>
      <c r="B108" s="38"/>
      <c r="C108" s="39"/>
      <c r="D108" s="39"/>
      <c r="E108" s="173" t="str">
        <f>E7</f>
        <v>Vnitroblok Hradební/Dlouhá - demolice</v>
      </c>
      <c r="F108" s="31"/>
      <c r="G108" s="31"/>
      <c r="H108" s="31"/>
      <c r="I108" s="39"/>
      <c r="J108" s="39"/>
      <c r="K108" s="39"/>
      <c r="L108" s="62"/>
      <c r="S108" s="37"/>
      <c r="T108" s="37"/>
      <c r="U108" s="37"/>
      <c r="V108" s="37"/>
      <c r="W108" s="37"/>
      <c r="X108" s="37"/>
      <c r="Y108" s="37"/>
      <c r="Z108" s="37"/>
      <c r="AA108" s="37"/>
      <c r="AB108" s="37"/>
      <c r="AC108" s="37"/>
      <c r="AD108" s="37"/>
      <c r="AE108" s="37"/>
    </row>
    <row r="109" s="2" customFormat="1" ht="12" customHeight="1">
      <c r="A109" s="37"/>
      <c r="B109" s="38"/>
      <c r="C109" s="31" t="s">
        <v>95</v>
      </c>
      <c r="D109" s="39"/>
      <c r="E109" s="39"/>
      <c r="F109" s="39"/>
      <c r="G109" s="39"/>
      <c r="H109" s="39"/>
      <c r="I109" s="39"/>
      <c r="J109" s="39"/>
      <c r="K109" s="39"/>
      <c r="L109" s="62"/>
      <c r="S109" s="37"/>
      <c r="T109" s="37"/>
      <c r="U109" s="37"/>
      <c r="V109" s="37"/>
      <c r="W109" s="37"/>
      <c r="X109" s="37"/>
      <c r="Y109" s="37"/>
      <c r="Z109" s="37"/>
      <c r="AA109" s="37"/>
      <c r="AB109" s="37"/>
      <c r="AC109" s="37"/>
      <c r="AD109" s="37"/>
      <c r="AE109" s="37"/>
    </row>
    <row r="110" s="2" customFormat="1" ht="16.5" customHeight="1">
      <c r="A110" s="37"/>
      <c r="B110" s="38"/>
      <c r="C110" s="39"/>
      <c r="D110" s="39"/>
      <c r="E110" s="75" t="str">
        <f>E9</f>
        <v>04 - VRN</v>
      </c>
      <c r="F110" s="39"/>
      <c r="G110" s="39"/>
      <c r="H110" s="39"/>
      <c r="I110" s="39"/>
      <c r="J110" s="39"/>
      <c r="K110" s="39"/>
      <c r="L110" s="62"/>
      <c r="S110" s="37"/>
      <c r="T110" s="37"/>
      <c r="U110" s="37"/>
      <c r="V110" s="37"/>
      <c r="W110" s="37"/>
      <c r="X110" s="37"/>
      <c r="Y110" s="37"/>
      <c r="Z110" s="37"/>
      <c r="AA110" s="37"/>
      <c r="AB110" s="37"/>
      <c r="AC110" s="37"/>
      <c r="AD110" s="37"/>
      <c r="AE110" s="37"/>
    </row>
    <row r="111" s="2" customFormat="1" ht="6.96" customHeight="1">
      <c r="A111" s="37"/>
      <c r="B111" s="38"/>
      <c r="C111" s="39"/>
      <c r="D111" s="39"/>
      <c r="E111" s="39"/>
      <c r="F111" s="39"/>
      <c r="G111" s="39"/>
      <c r="H111" s="39"/>
      <c r="I111" s="39"/>
      <c r="J111" s="39"/>
      <c r="K111" s="39"/>
      <c r="L111" s="62"/>
      <c r="S111" s="37"/>
      <c r="T111" s="37"/>
      <c r="U111" s="37"/>
      <c r="V111" s="37"/>
      <c r="W111" s="37"/>
      <c r="X111" s="37"/>
      <c r="Y111" s="37"/>
      <c r="Z111" s="37"/>
      <c r="AA111" s="37"/>
      <c r="AB111" s="37"/>
      <c r="AC111" s="37"/>
      <c r="AD111" s="37"/>
      <c r="AE111" s="37"/>
    </row>
    <row r="112" s="2" customFormat="1" ht="12" customHeight="1">
      <c r="A112" s="37"/>
      <c r="B112" s="38"/>
      <c r="C112" s="31" t="s">
        <v>20</v>
      </c>
      <c r="D112" s="39"/>
      <c r="E112" s="39"/>
      <c r="F112" s="26" t="str">
        <f>F12</f>
        <v>Cheb</v>
      </c>
      <c r="G112" s="39"/>
      <c r="H112" s="39"/>
      <c r="I112" s="31" t="s">
        <v>22</v>
      </c>
      <c r="J112" s="78" t="str">
        <f>IF(J12="","",J12)</f>
        <v>16. 7. 2021</v>
      </c>
      <c r="K112" s="39"/>
      <c r="L112" s="62"/>
      <c r="S112" s="37"/>
      <c r="T112" s="37"/>
      <c r="U112" s="37"/>
      <c r="V112" s="37"/>
      <c r="W112" s="37"/>
      <c r="X112" s="37"/>
      <c r="Y112" s="37"/>
      <c r="Z112" s="37"/>
      <c r="AA112" s="37"/>
      <c r="AB112" s="37"/>
      <c r="AC112" s="37"/>
      <c r="AD112" s="37"/>
      <c r="AE112" s="37"/>
    </row>
    <row r="113" s="2" customFormat="1" ht="6.96" customHeight="1">
      <c r="A113" s="37"/>
      <c r="B113" s="38"/>
      <c r="C113" s="39"/>
      <c r="D113" s="39"/>
      <c r="E113" s="39"/>
      <c r="F113" s="39"/>
      <c r="G113" s="39"/>
      <c r="H113" s="39"/>
      <c r="I113" s="39"/>
      <c r="J113" s="39"/>
      <c r="K113" s="39"/>
      <c r="L113" s="62"/>
      <c r="S113" s="37"/>
      <c r="T113" s="37"/>
      <c r="U113" s="37"/>
      <c r="V113" s="37"/>
      <c r="W113" s="37"/>
      <c r="X113" s="37"/>
      <c r="Y113" s="37"/>
      <c r="Z113" s="37"/>
      <c r="AA113" s="37"/>
      <c r="AB113" s="37"/>
      <c r="AC113" s="37"/>
      <c r="AD113" s="37"/>
      <c r="AE113" s="37"/>
    </row>
    <row r="114" s="2" customFormat="1" ht="15.15" customHeight="1">
      <c r="A114" s="37"/>
      <c r="B114" s="38"/>
      <c r="C114" s="31" t="s">
        <v>24</v>
      </c>
      <c r="D114" s="39"/>
      <c r="E114" s="39"/>
      <c r="F114" s="26" t="str">
        <f>E15</f>
        <v xml:space="preserve"> </v>
      </c>
      <c r="G114" s="39"/>
      <c r="H114" s="39"/>
      <c r="I114" s="31" t="s">
        <v>30</v>
      </c>
      <c r="J114" s="35" t="str">
        <f>E21</f>
        <v xml:space="preserve"> </v>
      </c>
      <c r="K114" s="39"/>
      <c r="L114" s="62"/>
      <c r="S114" s="37"/>
      <c r="T114" s="37"/>
      <c r="U114" s="37"/>
      <c r="V114" s="37"/>
      <c r="W114" s="37"/>
      <c r="X114" s="37"/>
      <c r="Y114" s="37"/>
      <c r="Z114" s="37"/>
      <c r="AA114" s="37"/>
      <c r="AB114" s="37"/>
      <c r="AC114" s="37"/>
      <c r="AD114" s="37"/>
      <c r="AE114" s="37"/>
    </row>
    <row r="115" s="2" customFormat="1" ht="15.15" customHeight="1">
      <c r="A115" s="37"/>
      <c r="B115" s="38"/>
      <c r="C115" s="31" t="s">
        <v>28</v>
      </c>
      <c r="D115" s="39"/>
      <c r="E115" s="39"/>
      <c r="F115" s="26" t="str">
        <f>IF(E18="","",E18)</f>
        <v>Vyplň údaj</v>
      </c>
      <c r="G115" s="39"/>
      <c r="H115" s="39"/>
      <c r="I115" s="31" t="s">
        <v>31</v>
      </c>
      <c r="J115" s="35" t="str">
        <f>E24</f>
        <v xml:space="preserve"> </v>
      </c>
      <c r="K115" s="39"/>
      <c r="L115" s="62"/>
      <c r="S115" s="37"/>
      <c r="T115" s="37"/>
      <c r="U115" s="37"/>
      <c r="V115" s="37"/>
      <c r="W115" s="37"/>
      <c r="X115" s="37"/>
      <c r="Y115" s="37"/>
      <c r="Z115" s="37"/>
      <c r="AA115" s="37"/>
      <c r="AB115" s="37"/>
      <c r="AC115" s="37"/>
      <c r="AD115" s="37"/>
      <c r="AE115" s="37"/>
    </row>
    <row r="116" s="2" customFormat="1" ht="10.32" customHeight="1">
      <c r="A116" s="37"/>
      <c r="B116" s="38"/>
      <c r="C116" s="39"/>
      <c r="D116" s="39"/>
      <c r="E116" s="39"/>
      <c r="F116" s="39"/>
      <c r="G116" s="39"/>
      <c r="H116" s="39"/>
      <c r="I116" s="39"/>
      <c r="J116" s="39"/>
      <c r="K116" s="39"/>
      <c r="L116" s="62"/>
      <c r="S116" s="37"/>
      <c r="T116" s="37"/>
      <c r="U116" s="37"/>
      <c r="V116" s="37"/>
      <c r="W116" s="37"/>
      <c r="X116" s="37"/>
      <c r="Y116" s="37"/>
      <c r="Z116" s="37"/>
      <c r="AA116" s="37"/>
      <c r="AB116" s="37"/>
      <c r="AC116" s="37"/>
      <c r="AD116" s="37"/>
      <c r="AE116" s="37"/>
    </row>
    <row r="117" s="11" customFormat="1" ht="29.28" customHeight="1">
      <c r="A117" s="190"/>
      <c r="B117" s="191"/>
      <c r="C117" s="192" t="s">
        <v>107</v>
      </c>
      <c r="D117" s="193" t="s">
        <v>59</v>
      </c>
      <c r="E117" s="193" t="s">
        <v>55</v>
      </c>
      <c r="F117" s="193" t="s">
        <v>56</v>
      </c>
      <c r="G117" s="193" t="s">
        <v>108</v>
      </c>
      <c r="H117" s="193" t="s">
        <v>109</v>
      </c>
      <c r="I117" s="193" t="s">
        <v>110</v>
      </c>
      <c r="J117" s="193" t="s">
        <v>99</v>
      </c>
      <c r="K117" s="194" t="s">
        <v>111</v>
      </c>
      <c r="L117" s="195"/>
      <c r="M117" s="99" t="s">
        <v>1</v>
      </c>
      <c r="N117" s="100" t="s">
        <v>38</v>
      </c>
      <c r="O117" s="100" t="s">
        <v>112</v>
      </c>
      <c r="P117" s="100" t="s">
        <v>113</v>
      </c>
      <c r="Q117" s="100" t="s">
        <v>114</v>
      </c>
      <c r="R117" s="100" t="s">
        <v>115</v>
      </c>
      <c r="S117" s="100" t="s">
        <v>116</v>
      </c>
      <c r="T117" s="101" t="s">
        <v>117</v>
      </c>
      <c r="U117" s="190"/>
      <c r="V117" s="190"/>
      <c r="W117" s="190"/>
      <c r="X117" s="190"/>
      <c r="Y117" s="190"/>
      <c r="Z117" s="190"/>
      <c r="AA117" s="190"/>
      <c r="AB117" s="190"/>
      <c r="AC117" s="190"/>
      <c r="AD117" s="190"/>
      <c r="AE117" s="190"/>
    </row>
    <row r="118" s="2" customFormat="1" ht="22.8" customHeight="1">
      <c r="A118" s="37"/>
      <c r="B118" s="38"/>
      <c r="C118" s="106" t="s">
        <v>118</v>
      </c>
      <c r="D118" s="39"/>
      <c r="E118" s="39"/>
      <c r="F118" s="39"/>
      <c r="G118" s="39"/>
      <c r="H118" s="39"/>
      <c r="I118" s="39"/>
      <c r="J118" s="196">
        <f>BK118</f>
        <v>0</v>
      </c>
      <c r="K118" s="39"/>
      <c r="L118" s="43"/>
      <c r="M118" s="102"/>
      <c r="N118" s="197"/>
      <c r="O118" s="103"/>
      <c r="P118" s="198">
        <f>P119</f>
        <v>0</v>
      </c>
      <c r="Q118" s="103"/>
      <c r="R118" s="198">
        <f>R119</f>
        <v>0</v>
      </c>
      <c r="S118" s="103"/>
      <c r="T118" s="199">
        <f>T119</f>
        <v>0</v>
      </c>
      <c r="U118" s="37"/>
      <c r="V118" s="37"/>
      <c r="W118" s="37"/>
      <c r="X118" s="37"/>
      <c r="Y118" s="37"/>
      <c r="Z118" s="37"/>
      <c r="AA118" s="37"/>
      <c r="AB118" s="37"/>
      <c r="AC118" s="37"/>
      <c r="AD118" s="37"/>
      <c r="AE118" s="37"/>
      <c r="AT118" s="16" t="s">
        <v>73</v>
      </c>
      <c r="AU118" s="16" t="s">
        <v>101</v>
      </c>
      <c r="BK118" s="200">
        <f>BK119</f>
        <v>0</v>
      </c>
    </row>
    <row r="119" s="12" customFormat="1" ht="25.92" customHeight="1">
      <c r="A119" s="12"/>
      <c r="B119" s="201"/>
      <c r="C119" s="202"/>
      <c r="D119" s="203" t="s">
        <v>73</v>
      </c>
      <c r="E119" s="204" t="s">
        <v>92</v>
      </c>
      <c r="F119" s="204" t="s">
        <v>360</v>
      </c>
      <c r="G119" s="202"/>
      <c r="H119" s="202"/>
      <c r="I119" s="205"/>
      <c r="J119" s="206">
        <f>BK119</f>
        <v>0</v>
      </c>
      <c r="K119" s="202"/>
      <c r="L119" s="207"/>
      <c r="M119" s="208"/>
      <c r="N119" s="209"/>
      <c r="O119" s="209"/>
      <c r="P119" s="210">
        <f>P120</f>
        <v>0</v>
      </c>
      <c r="Q119" s="209"/>
      <c r="R119" s="210">
        <f>R120</f>
        <v>0</v>
      </c>
      <c r="S119" s="209"/>
      <c r="T119" s="211">
        <f>T120</f>
        <v>0</v>
      </c>
      <c r="U119" s="12"/>
      <c r="V119" s="12"/>
      <c r="W119" s="12"/>
      <c r="X119" s="12"/>
      <c r="Y119" s="12"/>
      <c r="Z119" s="12"/>
      <c r="AA119" s="12"/>
      <c r="AB119" s="12"/>
      <c r="AC119" s="12"/>
      <c r="AD119" s="12"/>
      <c r="AE119" s="12"/>
      <c r="AR119" s="212" t="s">
        <v>154</v>
      </c>
      <c r="AT119" s="213" t="s">
        <v>73</v>
      </c>
      <c r="AU119" s="213" t="s">
        <v>74</v>
      </c>
      <c r="AY119" s="212" t="s">
        <v>121</v>
      </c>
      <c r="BK119" s="214">
        <f>BK120</f>
        <v>0</v>
      </c>
    </row>
    <row r="120" s="12" customFormat="1" ht="22.8" customHeight="1">
      <c r="A120" s="12"/>
      <c r="B120" s="201"/>
      <c r="C120" s="202"/>
      <c r="D120" s="203" t="s">
        <v>73</v>
      </c>
      <c r="E120" s="215" t="s">
        <v>361</v>
      </c>
      <c r="F120" s="215" t="s">
        <v>362</v>
      </c>
      <c r="G120" s="202"/>
      <c r="H120" s="202"/>
      <c r="I120" s="205"/>
      <c r="J120" s="216">
        <f>BK120</f>
        <v>0</v>
      </c>
      <c r="K120" s="202"/>
      <c r="L120" s="207"/>
      <c r="M120" s="208"/>
      <c r="N120" s="209"/>
      <c r="O120" s="209"/>
      <c r="P120" s="210">
        <f>SUM(P121:P123)</f>
        <v>0</v>
      </c>
      <c r="Q120" s="209"/>
      <c r="R120" s="210">
        <f>SUM(R121:R123)</f>
        <v>0</v>
      </c>
      <c r="S120" s="209"/>
      <c r="T120" s="211">
        <f>SUM(T121:T123)</f>
        <v>0</v>
      </c>
      <c r="U120" s="12"/>
      <c r="V120" s="12"/>
      <c r="W120" s="12"/>
      <c r="X120" s="12"/>
      <c r="Y120" s="12"/>
      <c r="Z120" s="12"/>
      <c r="AA120" s="12"/>
      <c r="AB120" s="12"/>
      <c r="AC120" s="12"/>
      <c r="AD120" s="12"/>
      <c r="AE120" s="12"/>
      <c r="AR120" s="212" t="s">
        <v>154</v>
      </c>
      <c r="AT120" s="213" t="s">
        <v>73</v>
      </c>
      <c r="AU120" s="213" t="s">
        <v>82</v>
      </c>
      <c r="AY120" s="212" t="s">
        <v>121</v>
      </c>
      <c r="BK120" s="214">
        <f>SUM(BK121:BK123)</f>
        <v>0</v>
      </c>
    </row>
    <row r="121" s="2" customFormat="1" ht="16.5" customHeight="1">
      <c r="A121" s="37"/>
      <c r="B121" s="38"/>
      <c r="C121" s="217" t="s">
        <v>82</v>
      </c>
      <c r="D121" s="217" t="s">
        <v>123</v>
      </c>
      <c r="E121" s="218" t="s">
        <v>363</v>
      </c>
      <c r="F121" s="219" t="s">
        <v>364</v>
      </c>
      <c r="G121" s="220" t="s">
        <v>211</v>
      </c>
      <c r="H121" s="221">
        <v>1</v>
      </c>
      <c r="I121" s="222"/>
      <c r="J121" s="223">
        <f>ROUND(I121*H121,2)</f>
        <v>0</v>
      </c>
      <c r="K121" s="219" t="s">
        <v>127</v>
      </c>
      <c r="L121" s="43"/>
      <c r="M121" s="224" t="s">
        <v>1</v>
      </c>
      <c r="N121" s="225" t="s">
        <v>39</v>
      </c>
      <c r="O121" s="90"/>
      <c r="P121" s="226">
        <f>O121*H121</f>
        <v>0</v>
      </c>
      <c r="Q121" s="226">
        <v>0</v>
      </c>
      <c r="R121" s="226">
        <f>Q121*H121</f>
        <v>0</v>
      </c>
      <c r="S121" s="226">
        <v>0</v>
      </c>
      <c r="T121" s="227">
        <f>S121*H121</f>
        <v>0</v>
      </c>
      <c r="U121" s="37"/>
      <c r="V121" s="37"/>
      <c r="W121" s="37"/>
      <c r="X121" s="37"/>
      <c r="Y121" s="37"/>
      <c r="Z121" s="37"/>
      <c r="AA121" s="37"/>
      <c r="AB121" s="37"/>
      <c r="AC121" s="37"/>
      <c r="AD121" s="37"/>
      <c r="AE121" s="37"/>
      <c r="AR121" s="228" t="s">
        <v>365</v>
      </c>
      <c r="AT121" s="228" t="s">
        <v>123</v>
      </c>
      <c r="AU121" s="228" t="s">
        <v>84</v>
      </c>
      <c r="AY121" s="16" t="s">
        <v>121</v>
      </c>
      <c r="BE121" s="229">
        <f>IF(N121="základní",J121,0)</f>
        <v>0</v>
      </c>
      <c r="BF121" s="229">
        <f>IF(N121="snížená",J121,0)</f>
        <v>0</v>
      </c>
      <c r="BG121" s="229">
        <f>IF(N121="zákl. přenesená",J121,0)</f>
        <v>0</v>
      </c>
      <c r="BH121" s="229">
        <f>IF(N121="sníž. přenesená",J121,0)</f>
        <v>0</v>
      </c>
      <c r="BI121" s="229">
        <f>IF(N121="nulová",J121,0)</f>
        <v>0</v>
      </c>
      <c r="BJ121" s="16" t="s">
        <v>82</v>
      </c>
      <c r="BK121" s="229">
        <f>ROUND(I121*H121,2)</f>
        <v>0</v>
      </c>
      <c r="BL121" s="16" t="s">
        <v>365</v>
      </c>
      <c r="BM121" s="228" t="s">
        <v>366</v>
      </c>
    </row>
    <row r="122" s="2" customFormat="1">
      <c r="A122" s="37"/>
      <c r="B122" s="38"/>
      <c r="C122" s="39"/>
      <c r="D122" s="230" t="s">
        <v>130</v>
      </c>
      <c r="E122" s="39"/>
      <c r="F122" s="231" t="s">
        <v>367</v>
      </c>
      <c r="G122" s="39"/>
      <c r="H122" s="39"/>
      <c r="I122" s="232"/>
      <c r="J122" s="39"/>
      <c r="K122" s="39"/>
      <c r="L122" s="43"/>
      <c r="M122" s="233"/>
      <c r="N122" s="234"/>
      <c r="O122" s="90"/>
      <c r="P122" s="90"/>
      <c r="Q122" s="90"/>
      <c r="R122" s="90"/>
      <c r="S122" s="90"/>
      <c r="T122" s="91"/>
      <c r="U122" s="37"/>
      <c r="V122" s="37"/>
      <c r="W122" s="37"/>
      <c r="X122" s="37"/>
      <c r="Y122" s="37"/>
      <c r="Z122" s="37"/>
      <c r="AA122" s="37"/>
      <c r="AB122" s="37"/>
      <c r="AC122" s="37"/>
      <c r="AD122" s="37"/>
      <c r="AE122" s="37"/>
      <c r="AT122" s="16" t="s">
        <v>130</v>
      </c>
      <c r="AU122" s="16" t="s">
        <v>84</v>
      </c>
    </row>
    <row r="123" s="2" customFormat="1">
      <c r="A123" s="37"/>
      <c r="B123" s="38"/>
      <c r="C123" s="39"/>
      <c r="D123" s="235" t="s">
        <v>132</v>
      </c>
      <c r="E123" s="39"/>
      <c r="F123" s="236" t="s">
        <v>368</v>
      </c>
      <c r="G123" s="39"/>
      <c r="H123" s="39"/>
      <c r="I123" s="232"/>
      <c r="J123" s="39"/>
      <c r="K123" s="39"/>
      <c r="L123" s="43"/>
      <c r="M123" s="258"/>
      <c r="N123" s="259"/>
      <c r="O123" s="260"/>
      <c r="P123" s="260"/>
      <c r="Q123" s="260"/>
      <c r="R123" s="260"/>
      <c r="S123" s="260"/>
      <c r="T123" s="261"/>
      <c r="U123" s="37"/>
      <c r="V123" s="37"/>
      <c r="W123" s="37"/>
      <c r="X123" s="37"/>
      <c r="Y123" s="37"/>
      <c r="Z123" s="37"/>
      <c r="AA123" s="37"/>
      <c r="AB123" s="37"/>
      <c r="AC123" s="37"/>
      <c r="AD123" s="37"/>
      <c r="AE123" s="37"/>
      <c r="AT123" s="16" t="s">
        <v>132</v>
      </c>
      <c r="AU123" s="16" t="s">
        <v>84</v>
      </c>
    </row>
    <row r="124" s="2" customFormat="1" ht="6.96" customHeight="1">
      <c r="A124" s="37"/>
      <c r="B124" s="65"/>
      <c r="C124" s="66"/>
      <c r="D124" s="66"/>
      <c r="E124" s="66"/>
      <c r="F124" s="66"/>
      <c r="G124" s="66"/>
      <c r="H124" s="66"/>
      <c r="I124" s="66"/>
      <c r="J124" s="66"/>
      <c r="K124" s="66"/>
      <c r="L124" s="43"/>
      <c r="M124" s="37"/>
      <c r="O124" s="37"/>
      <c r="P124" s="37"/>
      <c r="Q124" s="37"/>
      <c r="R124" s="37"/>
      <c r="S124" s="37"/>
      <c r="T124" s="37"/>
      <c r="U124" s="37"/>
      <c r="V124" s="37"/>
      <c r="W124" s="37"/>
      <c r="X124" s="37"/>
      <c r="Y124" s="37"/>
      <c r="Z124" s="37"/>
      <c r="AA124" s="37"/>
      <c r="AB124" s="37"/>
      <c r="AC124" s="37"/>
      <c r="AD124" s="37"/>
      <c r="AE124" s="37"/>
    </row>
  </sheetData>
  <sheetProtection sheet="1" autoFilter="0" formatColumns="0" formatRows="0" objects="1" scenarios="1" spinCount="100000" saltValue="lSIP4NNLz/R/EA8XHWcGO4ojGD1NhxXfBL2cASUv1BTRlQVnuicE2Ein3inaF70M+rO4Ow3djhPS8aB1hf3G1g==" hashValue="IcgssZQLmFxxbYQkZDPGSXS0dpLBnCqF32eUe6zd2wAqj69cNO6korma9xBKe2Hw1MaoMXS61pe69PUSyMLpSg==" algorithmName="SHA-512" password="CC35"/>
  <autoFilter ref="C117:K123"/>
  <mergeCells count="9">
    <mergeCell ref="E7:H7"/>
    <mergeCell ref="E9:H9"/>
    <mergeCell ref="E18:H18"/>
    <mergeCell ref="E27:H27"/>
    <mergeCell ref="E85:H85"/>
    <mergeCell ref="E87:H87"/>
    <mergeCell ref="E108:H108"/>
    <mergeCell ref="E110:H110"/>
    <mergeCell ref="L2:V2"/>
  </mergeCells>
  <hyperlinks>
    <hyperlink ref="F122" r:id="rId1" display="https://podminky.urs.cz/item/CS_URS_2021_01/032903000"/>
  </hyperlinks>
  <pageMargins left="0.39375" right="0.39375" top="0.39375" bottom="0.39375" header="0" footer="0"/>
  <pageSetup paperSize="9" orientation="portrait" blackAndWhite="1" fitToHeight="100"/>
  <headerFooter>
    <oddFooter>&amp;CStrana &amp;P z &amp;N</oddFooter>
  </headerFooter>
  <drawing r:id="rId2"/>
</worksheet>
</file>

<file path=docProps/core.xml><?xml version="1.0" encoding="utf-8"?>
<cp:coreProperties xmlns:dc="http://purl.org/dc/elements/1.1/" xmlns:dcterms="http://purl.org/dc/terms/" xmlns:xsi="http://www.w3.org/2001/XMLSchema-instance" xmlns:cp="http://schemas.openxmlformats.org/package/2006/metadata/core-properties">
  <dc:creator>Pospíšil Zdeněk</dc:creator>
  <cp:lastModifiedBy>Pospíšil Zdeněk</cp:lastModifiedBy>
  <dcterms:created xsi:type="dcterms:W3CDTF">2021-10-05T10:12:38Z</dcterms:created>
  <dcterms:modified xsi:type="dcterms:W3CDTF">2021-10-05T10:12:55Z</dcterms:modified>
</cp:coreProperties>
</file>