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aaa PRACOVNÍ\Cheb\EFEKT 2021\ZŘ\ZD - Kurucz\"/>
    </mc:Choice>
  </mc:AlternateContent>
  <bookViews>
    <workbookView xWindow="0" yWindow="0" windowWidth="24000" windowHeight="9630" tabRatio="500"/>
  </bookViews>
  <sheets>
    <sheet name="Rozpocet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9" i="1" l="1"/>
  <c r="B30" i="1" s="1"/>
  <c r="B31" i="1" s="1"/>
  <c r="B32" i="1" s="1"/>
  <c r="B33" i="1" s="1"/>
  <c r="B34" i="1" s="1"/>
  <c r="B35" i="1" s="1"/>
  <c r="B36" i="1" s="1"/>
  <c r="B28" i="1"/>
  <c r="D22" i="1" l="1"/>
  <c r="I35" i="1" l="1"/>
  <c r="G34" i="1" l="1"/>
  <c r="G15" i="1" l="1"/>
  <c r="G16" i="1"/>
  <c r="G17" i="1"/>
  <c r="G18" i="1"/>
  <c r="G19" i="1"/>
  <c r="G14" i="1"/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G21" i="1"/>
  <c r="G20" i="1"/>
  <c r="G12" i="1"/>
  <c r="G10" i="1"/>
  <c r="G9" i="1"/>
  <c r="G11" i="1"/>
  <c r="G13" i="1"/>
  <c r="D26" i="1" l="1"/>
  <c r="I23" i="1" l="1"/>
  <c r="I33" i="1" l="1"/>
  <c r="I28" i="1"/>
  <c r="I29" i="1"/>
  <c r="G24" i="1"/>
  <c r="H27" i="1"/>
  <c r="H37" i="1" s="1"/>
  <c r="G25" i="1"/>
  <c r="G8" i="1"/>
  <c r="G26" i="1" l="1"/>
  <c r="I36" i="1"/>
  <c r="G22" i="1"/>
  <c r="G30" i="1" l="1"/>
  <c r="F31" i="1" s="1"/>
  <c r="G37" i="1" l="1"/>
  <c r="F32" i="1"/>
  <c r="I32" i="1" s="1"/>
  <c r="I31" i="1" l="1"/>
  <c r="I37" i="1" l="1"/>
  <c r="D40" i="1" s="1"/>
  <c r="D41" i="1" l="1"/>
  <c r="D42" i="1" s="1"/>
</calcChain>
</file>

<file path=xl/sharedStrings.xml><?xml version="1.0" encoding="utf-8"?>
<sst xmlns="http://schemas.openxmlformats.org/spreadsheetml/2006/main" count="75" uniqueCount="50">
  <si>
    <t>č.</t>
  </si>
  <si>
    <t>Položka</t>
  </si>
  <si>
    <t>Počet</t>
  </si>
  <si>
    <t>MJ</t>
  </si>
  <si>
    <t>Kč/MJ</t>
  </si>
  <si>
    <t>osvětlovací soustava</t>
  </si>
  <si>
    <t>řídící systém</t>
  </si>
  <si>
    <t>ks</t>
  </si>
  <si>
    <t>kmpl</t>
  </si>
  <si>
    <t>Seřízení řídících prvků</t>
  </si>
  <si>
    <t>m</t>
  </si>
  <si>
    <t>hod</t>
  </si>
  <si>
    <t>Aktualizace pasportu</t>
  </si>
  <si>
    <t>bez DPH</t>
  </si>
  <si>
    <t>DPH (21%)</t>
  </si>
  <si>
    <t>s DPH</t>
  </si>
  <si>
    <t>Výdaje v Kč bez DPH</t>
  </si>
  <si>
    <t>Způsobilé</t>
  </si>
  <si>
    <t>Nezpůsobilé</t>
  </si>
  <si>
    <t>Svítidlo dle konfigurace 1</t>
  </si>
  <si>
    <t>Svítidlo dle konfigurace 2</t>
  </si>
  <si>
    <t>Svítidlo dle konfigurace 3</t>
  </si>
  <si>
    <t>Svítidlo dle konfigurace 4</t>
  </si>
  <si>
    <t>Svítidlo dle konfigurace 5</t>
  </si>
  <si>
    <t>Svítidlo dle konfigurace 6</t>
  </si>
  <si>
    <t>Svítidlo dle konfigurace 7</t>
  </si>
  <si>
    <t>Svítidlo dle konfigurace 8</t>
  </si>
  <si>
    <t>Revize</t>
  </si>
  <si>
    <t>mezisoučet:</t>
  </si>
  <si>
    <t>Celkový rozpočet akce včetně publicity</t>
  </si>
  <si>
    <t>Svítidlo dle konfigurace 9</t>
  </si>
  <si>
    <t>Svítidlo dle konfigurace 10</t>
  </si>
  <si>
    <t>Svítidlo dle konfigurace 11</t>
  </si>
  <si>
    <t>Svítidlo dle konfigurace 12</t>
  </si>
  <si>
    <t>Svítidlo dle konfigurace 13</t>
  </si>
  <si>
    <t>Svítidlo dle konfigurace 14</t>
  </si>
  <si>
    <t>Billboard - publicita (A4)</t>
  </si>
  <si>
    <t>Nástavec 1m na sadový stožár</t>
  </si>
  <si>
    <t>Zařízení staveniště a dopravní značení (4,48% z ceny práce)</t>
  </si>
  <si>
    <t xml:space="preserve">Provozní vlivy (3,5% z ceny práce) </t>
  </si>
  <si>
    <t>Montáž nástavců</t>
  </si>
  <si>
    <t>VO Cheb - EFEKT 2021</t>
  </si>
  <si>
    <t>Poplatek za ekologickou likvidaci svítidla</t>
  </si>
  <si>
    <t>Kabel CYKY 5x1,5mm2 včetně montáže</t>
  </si>
  <si>
    <t>Demontáž svítidla včetně ekologické likvidace</t>
  </si>
  <si>
    <t>Montáž svítidla včetně výměny kabelu, zapojení</t>
  </si>
  <si>
    <t>Ostatní konstrukční materiál  včetně montáže</t>
  </si>
  <si>
    <t>Montážní plošina</t>
  </si>
  <si>
    <t>Projektová dokumentace skutečného provedení</t>
  </si>
  <si>
    <t>Soupis prací, dodávek a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</si>
</sst>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212121"/>
      <name val="Open Sans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2" borderId="0" applyBorder="0" applyProtection="0"/>
  </cellStyleXfs>
  <cellXfs count="36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vertical="center" wrapText="1"/>
    </xf>
    <xf numFmtId="0" fontId="0" fillId="0" borderId="1" xfId="0" applyBorder="1"/>
    <xf numFmtId="4" fontId="0" fillId="0" borderId="1" xfId="0" applyNumberFormat="1" applyBorder="1"/>
    <xf numFmtId="0" fontId="2" fillId="0" borderId="0" xfId="0" applyFont="1" applyBorder="1"/>
    <xf numFmtId="0" fontId="0" fillId="0" borderId="0" xfId="0" applyBorder="1"/>
    <xf numFmtId="0" fontId="4" fillId="0" borderId="1" xfId="0" applyFont="1" applyBorder="1"/>
    <xf numFmtId="4" fontId="4" fillId="0" borderId="1" xfId="0" applyNumberFormat="1" applyFont="1" applyBorder="1"/>
    <xf numFmtId="0" fontId="0" fillId="0" borderId="0" xfId="0" applyAlignment="1">
      <alignment horizontal="right"/>
    </xf>
    <xf numFmtId="164" fontId="0" fillId="0" borderId="0" xfId="0" applyNumberFormat="1"/>
    <xf numFmtId="4" fontId="0" fillId="0" borderId="0" xfId="0" applyNumberFormat="1"/>
    <xf numFmtId="0" fontId="0" fillId="0" borderId="1" xfId="0" applyFill="1" applyBorder="1"/>
    <xf numFmtId="4" fontId="0" fillId="0" borderId="1" xfId="0" applyNumberFormat="1" applyFill="1" applyBorder="1"/>
    <xf numFmtId="0" fontId="3" fillId="0" borderId="0" xfId="0" applyFont="1" applyFill="1"/>
    <xf numFmtId="3" fontId="0" fillId="0" borderId="0" xfId="0" applyNumberFormat="1"/>
    <xf numFmtId="0" fontId="4" fillId="0" borderId="2" xfId="0" applyFont="1" applyBorder="1"/>
    <xf numFmtId="4" fontId="4" fillId="0" borderId="0" xfId="0" applyNumberFormat="1" applyFont="1" applyBorder="1"/>
    <xf numFmtId="4" fontId="0" fillId="0" borderId="1" xfId="0" applyNumberFormat="1" applyFont="1" applyBorder="1"/>
    <xf numFmtId="0" fontId="0" fillId="0" borderId="0" xfId="0" applyFill="1" applyBorder="1"/>
    <xf numFmtId="4" fontId="0" fillId="0" borderId="0" xfId="0" applyNumberFormat="1" applyFill="1" applyBorder="1"/>
    <xf numFmtId="4" fontId="0" fillId="0" borderId="0" xfId="0" applyNumberFormat="1" applyBorder="1"/>
    <xf numFmtId="0" fontId="4" fillId="0" borderId="0" xfId="0" applyFont="1" applyFill="1" applyBorder="1" applyAlignment="1">
      <alignment horizontal="right"/>
    </xf>
    <xf numFmtId="0" fontId="0" fillId="0" borderId="0" xfId="0" applyFill="1"/>
    <xf numFmtId="0" fontId="5" fillId="0" borderId="0" xfId="0" applyFont="1"/>
    <xf numFmtId="0" fontId="6" fillId="0" borderId="0" xfId="0" applyFont="1"/>
    <xf numFmtId="0" fontId="7" fillId="0" borderId="1" xfId="0" applyFont="1" applyFill="1" applyBorder="1"/>
    <xf numFmtId="0" fontId="7" fillId="0" borderId="1" xfId="0" applyFont="1" applyBorder="1"/>
    <xf numFmtId="0" fontId="8" fillId="0" borderId="0" xfId="0" applyFont="1"/>
    <xf numFmtId="4" fontId="8" fillId="0" borderId="0" xfId="0" applyNumberFormat="1" applyFont="1"/>
    <xf numFmtId="3" fontId="8" fillId="0" borderId="0" xfId="0" applyNumberFormat="1" applyFont="1"/>
    <xf numFmtId="0" fontId="0" fillId="0" borderId="1" xfId="0" applyBorder="1" applyAlignment="1">
      <alignment wrapText="1"/>
    </xf>
    <xf numFmtId="4" fontId="8" fillId="0" borderId="0" xfId="0" applyNumberFormat="1" applyFont="1" applyAlignment="1">
      <alignment horizontal="center"/>
    </xf>
    <xf numFmtId="4" fontId="0" fillId="4" borderId="1" xfId="0" applyNumberFormat="1" applyFill="1" applyBorder="1" applyProtection="1">
      <protection locked="0"/>
    </xf>
    <xf numFmtId="4" fontId="0" fillId="0" borderId="1" xfId="0" applyNumberFormat="1" applyFill="1" applyBorder="1" applyProtection="1"/>
    <xf numFmtId="0" fontId="4" fillId="3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0</xdr:row>
      <xdr:rowOff>85725</xdr:rowOff>
    </xdr:from>
    <xdr:to>
      <xdr:col>8</xdr:col>
      <xdr:colOff>640080</xdr:colOff>
      <xdr:row>3</xdr:row>
      <xdr:rowOff>28575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58175" y="85725"/>
          <a:ext cx="94488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Normal="100" workbookViewId="0">
      <selection activeCell="C21" sqref="C21"/>
    </sheetView>
  </sheetViews>
  <sheetFormatPr defaultRowHeight="15"/>
  <cols>
    <col min="1" max="1" width="5.42578125" style="1" customWidth="1"/>
    <col min="2" max="2" width="3.42578125" customWidth="1"/>
    <col min="3" max="3" width="59.85546875" customWidth="1"/>
    <col min="4" max="4" width="12.42578125" bestFit="1" customWidth="1"/>
    <col min="5" max="5" width="9.85546875" customWidth="1"/>
    <col min="6" max="6" width="12.5703125" bestFit="1" customWidth="1"/>
    <col min="7" max="8" width="12.42578125" bestFit="1" customWidth="1"/>
    <col min="9" max="9" width="12.42578125" customWidth="1"/>
    <col min="10" max="10" width="11.28515625" bestFit="1" customWidth="1"/>
    <col min="11" max="12" width="8.7109375" customWidth="1"/>
    <col min="13" max="13" width="14.28515625" bestFit="1" customWidth="1"/>
    <col min="14" max="1025" width="8.7109375" customWidth="1"/>
  </cols>
  <sheetData>
    <row r="1" spans="2:13" ht="7.5" customHeight="1"/>
    <row r="2" spans="2:13">
      <c r="C2" t="s">
        <v>49</v>
      </c>
    </row>
    <row r="3" spans="2:13" ht="18.75">
      <c r="C3" s="14" t="s">
        <v>41</v>
      </c>
    </row>
    <row r="4" spans="2:13" ht="5.25" customHeight="1"/>
    <row r="5" spans="2:13" ht="15" customHeight="1">
      <c r="B5" s="35" t="s">
        <v>0</v>
      </c>
      <c r="C5" s="35" t="s">
        <v>1</v>
      </c>
      <c r="D5" s="35" t="s">
        <v>2</v>
      </c>
      <c r="E5" s="35" t="s">
        <v>3</v>
      </c>
      <c r="F5" s="35" t="s">
        <v>16</v>
      </c>
      <c r="G5" s="35"/>
      <c r="H5" s="35"/>
      <c r="I5" s="35"/>
    </row>
    <row r="6" spans="2:13" ht="15" customHeight="1">
      <c r="B6" s="35"/>
      <c r="C6" s="35"/>
      <c r="D6" s="35"/>
      <c r="E6" s="35"/>
      <c r="F6" s="35" t="s">
        <v>4</v>
      </c>
      <c r="G6" s="35" t="s">
        <v>17</v>
      </c>
      <c r="H6" s="35"/>
      <c r="I6" s="35" t="s">
        <v>18</v>
      </c>
    </row>
    <row r="7" spans="2:13" ht="30">
      <c r="B7" s="35"/>
      <c r="C7" s="35"/>
      <c r="D7" s="35"/>
      <c r="E7" s="35"/>
      <c r="F7" s="35"/>
      <c r="G7" s="2" t="s">
        <v>5</v>
      </c>
      <c r="H7" s="2" t="s">
        <v>6</v>
      </c>
      <c r="I7" s="35"/>
    </row>
    <row r="8" spans="2:13">
      <c r="B8" s="12">
        <v>1</v>
      </c>
      <c r="C8" s="3" t="s">
        <v>19</v>
      </c>
      <c r="D8" s="3">
        <v>16</v>
      </c>
      <c r="E8" s="3" t="s">
        <v>7</v>
      </c>
      <c r="F8" s="33"/>
      <c r="G8" s="4">
        <f t="shared" ref="G8:G22" si="0">D8*F8</f>
        <v>0</v>
      </c>
      <c r="H8" s="4"/>
      <c r="I8" s="4"/>
      <c r="K8" s="11"/>
      <c r="M8" s="24"/>
    </row>
    <row r="9" spans="2:13">
      <c r="B9" s="12">
        <f>B8+1</f>
        <v>2</v>
      </c>
      <c r="C9" s="3" t="s">
        <v>20</v>
      </c>
      <c r="D9" s="3">
        <v>58</v>
      </c>
      <c r="E9" s="3" t="s">
        <v>7</v>
      </c>
      <c r="F9" s="33"/>
      <c r="G9" s="4">
        <f t="shared" si="0"/>
        <v>0</v>
      </c>
      <c r="H9" s="4"/>
      <c r="I9" s="4"/>
      <c r="K9" s="11"/>
    </row>
    <row r="10" spans="2:13">
      <c r="B10" s="12">
        <f t="shared" ref="B10:B36" si="1">B9+1</f>
        <v>3</v>
      </c>
      <c r="C10" s="3" t="s">
        <v>21</v>
      </c>
      <c r="D10" s="3">
        <v>41</v>
      </c>
      <c r="E10" s="3" t="s">
        <v>7</v>
      </c>
      <c r="F10" s="33"/>
      <c r="G10" s="4">
        <f t="shared" si="0"/>
        <v>0</v>
      </c>
      <c r="H10" s="4"/>
      <c r="I10" s="4"/>
      <c r="K10" s="11"/>
      <c r="M10" s="25"/>
    </row>
    <row r="11" spans="2:13">
      <c r="B11" s="12">
        <f t="shared" si="1"/>
        <v>4</v>
      </c>
      <c r="C11" s="3" t="s">
        <v>22</v>
      </c>
      <c r="D11" s="3">
        <v>57</v>
      </c>
      <c r="E11" s="3" t="s">
        <v>7</v>
      </c>
      <c r="F11" s="33"/>
      <c r="G11" s="4">
        <f t="shared" si="0"/>
        <v>0</v>
      </c>
      <c r="H11" s="4"/>
      <c r="I11" s="4"/>
      <c r="K11" s="11"/>
    </row>
    <row r="12" spans="2:13">
      <c r="B12" s="12">
        <f t="shared" si="1"/>
        <v>5</v>
      </c>
      <c r="C12" s="3" t="s">
        <v>23</v>
      </c>
      <c r="D12" s="3">
        <v>14</v>
      </c>
      <c r="E12" s="3" t="s">
        <v>7</v>
      </c>
      <c r="F12" s="33"/>
      <c r="G12" s="4">
        <f t="shared" si="0"/>
        <v>0</v>
      </c>
      <c r="H12" s="4"/>
      <c r="I12" s="4"/>
      <c r="K12" s="11"/>
    </row>
    <row r="13" spans="2:13">
      <c r="B13" s="12">
        <f t="shared" si="1"/>
        <v>6</v>
      </c>
      <c r="C13" s="3" t="s">
        <v>24</v>
      </c>
      <c r="D13" s="3">
        <v>17</v>
      </c>
      <c r="E13" s="3" t="s">
        <v>7</v>
      </c>
      <c r="F13" s="33"/>
      <c r="G13" s="4">
        <f t="shared" si="0"/>
        <v>0</v>
      </c>
      <c r="H13" s="4"/>
      <c r="I13" s="4"/>
      <c r="K13" s="11"/>
    </row>
    <row r="14" spans="2:13">
      <c r="B14" s="12">
        <f t="shared" si="1"/>
        <v>7</v>
      </c>
      <c r="C14" s="3" t="s">
        <v>25</v>
      </c>
      <c r="D14" s="3">
        <v>20</v>
      </c>
      <c r="E14" s="3" t="s">
        <v>7</v>
      </c>
      <c r="F14" s="33"/>
      <c r="G14" s="4">
        <f t="shared" si="0"/>
        <v>0</v>
      </c>
      <c r="H14" s="4"/>
      <c r="I14" s="4"/>
      <c r="K14" s="11"/>
    </row>
    <row r="15" spans="2:13">
      <c r="B15" s="12">
        <f t="shared" si="1"/>
        <v>8</v>
      </c>
      <c r="C15" s="3" t="s">
        <v>26</v>
      </c>
      <c r="D15" s="3">
        <v>15</v>
      </c>
      <c r="E15" s="3" t="s">
        <v>7</v>
      </c>
      <c r="F15" s="33"/>
      <c r="G15" s="4">
        <f t="shared" si="0"/>
        <v>0</v>
      </c>
      <c r="H15" s="4"/>
      <c r="I15" s="4"/>
      <c r="K15" s="11"/>
    </row>
    <row r="16" spans="2:13">
      <c r="B16" s="12">
        <f t="shared" si="1"/>
        <v>9</v>
      </c>
      <c r="C16" s="3" t="s">
        <v>30</v>
      </c>
      <c r="D16" s="3">
        <v>42</v>
      </c>
      <c r="E16" s="3" t="s">
        <v>7</v>
      </c>
      <c r="F16" s="33"/>
      <c r="G16" s="4">
        <f t="shared" si="0"/>
        <v>0</v>
      </c>
      <c r="H16" s="4"/>
      <c r="I16" s="4"/>
      <c r="K16" s="11"/>
    </row>
    <row r="17" spans="1:11">
      <c r="B17" s="12">
        <f t="shared" si="1"/>
        <v>10</v>
      </c>
      <c r="C17" s="3" t="s">
        <v>31</v>
      </c>
      <c r="D17" s="3">
        <v>20</v>
      </c>
      <c r="E17" s="3" t="s">
        <v>7</v>
      </c>
      <c r="F17" s="33"/>
      <c r="G17" s="4">
        <f t="shared" si="0"/>
        <v>0</v>
      </c>
      <c r="H17" s="4"/>
      <c r="I17" s="4"/>
      <c r="K17" s="11"/>
    </row>
    <row r="18" spans="1:11">
      <c r="B18" s="12">
        <f t="shared" si="1"/>
        <v>11</v>
      </c>
      <c r="C18" s="3" t="s">
        <v>32</v>
      </c>
      <c r="D18" s="3">
        <v>13</v>
      </c>
      <c r="E18" s="3" t="s">
        <v>7</v>
      </c>
      <c r="F18" s="33"/>
      <c r="G18" s="4">
        <f t="shared" si="0"/>
        <v>0</v>
      </c>
      <c r="H18" s="4"/>
      <c r="I18" s="4"/>
      <c r="K18" s="11"/>
    </row>
    <row r="19" spans="1:11">
      <c r="B19" s="12">
        <f t="shared" si="1"/>
        <v>12</v>
      </c>
      <c r="C19" s="3" t="s">
        <v>33</v>
      </c>
      <c r="D19" s="3">
        <v>9</v>
      </c>
      <c r="E19" s="3" t="s">
        <v>7</v>
      </c>
      <c r="F19" s="33"/>
      <c r="G19" s="4">
        <f t="shared" si="0"/>
        <v>0</v>
      </c>
      <c r="H19" s="4"/>
      <c r="I19" s="4"/>
      <c r="K19" s="11"/>
    </row>
    <row r="20" spans="1:11">
      <c r="B20" s="12">
        <f t="shared" si="1"/>
        <v>13</v>
      </c>
      <c r="C20" s="3" t="s">
        <v>34</v>
      </c>
      <c r="D20" s="3">
        <v>4</v>
      </c>
      <c r="E20" s="3" t="s">
        <v>7</v>
      </c>
      <c r="F20" s="33"/>
      <c r="G20" s="4">
        <f t="shared" si="0"/>
        <v>0</v>
      </c>
      <c r="H20" s="4"/>
      <c r="I20" s="4"/>
      <c r="K20" s="11"/>
    </row>
    <row r="21" spans="1:11">
      <c r="B21" s="12">
        <f t="shared" si="1"/>
        <v>14</v>
      </c>
      <c r="C21" s="3" t="s">
        <v>35</v>
      </c>
      <c r="D21" s="3">
        <v>11</v>
      </c>
      <c r="E21" s="3" t="s">
        <v>7</v>
      </c>
      <c r="F21" s="33"/>
      <c r="G21" s="4">
        <f t="shared" si="0"/>
        <v>0</v>
      </c>
      <c r="H21" s="4"/>
      <c r="I21" s="4"/>
      <c r="K21" s="11"/>
    </row>
    <row r="22" spans="1:11">
      <c r="B22" s="12">
        <f t="shared" si="1"/>
        <v>15</v>
      </c>
      <c r="C22" s="3" t="s">
        <v>42</v>
      </c>
      <c r="D22" s="3">
        <f>+SUM(D8:D21)</f>
        <v>337</v>
      </c>
      <c r="E22" s="3" t="s">
        <v>7</v>
      </c>
      <c r="F22" s="33"/>
      <c r="G22" s="4">
        <f t="shared" si="0"/>
        <v>0</v>
      </c>
      <c r="H22" s="4"/>
      <c r="I22" s="4"/>
    </row>
    <row r="23" spans="1:11">
      <c r="B23" s="12">
        <f t="shared" si="1"/>
        <v>16</v>
      </c>
      <c r="C23" s="12" t="s">
        <v>37</v>
      </c>
      <c r="D23" s="12">
        <v>4</v>
      </c>
      <c r="E23" s="12" t="s">
        <v>7</v>
      </c>
      <c r="F23" s="33"/>
      <c r="G23" s="13"/>
      <c r="H23" s="13"/>
      <c r="I23" s="13">
        <f t="shared" ref="I23" si="2">D23*F23</f>
        <v>0</v>
      </c>
      <c r="J23" s="23"/>
    </row>
    <row r="24" spans="1:11" s="6" customFormat="1">
      <c r="A24" s="5"/>
      <c r="B24" s="12">
        <f t="shared" si="1"/>
        <v>17</v>
      </c>
      <c r="C24" s="12" t="s">
        <v>43</v>
      </c>
      <c r="D24" s="26">
        <v>3000</v>
      </c>
      <c r="E24" s="12" t="s">
        <v>10</v>
      </c>
      <c r="F24" s="33"/>
      <c r="G24" s="13">
        <f>D24*F24</f>
        <v>0</v>
      </c>
      <c r="H24" s="13"/>
      <c r="I24" s="13"/>
      <c r="J24" s="19"/>
    </row>
    <row r="25" spans="1:11">
      <c r="B25" s="12">
        <f t="shared" si="1"/>
        <v>18</v>
      </c>
      <c r="C25" s="12" t="s">
        <v>44</v>
      </c>
      <c r="D25" s="12">
        <v>337</v>
      </c>
      <c r="E25" s="12" t="s">
        <v>7</v>
      </c>
      <c r="F25" s="33"/>
      <c r="G25" s="13">
        <f>D25*F25</f>
        <v>0</v>
      </c>
      <c r="H25" s="13"/>
      <c r="I25" s="4"/>
    </row>
    <row r="26" spans="1:11">
      <c r="B26" s="12">
        <f t="shared" si="1"/>
        <v>19</v>
      </c>
      <c r="C26" s="3" t="s">
        <v>45</v>
      </c>
      <c r="D26" s="3">
        <f>D22</f>
        <v>337</v>
      </c>
      <c r="E26" s="3" t="s">
        <v>7</v>
      </c>
      <c r="F26" s="33"/>
      <c r="G26" s="4">
        <f>D26*F26</f>
        <v>0</v>
      </c>
      <c r="H26" s="4"/>
      <c r="I26" s="4"/>
    </row>
    <row r="27" spans="1:11">
      <c r="B27" s="12">
        <f t="shared" si="1"/>
        <v>20</v>
      </c>
      <c r="C27" s="3" t="s">
        <v>9</v>
      </c>
      <c r="D27" s="27">
        <v>7</v>
      </c>
      <c r="E27" s="3" t="s">
        <v>8</v>
      </c>
      <c r="F27" s="33"/>
      <c r="G27" s="4"/>
      <c r="H27" s="4">
        <f>D27*F27</f>
        <v>0</v>
      </c>
      <c r="I27" s="4"/>
    </row>
    <row r="28" spans="1:11" s="6" customFormat="1">
      <c r="A28" s="5"/>
      <c r="B28" s="12">
        <f t="shared" si="1"/>
        <v>21</v>
      </c>
      <c r="C28" s="12" t="s">
        <v>40</v>
      </c>
      <c r="D28" s="12">
        <v>4</v>
      </c>
      <c r="E28" s="12" t="s">
        <v>7</v>
      </c>
      <c r="F28" s="33"/>
      <c r="G28" s="13"/>
      <c r="H28" s="13"/>
      <c r="I28" s="13">
        <f>D28*F28</f>
        <v>0</v>
      </c>
      <c r="J28" s="19"/>
    </row>
    <row r="29" spans="1:11" s="6" customFormat="1">
      <c r="A29" s="5"/>
      <c r="B29" s="12">
        <f t="shared" si="1"/>
        <v>22</v>
      </c>
      <c r="C29" s="12" t="s">
        <v>46</v>
      </c>
      <c r="D29" s="12">
        <v>1</v>
      </c>
      <c r="E29" s="12" t="s">
        <v>8</v>
      </c>
      <c r="F29" s="33"/>
      <c r="G29" s="13"/>
      <c r="H29" s="13"/>
      <c r="I29" s="13">
        <f>D29*F29</f>
        <v>0</v>
      </c>
      <c r="J29" s="19"/>
    </row>
    <row r="30" spans="1:11" s="6" customFormat="1">
      <c r="A30" s="5"/>
      <c r="B30" s="12">
        <f t="shared" si="1"/>
        <v>23</v>
      </c>
      <c r="C30" s="3" t="s">
        <v>47</v>
      </c>
      <c r="D30" s="27">
        <v>215</v>
      </c>
      <c r="E30" s="3" t="s">
        <v>11</v>
      </c>
      <c r="F30" s="33"/>
      <c r="G30" s="4">
        <f>D30*F30</f>
        <v>0</v>
      </c>
      <c r="H30" s="4"/>
      <c r="I30" s="4"/>
      <c r="J30" s="19"/>
    </row>
    <row r="31" spans="1:11" s="6" customFormat="1">
      <c r="A31" s="5"/>
      <c r="B31" s="12">
        <f t="shared" si="1"/>
        <v>24</v>
      </c>
      <c r="C31" s="31" t="s">
        <v>38</v>
      </c>
      <c r="D31" s="3">
        <v>1</v>
      </c>
      <c r="E31" s="3" t="s">
        <v>8</v>
      </c>
      <c r="F31" s="34">
        <f>+SUM(G25:I30)*0.0448</f>
        <v>0</v>
      </c>
      <c r="G31" s="4"/>
      <c r="H31" s="4"/>
      <c r="I31" s="4">
        <f>D31*F31</f>
        <v>0</v>
      </c>
      <c r="J31" s="19"/>
    </row>
    <row r="32" spans="1:11" s="6" customFormat="1">
      <c r="A32" s="5"/>
      <c r="B32" s="12">
        <f t="shared" si="1"/>
        <v>25</v>
      </c>
      <c r="C32" s="31" t="s">
        <v>39</v>
      </c>
      <c r="D32" s="3">
        <v>1</v>
      </c>
      <c r="E32" s="3" t="s">
        <v>8</v>
      </c>
      <c r="F32" s="34">
        <f>+SUM(G25:I30)*0.035</f>
        <v>0</v>
      </c>
      <c r="G32" s="4"/>
      <c r="H32" s="4"/>
      <c r="I32" s="4">
        <f>D32*F32</f>
        <v>0</v>
      </c>
    </row>
    <row r="33" spans="1:9" s="6" customFormat="1">
      <c r="A33" s="5"/>
      <c r="B33" s="12">
        <f t="shared" si="1"/>
        <v>26</v>
      </c>
      <c r="C33" s="12" t="s">
        <v>48</v>
      </c>
      <c r="D33" s="12">
        <v>1</v>
      </c>
      <c r="E33" s="12" t="s">
        <v>8</v>
      </c>
      <c r="F33" s="33"/>
      <c r="G33" s="13"/>
      <c r="H33" s="4"/>
      <c r="I33" s="4">
        <f>D33*F33</f>
        <v>0</v>
      </c>
    </row>
    <row r="34" spans="1:9" s="6" customFormat="1">
      <c r="A34" s="5"/>
      <c r="B34" s="12">
        <f t="shared" si="1"/>
        <v>27</v>
      </c>
      <c r="C34" s="12" t="s">
        <v>27</v>
      </c>
      <c r="D34" s="12">
        <v>1</v>
      </c>
      <c r="E34" s="12" t="s">
        <v>8</v>
      </c>
      <c r="F34" s="33"/>
      <c r="G34" s="4">
        <f>D34*F34</f>
        <v>0</v>
      </c>
      <c r="H34" s="4"/>
      <c r="I34" s="4"/>
    </row>
    <row r="35" spans="1:9" s="6" customFormat="1">
      <c r="A35" s="5"/>
      <c r="B35" s="12">
        <f t="shared" si="1"/>
        <v>28</v>
      </c>
      <c r="C35" s="12" t="s">
        <v>36</v>
      </c>
      <c r="D35" s="12">
        <v>1</v>
      </c>
      <c r="E35" s="12" t="s">
        <v>8</v>
      </c>
      <c r="F35" s="33"/>
      <c r="G35" s="4"/>
      <c r="H35" s="4"/>
      <c r="I35" s="13">
        <f>D35*F35</f>
        <v>0</v>
      </c>
    </row>
    <row r="36" spans="1:9" s="6" customFormat="1">
      <c r="A36" s="5"/>
      <c r="B36" s="12">
        <f t="shared" si="1"/>
        <v>29</v>
      </c>
      <c r="C36" s="12" t="s">
        <v>12</v>
      </c>
      <c r="D36" s="12">
        <v>1</v>
      </c>
      <c r="E36" s="12" t="s">
        <v>8</v>
      </c>
      <c r="F36" s="33"/>
      <c r="G36" s="3"/>
      <c r="H36" s="4"/>
      <c r="I36" s="13">
        <f>D36*F36</f>
        <v>0</v>
      </c>
    </row>
    <row r="37" spans="1:9" s="6" customFormat="1">
      <c r="A37" s="5"/>
      <c r="B37" s="19"/>
      <c r="C37" s="22" t="s">
        <v>28</v>
      </c>
      <c r="D37" s="19"/>
      <c r="E37" s="19"/>
      <c r="F37" s="20"/>
      <c r="G37" s="17">
        <f>SUM(G8:G36)</f>
        <v>0</v>
      </c>
      <c r="H37" s="17">
        <f>SUM(H8:H36)</f>
        <v>0</v>
      </c>
      <c r="I37" s="17">
        <f>SUM(I8:I36)</f>
        <v>0</v>
      </c>
    </row>
    <row r="38" spans="1:9" s="6" customFormat="1">
      <c r="A38" s="5"/>
      <c r="B38" s="19"/>
      <c r="C38" s="19"/>
      <c r="D38" s="19"/>
      <c r="E38" s="19"/>
      <c r="F38" s="20"/>
      <c r="H38" s="21"/>
      <c r="I38" s="20"/>
    </row>
    <row r="39" spans="1:9" s="6" customFormat="1">
      <c r="A39" s="5"/>
      <c r="H39" s="17"/>
      <c r="I39" s="17"/>
    </row>
    <row r="40" spans="1:9">
      <c r="B40" s="6"/>
      <c r="C40" s="7" t="s">
        <v>29</v>
      </c>
      <c r="D40" s="8">
        <f>SUM(G37:I37)</f>
        <v>0</v>
      </c>
      <c r="E40" s="19" t="s">
        <v>13</v>
      </c>
      <c r="F40" s="6"/>
      <c r="G40" s="6"/>
      <c r="H40" s="17"/>
      <c r="I40" s="17"/>
    </row>
    <row r="41" spans="1:9">
      <c r="B41" s="6"/>
      <c r="C41" s="16"/>
      <c r="D41" s="18">
        <f>0.21*D40</f>
        <v>0</v>
      </c>
      <c r="E41" s="19" t="s">
        <v>14</v>
      </c>
      <c r="F41" s="6"/>
      <c r="G41" s="6"/>
      <c r="H41" s="17"/>
      <c r="I41" s="17"/>
    </row>
    <row r="42" spans="1:9" s="6" customFormat="1">
      <c r="A42" s="5"/>
      <c r="D42" s="4">
        <f>D40+D41</f>
        <v>0</v>
      </c>
      <c r="E42" s="19" t="s">
        <v>15</v>
      </c>
      <c r="H42" s="17"/>
      <c r="I42" s="17"/>
    </row>
    <row r="43" spans="1:9">
      <c r="G43" s="11"/>
      <c r="H43" s="15"/>
    </row>
    <row r="44" spans="1:9">
      <c r="G44" s="11"/>
      <c r="H44" s="15"/>
    </row>
    <row r="45" spans="1:9">
      <c r="G45" s="11"/>
      <c r="H45" s="15"/>
    </row>
    <row r="47" spans="1:9">
      <c r="E47" s="10"/>
    </row>
    <row r="48" spans="1:9" ht="15.75">
      <c r="C48" s="28"/>
      <c r="D48" s="28"/>
      <c r="E48" s="28"/>
      <c r="F48" s="28"/>
      <c r="H48" s="28"/>
      <c r="I48" s="28"/>
    </row>
    <row r="49" spans="3:9" ht="15.75">
      <c r="C49" s="28"/>
      <c r="D49" s="28"/>
      <c r="E49" s="28"/>
      <c r="F49" s="32"/>
      <c r="H49" s="30"/>
      <c r="I49" s="29"/>
    </row>
    <row r="50" spans="3:9">
      <c r="F50" s="9"/>
      <c r="G50" s="11"/>
      <c r="H50" s="15"/>
      <c r="I50" s="11"/>
    </row>
    <row r="51" spans="3:9">
      <c r="F51" s="9"/>
      <c r="G51" s="11"/>
      <c r="I51" s="11"/>
    </row>
    <row r="52" spans="3:9">
      <c r="F52" s="9"/>
      <c r="G52" s="11"/>
      <c r="I52" s="11"/>
    </row>
  </sheetData>
  <sheetProtection algorithmName="SHA-512" hashValue="P2OsPyw2fRYxVw4oCy7v0079UF9/lVMOtZjPjtNBjf+ZkJE5njEnY2rQE7RbYClbT0bnHnNLe9nD6pksj8lB4g==" saltValue="bGLa2ovBF/OPMIfVozzvlw==" spinCount="100000" sheet="1" objects="1" scenarios="1"/>
  <mergeCells count="8">
    <mergeCell ref="B5:B7"/>
    <mergeCell ref="C5:C7"/>
    <mergeCell ref="D5:D7"/>
    <mergeCell ref="E5:E7"/>
    <mergeCell ref="F5:I5"/>
    <mergeCell ref="F6:F7"/>
    <mergeCell ref="G6:H6"/>
    <mergeCell ref="I6:I7"/>
  </mergeCells>
  <pageMargins left="0.23622047244094491" right="0.23622047244094491" top="0.74803149606299213" bottom="0.74803149606299213" header="0.31496062992125984" footer="0.31496062992125984"/>
  <pageSetup paperSize="9" scale="70" firstPageNumber="0" orientation="portrait" horizontalDpi="300" verticalDpi="300" r:id="rId1"/>
  <headerFooter>
    <oddHeader>&amp;Rpříloha č.1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</cp:revision>
  <cp:lastPrinted>2021-07-16T11:34:57Z</cp:lastPrinted>
  <dcterms:created xsi:type="dcterms:W3CDTF">2015-11-07T13:06:05Z</dcterms:created>
  <dcterms:modified xsi:type="dcterms:W3CDTF">2021-07-16T11:35:12Z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