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31a-2018 - Úprava povrchu..." sheetId="2" r:id="rId2"/>
    <sheet name="Pokyny pro vyplnění" sheetId="3" r:id="rId3"/>
  </sheets>
  <definedNames>
    <definedName name="_xlnm.Print_Area" localSheetId="0">'Rekapitulace stavby'!$D$4:$AO$33,'Rekapitulace stavby'!$C$39:$AQ$53</definedName>
    <definedName name="_xlnm._FilterDatabase" localSheetId="1" hidden="1">'31a-2018 - Úprava povrchu...'!$C$79:$K$118</definedName>
    <definedName name="_xlnm.Print_Area" localSheetId="1">'31a-2018 - Úprava povrchu...'!$C$4:$J$36,'31a-2018 - Úprava povrchu...'!$C$42:$J$61,'31a-2018 - Úprava povrchu...'!$C$67:$K$118</definedName>
    <definedName name="_xlnm.Print_Area" localSheetId="2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'31a-2018 - Úprava povrchu...'!$79:$79</definedName>
  </definedNames>
  <calcPr fullCalcOnLoad="1"/>
</workbook>
</file>

<file path=xl/sharedStrings.xml><?xml version="1.0" encoding="utf-8"?>
<sst xmlns="http://schemas.openxmlformats.org/spreadsheetml/2006/main" count="1112" uniqueCount="361">
  <si>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</si>
  <si>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</si>
  <si>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</si>
  <si>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</si>
  <si>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</si>
  <si>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</si>
  <si>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</si>
  <si>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{cd877626-f21d-48c9-aae2-adddf3fd9a28}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</si>
  <si>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</si>
  <si>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</si>
  <si>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</si>
  <si>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</si>
  <si>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</si>
  <si>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</si>
  <si>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</si>
  <si>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</si>
  <si>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31-2018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</si>
  <si>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</si>
  <si>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</si>
  <si>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cestní sítě na Městkém hřbitově v Chebu.</t>
  </si>
  <si>
    <t>KSO:</t>
  </si>
  <si>
    <t/>
  </si>
  <si>
    <t>CC-CZ:</t>
  </si>
  <si>
    <t>Místo:</t>
  </si>
  <si>
    <t xml:space="preserve"> </t>
  </si>
  <si>
    <t>Datum:</t>
  </si>
  <si>
    <t>12. 10. 2018</t>
  </si>
  <si>
    <t>Zadavatel:</t>
  </si>
  <si>
    <t>IČ: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</si>
  <si>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</si>
  <si>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</si>
  <si>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</si>
  <si>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</si>
  <si>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</si>
  <si>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</si>
  <si>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</si>
  <si>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</si>
  <si>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</si>
  <si>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</si>
  <si>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</si>
  <si>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</si>
  <si>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</si>
  <si>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</si>
  <si>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</si>
  <si>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</si>
  <si>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</si>
  <si>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</si>
  <si>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</si>
  <si>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</si>
  <si>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</si>
  <si>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</si>
  <si>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</si>
  <si>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</si>
  <si>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</si>
  <si>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</si>
  <si>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</si>
  <si>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</si>
  <si>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</si>
  <si>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</si>
  <si>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</si>
  <si>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</si>
  <si>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</si>
  <si>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</si>
  <si>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</si>
  <si>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</si>
  <si>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</si>
  <si>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</si>
  <si>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</si>
  <si>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</si>
  <si>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</si>
  <si>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</si>
  <si>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</si>
  <si>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</si>
  <si>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</si>
  <si>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31a-2018</t>
  </si>
  <si>
    <t>Úprava povrchu a konstrukčních vrstev na městkém hřbitově v Chebu</t>
  </si>
  <si>
    <t>STA</t>
  </si>
  <si>
    <t>1</t>
  </si>
  <si>
    <t>{423de92e-f531-486f-9748-97e8212cc3ff}</t>
  </si>
  <si>
    <t>2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</si>
  <si>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</si>
  <si>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</si>
  <si>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</si>
  <si>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</si>
  <si>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</si>
  <si>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</si>
  <si>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</si>
  <si>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31a-2018 - Úprava povrchu a konstrukčních vrstev na městkém hřbitově v Chebu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</si>
  <si>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</si>
  <si>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</si>
  <si>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</si>
  <si>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</si>
  <si>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</si>
  <si>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</si>
  <si>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</si>
  <si>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5 -  Komunikace</t>
  </si>
  <si>
    <t xml:space="preserve">      99 -  Přesuny hmot a sutí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</si>
  <si>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</si>
  <si>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</si>
  <si>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</si>
  <si>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</si>
  <si>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</si>
  <si>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</si>
  <si>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</si>
  <si>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</si>
  <si>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</si>
  <si>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</si>
  <si>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</si>
  <si>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</si>
  <si>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</si>
  <si>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</si>
  <si>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</si>
  <si>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</si>
  <si>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</si>
  <si>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 xml:space="preserve"> Zemní práce</t>
  </si>
  <si>
    <t>K</t>
  </si>
  <si>
    <t>121112011</t>
  </si>
  <si>
    <t>Sejmutí ornice tl vrstvy do 150 mm ručně s odhozením do 3 m bez vodorovného přemístění</t>
  </si>
  <si>
    <t>m3</t>
  </si>
  <si>
    <t>4</t>
  </si>
  <si>
    <t>-1753322727</t>
  </si>
  <si>
    <t>VV</t>
  </si>
  <si>
    <t>F5</t>
  </si>
  <si>
    <t>98*0,5*0,2</t>
  </si>
  <si>
    <t>Součet</t>
  </si>
  <si>
    <t>122201101</t>
  </si>
  <si>
    <t>Odkopávky a prokopávky nezapažené v hornině tř. 3 objem do 100 m3</t>
  </si>
  <si>
    <t>-1089585928</t>
  </si>
  <si>
    <t>98*0,3</t>
  </si>
  <si>
    <t>3</t>
  </si>
  <si>
    <t>122201109</t>
  </si>
  <si>
    <t>Příplatek za lepivost u odkopávek v hornině tř. 1 až 3</t>
  </si>
  <si>
    <t>2006057662</t>
  </si>
  <si>
    <t>29,4</t>
  </si>
  <si>
    <t>162701105</t>
  </si>
  <si>
    <t>Vodorovné přemístění do 10000 m výkopku/sypaniny z horniny tř. 1 až 4</t>
  </si>
  <si>
    <t>-451705115</t>
  </si>
  <si>
    <t>5</t>
  </si>
  <si>
    <t>171201201</t>
  </si>
  <si>
    <t>Uložení sypaniny na skládky</t>
  </si>
  <si>
    <t>-1633688081</t>
  </si>
  <si>
    <t>6</t>
  </si>
  <si>
    <t>171201211</t>
  </si>
  <si>
    <t>Poplatek za uložení odpadu ze sypaniny na skládce (skládkovné)</t>
  </si>
  <si>
    <t>t</t>
  </si>
  <si>
    <t>-1655639156</t>
  </si>
  <si>
    <t>29,4*2</t>
  </si>
  <si>
    <t>7</t>
  </si>
  <si>
    <t>181301101</t>
  </si>
  <si>
    <t>Rozprostření ornice tl vrstvy do 100 mm pl do 500 m2 v rovině nebo ve svahu do 1:5</t>
  </si>
  <si>
    <t>m2</t>
  </si>
  <si>
    <t>1189891555</t>
  </si>
  <si>
    <t>F3</t>
  </si>
  <si>
    <t>200*0,5</t>
  </si>
  <si>
    <t>8</t>
  </si>
  <si>
    <t>181951102</t>
  </si>
  <si>
    <t>Úprava pláně v hornině tř. 1 až 4 se zhutněním</t>
  </si>
  <si>
    <t>1677709217</t>
  </si>
  <si>
    <t>98</t>
  </si>
  <si>
    <t xml:space="preserve"> Komunikace</t>
  </si>
  <si>
    <t>9</t>
  </si>
  <si>
    <t>564952111</t>
  </si>
  <si>
    <t>Podklad z mechanicky zpevněného kameniva MZK tl 150 mm</t>
  </si>
  <si>
    <t>-74454792</t>
  </si>
  <si>
    <t>10</t>
  </si>
  <si>
    <t>IP 2101</t>
  </si>
  <si>
    <t>Zhutněný mlat DDK fr. 0/4 tl 20 mm</t>
  </si>
  <si>
    <t>-1385238081</t>
  </si>
  <si>
    <t>11</t>
  </si>
  <si>
    <t>IP 2102</t>
  </si>
  <si>
    <t>Lože pod mlat HDK fr. 4/8  tl 60 mm</t>
  </si>
  <si>
    <t>1683818931</t>
  </si>
  <si>
    <t>99</t>
  </si>
  <si>
    <t xml:space="preserve"> Přesuny hmot a sutí</t>
  </si>
  <si>
    <t>12</t>
  </si>
  <si>
    <t>998225111</t>
  </si>
  <si>
    <t>Přesun hmot pro pozemní komunikace s krytem z kamene, monolitickým betonovým nebo živičným</t>
  </si>
  <si>
    <t>-1042882693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</si>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</sst>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8" fillId="0" borderId="20" xfId="0" applyFont="1" applyBorder="1" applyAlignment="1" applyProtection="1">
      <alignment horizontal="center" vertical="center" wrapText="1"/>
      <protection/>
    </xf>
    <xf numFmtId="0" fontId="18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17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8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5" xfId="0" applyNumberFormat="1" applyFont="1" applyBorder="1" applyAlignment="1" applyProtection="1">
      <alignment/>
      <protection/>
    </xf>
    <xf numFmtId="166" fontId="32" fillId="0" borderId="16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8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2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left" vertical="center"/>
      <protection locked="0"/>
    </xf>
    <xf numFmtId="0" fontId="28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8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8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4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3" t="s">
        <v>16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9"/>
      <c r="BE5" s="34" t="s">
        <v>17</v>
      </c>
      <c r="BS5" s="22" t="s">
        <v>8</v>
      </c>
    </row>
    <row r="6" spans="2:71" ht="36.95" customHeight="1">
      <c r="B6" s="26"/>
      <c r="C6" s="27"/>
      <c r="D6" s="35" t="s">
        <v>18</v>
      </c>
      <c r="E6" s="27"/>
      <c r="F6" s="27"/>
      <c r="G6" s="27"/>
      <c r="H6" s="27"/>
      <c r="I6" s="27"/>
      <c r="J6" s="27"/>
      <c r="K6" s="36" t="s">
        <v>19</v>
      </c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9"/>
      <c r="BE6" s="37"/>
      <c r="BS6" s="22" t="s">
        <v>8</v>
      </c>
    </row>
    <row r="7" spans="2:71" ht="14.4" customHeight="1">
      <c r="B7" s="26"/>
      <c r="C7" s="27"/>
      <c r="D7" s="38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8" t="s">
        <v>22</v>
      </c>
      <c r="AL7" s="27"/>
      <c r="AM7" s="27"/>
      <c r="AN7" s="33" t="s">
        <v>21</v>
      </c>
      <c r="AO7" s="27"/>
      <c r="AP7" s="27"/>
      <c r="AQ7" s="29"/>
      <c r="BE7" s="37"/>
      <c r="BS7" s="22" t="s">
        <v>8</v>
      </c>
    </row>
    <row r="8" spans="2:71" ht="14.4" customHeight="1">
      <c r="B8" s="26"/>
      <c r="C8" s="27"/>
      <c r="D8" s="38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8" t="s">
        <v>25</v>
      </c>
      <c r="AL8" s="27"/>
      <c r="AM8" s="27"/>
      <c r="AN8" s="39" t="s">
        <v>26</v>
      </c>
      <c r="AO8" s="27"/>
      <c r="AP8" s="27"/>
      <c r="AQ8" s="29"/>
      <c r="BE8" s="37"/>
      <c r="BS8" s="22" t="s">
        <v>8</v>
      </c>
    </row>
    <row r="9" spans="2:71" ht="14.4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7"/>
      <c r="BS9" s="22" t="s">
        <v>8</v>
      </c>
    </row>
    <row r="10" spans="2:71" ht="14.4" customHeight="1">
      <c r="B10" s="26"/>
      <c r="C10" s="27"/>
      <c r="D10" s="38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8" t="s">
        <v>28</v>
      </c>
      <c r="AL10" s="27"/>
      <c r="AM10" s="27"/>
      <c r="AN10" s="33" t="s">
        <v>21</v>
      </c>
      <c r="AO10" s="27"/>
      <c r="AP10" s="27"/>
      <c r="AQ10" s="29"/>
      <c r="BE10" s="37"/>
      <c r="BS10" s="22" t="s">
        <v>8</v>
      </c>
    </row>
    <row r="11" spans="2:71" ht="18.45" customHeight="1">
      <c r="B11" s="26"/>
      <c r="C11" s="27"/>
      <c r="D11" s="27"/>
      <c r="E11" s="33" t="s">
        <v>24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8" t="s">
        <v>29</v>
      </c>
      <c r="AL11" s="27"/>
      <c r="AM11" s="27"/>
      <c r="AN11" s="33" t="s">
        <v>21</v>
      </c>
      <c r="AO11" s="27"/>
      <c r="AP11" s="27"/>
      <c r="AQ11" s="29"/>
      <c r="BE11" s="37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7"/>
      <c r="BS12" s="22" t="s">
        <v>8</v>
      </c>
    </row>
    <row r="13" spans="2:71" ht="14.4" customHeight="1">
      <c r="B13" s="26"/>
      <c r="C13" s="27"/>
      <c r="D13" s="38" t="s">
        <v>30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8" t="s">
        <v>28</v>
      </c>
      <c r="AL13" s="27"/>
      <c r="AM13" s="27"/>
      <c r="AN13" s="40" t="s">
        <v>31</v>
      </c>
      <c r="AO13" s="27"/>
      <c r="AP13" s="27"/>
      <c r="AQ13" s="29"/>
      <c r="BE13" s="37"/>
      <c r="BS13" s="22" t="s">
        <v>8</v>
      </c>
    </row>
    <row r="14" spans="2:71" ht="13.5">
      <c r="B14" s="26"/>
      <c r="C14" s="27"/>
      <c r="D14" s="27"/>
      <c r="E14" s="40" t="s">
        <v>31</v>
      </c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38" t="s">
        <v>29</v>
      </c>
      <c r="AL14" s="27"/>
      <c r="AM14" s="27"/>
      <c r="AN14" s="40" t="s">
        <v>31</v>
      </c>
      <c r="AO14" s="27"/>
      <c r="AP14" s="27"/>
      <c r="AQ14" s="29"/>
      <c r="BE14" s="37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7"/>
      <c r="BS15" s="22" t="s">
        <v>6</v>
      </c>
    </row>
    <row r="16" spans="2:71" ht="14.4" customHeight="1">
      <c r="B16" s="26"/>
      <c r="C16" s="27"/>
      <c r="D16" s="38" t="s">
        <v>32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8" t="s">
        <v>28</v>
      </c>
      <c r="AL16" s="27"/>
      <c r="AM16" s="27"/>
      <c r="AN16" s="33" t="s">
        <v>21</v>
      </c>
      <c r="AO16" s="27"/>
      <c r="AP16" s="27"/>
      <c r="AQ16" s="29"/>
      <c r="BE16" s="37"/>
      <c r="BS16" s="22" t="s">
        <v>6</v>
      </c>
    </row>
    <row r="17" spans="2:71" ht="18.45" customHeight="1">
      <c r="B17" s="26"/>
      <c r="C17" s="27"/>
      <c r="D17" s="27"/>
      <c r="E17" s="33" t="s">
        <v>24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8" t="s">
        <v>29</v>
      </c>
      <c r="AL17" s="27"/>
      <c r="AM17" s="27"/>
      <c r="AN17" s="33" t="s">
        <v>21</v>
      </c>
      <c r="AO17" s="27"/>
      <c r="AP17" s="27"/>
      <c r="AQ17" s="29"/>
      <c r="BE17" s="37"/>
      <c r="BS17" s="22" t="s">
        <v>33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7"/>
      <c r="BS18" s="22" t="s">
        <v>8</v>
      </c>
    </row>
    <row r="19" spans="2:71" ht="14.4" customHeight="1">
      <c r="B19" s="26"/>
      <c r="C19" s="27"/>
      <c r="D19" s="38" t="s">
        <v>34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7"/>
      <c r="BS19" s="22" t="s">
        <v>8</v>
      </c>
    </row>
    <row r="20" spans="2:71" ht="16.5" customHeight="1">
      <c r="B20" s="26"/>
      <c r="C20" s="27"/>
      <c r="D20" s="27"/>
      <c r="E20" s="42" t="s">
        <v>21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27"/>
      <c r="AP20" s="27"/>
      <c r="AQ20" s="29"/>
      <c r="BE20" s="37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7"/>
    </row>
    <row r="22" spans="2:57" ht="6.95" customHeight="1">
      <c r="B22" s="26"/>
      <c r="C22" s="27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27"/>
      <c r="AQ22" s="29"/>
      <c r="BE22" s="37"/>
    </row>
    <row r="23" spans="2:57" s="1" customFormat="1" ht="25.9" customHeight="1">
      <c r="B23" s="44"/>
      <c r="C23" s="45"/>
      <c r="D23" s="46" t="s">
        <v>35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8">
        <f>ROUND(AG51,2)</f>
        <v>0</v>
      </c>
      <c r="AL23" s="47"/>
      <c r="AM23" s="47"/>
      <c r="AN23" s="47"/>
      <c r="AO23" s="47"/>
      <c r="AP23" s="45"/>
      <c r="AQ23" s="49"/>
      <c r="BE23" s="37"/>
    </row>
    <row r="24" spans="2:57" s="1" customFormat="1" ht="6.95" customHeight="1">
      <c r="B24" s="44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9"/>
      <c r="BE24" s="37"/>
    </row>
    <row r="25" spans="2:57" s="1" customFormat="1" ht="13.5">
      <c r="B25" s="44"/>
      <c r="C25" s="45"/>
      <c r="D25" s="45"/>
      <c r="E25" s="45"/>
      <c r="F25" s="45"/>
      <c r="G25" s="45"/>
      <c r="H25" s="45"/>
      <c r="I25" s="45"/>
      <c r="J25" s="45"/>
      <c r="K25" s="45"/>
      <c r="L25" s="50" t="s">
        <v>36</v>
      </c>
      <c r="M25" s="50"/>
      <c r="N25" s="50"/>
      <c r="O25" s="50"/>
      <c r="P25" s="45"/>
      <c r="Q25" s="45"/>
      <c r="R25" s="45"/>
      <c r="S25" s="45"/>
      <c r="T25" s="45"/>
      <c r="U25" s="45"/>
      <c r="V25" s="45"/>
      <c r="W25" s="50" t="s">
        <v>37</v>
      </c>
      <c r="X25" s="50"/>
      <c r="Y25" s="50"/>
      <c r="Z25" s="50"/>
      <c r="AA25" s="50"/>
      <c r="AB25" s="50"/>
      <c r="AC25" s="50"/>
      <c r="AD25" s="50"/>
      <c r="AE25" s="50"/>
      <c r="AF25" s="45"/>
      <c r="AG25" s="45"/>
      <c r="AH25" s="45"/>
      <c r="AI25" s="45"/>
      <c r="AJ25" s="45"/>
      <c r="AK25" s="50" t="s">
        <v>38</v>
      </c>
      <c r="AL25" s="50"/>
      <c r="AM25" s="50"/>
      <c r="AN25" s="50"/>
      <c r="AO25" s="50"/>
      <c r="AP25" s="45"/>
      <c r="AQ25" s="49"/>
      <c r="BE25" s="37"/>
    </row>
    <row r="26" spans="2:57" s="2" customFormat="1" ht="14.4" customHeight="1">
      <c r="B26" s="51"/>
      <c r="C26" s="52"/>
      <c r="D26" s="53" t="s">
        <v>39</v>
      </c>
      <c r="E26" s="52"/>
      <c r="F26" s="53" t="s">
        <v>40</v>
      </c>
      <c r="G26" s="52"/>
      <c r="H26" s="52"/>
      <c r="I26" s="52"/>
      <c r="J26" s="52"/>
      <c r="K26" s="52"/>
      <c r="L26" s="54">
        <v>0.21</v>
      </c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5">
        <f>ROUND(AZ51,2)</f>
        <v>0</v>
      </c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5">
        <f>ROUND(AV51,2)</f>
        <v>0</v>
      </c>
      <c r="AL26" s="52"/>
      <c r="AM26" s="52"/>
      <c r="AN26" s="52"/>
      <c r="AO26" s="52"/>
      <c r="AP26" s="52"/>
      <c r="AQ26" s="56"/>
      <c r="BE26" s="37"/>
    </row>
    <row r="27" spans="2:57" s="2" customFormat="1" ht="14.4" customHeight="1">
      <c r="B27" s="51"/>
      <c r="C27" s="52"/>
      <c r="D27" s="52"/>
      <c r="E27" s="52"/>
      <c r="F27" s="53" t="s">
        <v>41</v>
      </c>
      <c r="G27" s="52"/>
      <c r="H27" s="52"/>
      <c r="I27" s="52"/>
      <c r="J27" s="52"/>
      <c r="K27" s="52"/>
      <c r="L27" s="54">
        <v>0.15</v>
      </c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5">
        <f>ROUND(BA51,2)</f>
        <v>0</v>
      </c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5">
        <f>ROUND(AW51,2)</f>
        <v>0</v>
      </c>
      <c r="AL27" s="52"/>
      <c r="AM27" s="52"/>
      <c r="AN27" s="52"/>
      <c r="AO27" s="52"/>
      <c r="AP27" s="52"/>
      <c r="AQ27" s="56"/>
      <c r="BE27" s="37"/>
    </row>
    <row r="28" spans="2:57" s="2" customFormat="1" ht="14.4" customHeight="1" hidden="1">
      <c r="B28" s="51"/>
      <c r="C28" s="52"/>
      <c r="D28" s="52"/>
      <c r="E28" s="52"/>
      <c r="F28" s="53" t="s">
        <v>42</v>
      </c>
      <c r="G28" s="52"/>
      <c r="H28" s="52"/>
      <c r="I28" s="52"/>
      <c r="J28" s="52"/>
      <c r="K28" s="52"/>
      <c r="L28" s="54">
        <v>0.21</v>
      </c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5">
        <f>ROUND(BB51,2)</f>
        <v>0</v>
      </c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5">
        <v>0</v>
      </c>
      <c r="AL28" s="52"/>
      <c r="AM28" s="52"/>
      <c r="AN28" s="52"/>
      <c r="AO28" s="52"/>
      <c r="AP28" s="52"/>
      <c r="AQ28" s="56"/>
      <c r="BE28" s="37"/>
    </row>
    <row r="29" spans="2:57" s="2" customFormat="1" ht="14.4" customHeight="1" hidden="1">
      <c r="B29" s="51"/>
      <c r="C29" s="52"/>
      <c r="D29" s="52"/>
      <c r="E29" s="52"/>
      <c r="F29" s="53" t="s">
        <v>43</v>
      </c>
      <c r="G29" s="52"/>
      <c r="H29" s="52"/>
      <c r="I29" s="52"/>
      <c r="J29" s="52"/>
      <c r="K29" s="52"/>
      <c r="L29" s="54">
        <v>0.15</v>
      </c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5">
        <f>ROUND(BC51,2)</f>
        <v>0</v>
      </c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5">
        <v>0</v>
      </c>
      <c r="AL29" s="52"/>
      <c r="AM29" s="52"/>
      <c r="AN29" s="52"/>
      <c r="AO29" s="52"/>
      <c r="AP29" s="52"/>
      <c r="AQ29" s="56"/>
      <c r="BE29" s="37"/>
    </row>
    <row r="30" spans="2:57" s="2" customFormat="1" ht="14.4" customHeight="1" hidden="1">
      <c r="B30" s="51"/>
      <c r="C30" s="52"/>
      <c r="D30" s="52"/>
      <c r="E30" s="52"/>
      <c r="F30" s="53" t="s">
        <v>44</v>
      </c>
      <c r="G30" s="52"/>
      <c r="H30" s="52"/>
      <c r="I30" s="52"/>
      <c r="J30" s="52"/>
      <c r="K30" s="52"/>
      <c r="L30" s="54">
        <v>0</v>
      </c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5">
        <f>ROUND(BD51,2)</f>
        <v>0</v>
      </c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5">
        <v>0</v>
      </c>
      <c r="AL30" s="52"/>
      <c r="AM30" s="52"/>
      <c r="AN30" s="52"/>
      <c r="AO30" s="52"/>
      <c r="AP30" s="52"/>
      <c r="AQ30" s="56"/>
      <c r="BE30" s="37"/>
    </row>
    <row r="31" spans="2:57" s="1" customFormat="1" ht="6.95" customHeight="1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5"/>
      <c r="AP31" s="45"/>
      <c r="AQ31" s="49"/>
      <c r="BE31" s="37"/>
    </row>
    <row r="32" spans="2:57" s="1" customFormat="1" ht="25.9" customHeight="1">
      <c r="B32" s="44"/>
      <c r="C32" s="57"/>
      <c r="D32" s="58" t="s">
        <v>45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60" t="s">
        <v>46</v>
      </c>
      <c r="U32" s="59"/>
      <c r="V32" s="59"/>
      <c r="W32" s="59"/>
      <c r="X32" s="61" t="s">
        <v>47</v>
      </c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62">
        <f>SUM(AK23:AK30)</f>
        <v>0</v>
      </c>
      <c r="AL32" s="59"/>
      <c r="AM32" s="59"/>
      <c r="AN32" s="59"/>
      <c r="AO32" s="63"/>
      <c r="AP32" s="57"/>
      <c r="AQ32" s="64"/>
      <c r="BE32" s="37"/>
    </row>
    <row r="33" spans="2:43" s="1" customFormat="1" ht="6.95" customHeight="1"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9"/>
    </row>
    <row r="34" spans="2:43" s="1" customFormat="1" ht="6.95" customHeight="1">
      <c r="B34" s="65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7"/>
    </row>
    <row r="38" spans="2:44" s="1" customFormat="1" ht="6.95" customHeight="1">
      <c r="B38" s="68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70"/>
    </row>
    <row r="39" spans="2:44" s="1" customFormat="1" ht="36.95" customHeight="1">
      <c r="B39" s="44"/>
      <c r="C39" s="71" t="s">
        <v>48</v>
      </c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0"/>
    </row>
    <row r="40" spans="2:44" s="1" customFormat="1" ht="6.95" customHeight="1">
      <c r="B40" s="44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0"/>
    </row>
    <row r="41" spans="2:44" s="3" customFormat="1" ht="14.4" customHeight="1">
      <c r="B41" s="73"/>
      <c r="C41" s="74" t="s">
        <v>15</v>
      </c>
      <c r="D41" s="75"/>
      <c r="E41" s="75"/>
      <c r="F41" s="75"/>
      <c r="G41" s="75"/>
      <c r="H41" s="75"/>
      <c r="I41" s="75"/>
      <c r="J41" s="75"/>
      <c r="K41" s="75"/>
      <c r="L41" s="75" t="str">
        <f>K5</f>
        <v>31-2018</v>
      </c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6"/>
    </row>
    <row r="42" spans="2:44" s="4" customFormat="1" ht="36.95" customHeight="1">
      <c r="B42" s="77"/>
      <c r="C42" s="78" t="s">
        <v>18</v>
      </c>
      <c r="D42" s="79"/>
      <c r="E42" s="79"/>
      <c r="F42" s="79"/>
      <c r="G42" s="79"/>
      <c r="H42" s="79"/>
      <c r="I42" s="79"/>
      <c r="J42" s="79"/>
      <c r="K42" s="79"/>
      <c r="L42" s="80" t="str">
        <f>K6</f>
        <v>Oprava cestní sítě na Městkém hřbitově v Chebu.</v>
      </c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81"/>
    </row>
    <row r="43" spans="2:44" s="1" customFormat="1" ht="6.95" customHeight="1">
      <c r="B43" s="44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0"/>
    </row>
    <row r="44" spans="2:44" s="1" customFormat="1" ht="13.5">
      <c r="B44" s="44"/>
      <c r="C44" s="74" t="s">
        <v>23</v>
      </c>
      <c r="D44" s="72"/>
      <c r="E44" s="72"/>
      <c r="F44" s="72"/>
      <c r="G44" s="72"/>
      <c r="H44" s="72"/>
      <c r="I44" s="72"/>
      <c r="J44" s="72"/>
      <c r="K44" s="72"/>
      <c r="L44" s="82" t="str">
        <f>IF(K8="","",K8)</f>
        <v xml:space="preserve"> </v>
      </c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4" t="s">
        <v>25</v>
      </c>
      <c r="AJ44" s="72"/>
      <c r="AK44" s="72"/>
      <c r="AL44" s="72"/>
      <c r="AM44" s="83" t="str">
        <f>IF(AN8="","",AN8)</f>
        <v>12. 10. 2018</v>
      </c>
      <c r="AN44" s="83"/>
      <c r="AO44" s="72"/>
      <c r="AP44" s="72"/>
      <c r="AQ44" s="72"/>
      <c r="AR44" s="70"/>
    </row>
    <row r="45" spans="2:44" s="1" customFormat="1" ht="6.95" customHeight="1">
      <c r="B45" s="44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0"/>
    </row>
    <row r="46" spans="2:56" s="1" customFormat="1" ht="13.5">
      <c r="B46" s="44"/>
      <c r="C46" s="74" t="s">
        <v>27</v>
      </c>
      <c r="D46" s="72"/>
      <c r="E46" s="72"/>
      <c r="F46" s="72"/>
      <c r="G46" s="72"/>
      <c r="H46" s="72"/>
      <c r="I46" s="72"/>
      <c r="J46" s="72"/>
      <c r="K46" s="72"/>
      <c r="L46" s="75" t="str">
        <f>IF(E11="","",E11)</f>
        <v xml:space="preserve"> </v>
      </c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4" t="s">
        <v>32</v>
      </c>
      <c r="AJ46" s="72"/>
      <c r="AK46" s="72"/>
      <c r="AL46" s="72"/>
      <c r="AM46" s="75" t="str">
        <f>IF(E17="","",E17)</f>
        <v xml:space="preserve"> </v>
      </c>
      <c r="AN46" s="75"/>
      <c r="AO46" s="75"/>
      <c r="AP46" s="75"/>
      <c r="AQ46" s="72"/>
      <c r="AR46" s="70"/>
      <c r="AS46" s="84" t="s">
        <v>49</v>
      </c>
      <c r="AT46" s="85"/>
      <c r="AU46" s="86"/>
      <c r="AV46" s="86"/>
      <c r="AW46" s="86"/>
      <c r="AX46" s="86"/>
      <c r="AY46" s="86"/>
      <c r="AZ46" s="86"/>
      <c r="BA46" s="86"/>
      <c r="BB46" s="86"/>
      <c r="BC46" s="86"/>
      <c r="BD46" s="87"/>
    </row>
    <row r="47" spans="2:56" s="1" customFormat="1" ht="13.5">
      <c r="B47" s="44"/>
      <c r="C47" s="74" t="s">
        <v>30</v>
      </c>
      <c r="D47" s="72"/>
      <c r="E47" s="72"/>
      <c r="F47" s="72"/>
      <c r="G47" s="72"/>
      <c r="H47" s="72"/>
      <c r="I47" s="72"/>
      <c r="J47" s="72"/>
      <c r="K47" s="72"/>
      <c r="L47" s="75" t="str">
        <f>IF(E14="Vyplň údaj","",E14)</f>
        <v/>
      </c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0"/>
      <c r="AS47" s="88"/>
      <c r="AT47" s="89"/>
      <c r="AU47" s="90"/>
      <c r="AV47" s="90"/>
      <c r="AW47" s="90"/>
      <c r="AX47" s="90"/>
      <c r="AY47" s="90"/>
      <c r="AZ47" s="90"/>
      <c r="BA47" s="90"/>
      <c r="BB47" s="90"/>
      <c r="BC47" s="90"/>
      <c r="BD47" s="91"/>
    </row>
    <row r="48" spans="2:56" s="1" customFormat="1" ht="10.8" customHeight="1">
      <c r="B48" s="44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0"/>
      <c r="AS48" s="92"/>
      <c r="AT48" s="53"/>
      <c r="AU48" s="45"/>
      <c r="AV48" s="45"/>
      <c r="AW48" s="45"/>
      <c r="AX48" s="45"/>
      <c r="AY48" s="45"/>
      <c r="AZ48" s="45"/>
      <c r="BA48" s="45"/>
      <c r="BB48" s="45"/>
      <c r="BC48" s="45"/>
      <c r="BD48" s="93"/>
    </row>
    <row r="49" spans="2:56" s="1" customFormat="1" ht="29.25" customHeight="1">
      <c r="B49" s="44"/>
      <c r="C49" s="94" t="s">
        <v>50</v>
      </c>
      <c r="D49" s="95"/>
      <c r="E49" s="95"/>
      <c r="F49" s="95"/>
      <c r="G49" s="95"/>
      <c r="H49" s="96"/>
      <c r="I49" s="97" t="s">
        <v>51</v>
      </c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8" t="s">
        <v>52</v>
      </c>
      <c r="AH49" s="95"/>
      <c r="AI49" s="95"/>
      <c r="AJ49" s="95"/>
      <c r="AK49" s="95"/>
      <c r="AL49" s="95"/>
      <c r="AM49" s="95"/>
      <c r="AN49" s="97" t="s">
        <v>53</v>
      </c>
      <c r="AO49" s="95"/>
      <c r="AP49" s="95"/>
      <c r="AQ49" s="99" t="s">
        <v>54</v>
      </c>
      <c r="AR49" s="70"/>
      <c r="AS49" s="100" t="s">
        <v>55</v>
      </c>
      <c r="AT49" s="101" t="s">
        <v>56</v>
      </c>
      <c r="AU49" s="101" t="s">
        <v>57</v>
      </c>
      <c r="AV49" s="101" t="s">
        <v>58</v>
      </c>
      <c r="AW49" s="101" t="s">
        <v>59</v>
      </c>
      <c r="AX49" s="101" t="s">
        <v>60</v>
      </c>
      <c r="AY49" s="101" t="s">
        <v>61</v>
      </c>
      <c r="AZ49" s="101" t="s">
        <v>62</v>
      </c>
      <c r="BA49" s="101" t="s">
        <v>63</v>
      </c>
      <c r="BB49" s="101" t="s">
        <v>64</v>
      </c>
      <c r="BC49" s="101" t="s">
        <v>65</v>
      </c>
      <c r="BD49" s="102" t="s">
        <v>66</v>
      </c>
    </row>
    <row r="50" spans="2:56" s="1" customFormat="1" ht="10.8" customHeight="1">
      <c r="B50" s="44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0"/>
      <c r="AS50" s="103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5"/>
    </row>
    <row r="51" spans="2:90" s="4" customFormat="1" ht="32.4" customHeight="1">
      <c r="B51" s="77"/>
      <c r="C51" s="106" t="s">
        <v>67</v>
      </c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8">
        <f>ROUND(AG52,2)</f>
        <v>0</v>
      </c>
      <c r="AH51" s="108"/>
      <c r="AI51" s="108"/>
      <c r="AJ51" s="108"/>
      <c r="AK51" s="108"/>
      <c r="AL51" s="108"/>
      <c r="AM51" s="108"/>
      <c r="AN51" s="109">
        <f>SUM(AG51,AT51)</f>
        <v>0</v>
      </c>
      <c r="AO51" s="109"/>
      <c r="AP51" s="109"/>
      <c r="AQ51" s="110" t="s">
        <v>21</v>
      </c>
      <c r="AR51" s="81"/>
      <c r="AS51" s="111">
        <f>ROUND(AS52,2)</f>
        <v>0</v>
      </c>
      <c r="AT51" s="112">
        <f>ROUND(SUM(AV51:AW51),2)</f>
        <v>0</v>
      </c>
      <c r="AU51" s="113">
        <f>ROUND(AU52,5)</f>
        <v>0</v>
      </c>
      <c r="AV51" s="112">
        <f>ROUND(AZ51*L26,2)</f>
        <v>0</v>
      </c>
      <c r="AW51" s="112">
        <f>ROUND(BA51*L27,2)</f>
        <v>0</v>
      </c>
      <c r="AX51" s="112">
        <f>ROUND(BB51*L26,2)</f>
        <v>0</v>
      </c>
      <c r="AY51" s="112">
        <f>ROUND(BC51*L27,2)</f>
        <v>0</v>
      </c>
      <c r="AZ51" s="112">
        <f>ROUND(AZ52,2)</f>
        <v>0</v>
      </c>
      <c r="BA51" s="112">
        <f>ROUND(BA52,2)</f>
        <v>0</v>
      </c>
      <c r="BB51" s="112">
        <f>ROUND(BB52,2)</f>
        <v>0</v>
      </c>
      <c r="BC51" s="112">
        <f>ROUND(BC52,2)</f>
        <v>0</v>
      </c>
      <c r="BD51" s="114">
        <f>ROUND(BD52,2)</f>
        <v>0</v>
      </c>
      <c r="BS51" s="115" t="s">
        <v>68</v>
      </c>
      <c r="BT51" s="115" t="s">
        <v>69</v>
      </c>
      <c r="BU51" s="116" t="s">
        <v>70</v>
      </c>
      <c r="BV51" s="115" t="s">
        <v>71</v>
      </c>
      <c r="BW51" s="115" t="s">
        <v>7</v>
      </c>
      <c r="BX51" s="115" t="s">
        <v>72</v>
      </c>
      <c r="CL51" s="115" t="s">
        <v>21</v>
      </c>
    </row>
    <row r="52" spans="1:91" s="5" customFormat="1" ht="31.5" customHeight="1">
      <c r="A52" s="117" t="s">
        <v>73</v>
      </c>
      <c r="B52" s="118"/>
      <c r="C52" s="119"/>
      <c r="D52" s="120" t="s">
        <v>74</v>
      </c>
      <c r="E52" s="120"/>
      <c r="F52" s="120"/>
      <c r="G52" s="120"/>
      <c r="H52" s="120"/>
      <c r="I52" s="121"/>
      <c r="J52" s="120" t="s">
        <v>75</v>
      </c>
      <c r="K52" s="120"/>
      <c r="L52" s="120"/>
      <c r="M52" s="120"/>
      <c r="N52" s="120"/>
      <c r="O52" s="120"/>
      <c r="P52" s="120"/>
      <c r="Q52" s="120"/>
      <c r="R52" s="120"/>
      <c r="S52" s="120"/>
      <c r="T52" s="120"/>
      <c r="U52" s="120"/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2">
        <f>'31a-2018 - Úprava povrchu...'!J27</f>
        <v>0</v>
      </c>
      <c r="AH52" s="121"/>
      <c r="AI52" s="121"/>
      <c r="AJ52" s="121"/>
      <c r="AK52" s="121"/>
      <c r="AL52" s="121"/>
      <c r="AM52" s="121"/>
      <c r="AN52" s="122">
        <f>SUM(AG52,AT52)</f>
        <v>0</v>
      </c>
      <c r="AO52" s="121"/>
      <c r="AP52" s="121"/>
      <c r="AQ52" s="123" t="s">
        <v>76</v>
      </c>
      <c r="AR52" s="124"/>
      <c r="AS52" s="125">
        <v>0</v>
      </c>
      <c r="AT52" s="126">
        <f>ROUND(SUM(AV52:AW52),2)</f>
        <v>0</v>
      </c>
      <c r="AU52" s="127">
        <f>'31a-2018 - Úprava povrchu...'!P80</f>
        <v>0</v>
      </c>
      <c r="AV52" s="126">
        <f>'31a-2018 - Úprava povrchu...'!J30</f>
        <v>0</v>
      </c>
      <c r="AW52" s="126">
        <f>'31a-2018 - Úprava povrchu...'!J31</f>
        <v>0</v>
      </c>
      <c r="AX52" s="126">
        <f>'31a-2018 - Úprava povrchu...'!J32</f>
        <v>0</v>
      </c>
      <c r="AY52" s="126">
        <f>'31a-2018 - Úprava povrchu...'!J33</f>
        <v>0</v>
      </c>
      <c r="AZ52" s="126">
        <f>'31a-2018 - Úprava povrchu...'!F30</f>
        <v>0</v>
      </c>
      <c r="BA52" s="126">
        <f>'31a-2018 - Úprava povrchu...'!F31</f>
        <v>0</v>
      </c>
      <c r="BB52" s="126">
        <f>'31a-2018 - Úprava povrchu...'!F32</f>
        <v>0</v>
      </c>
      <c r="BC52" s="126">
        <f>'31a-2018 - Úprava povrchu...'!F33</f>
        <v>0</v>
      </c>
      <c r="BD52" s="128">
        <f>'31a-2018 - Úprava povrchu...'!F34</f>
        <v>0</v>
      </c>
      <c r="BT52" s="129" t="s">
        <v>77</v>
      </c>
      <c r="BV52" s="129" t="s">
        <v>71</v>
      </c>
      <c r="BW52" s="129" t="s">
        <v>78</v>
      </c>
      <c r="BX52" s="129" t="s">
        <v>7</v>
      </c>
      <c r="CL52" s="129" t="s">
        <v>21</v>
      </c>
      <c r="CM52" s="129" t="s">
        <v>79</v>
      </c>
    </row>
    <row r="53" spans="2:44" s="1" customFormat="1" ht="30" customHeight="1">
      <c r="B53" s="44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0"/>
    </row>
    <row r="54" spans="2:44" s="1" customFormat="1" ht="6.95" customHeight="1">
      <c r="B54" s="65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70"/>
    </row>
  </sheetData>
  <sheetProtection password="CC35" sheet="1" objects="1" scenarios="1" formatColumns="0" formatRows="0"/>
  <mergeCells count="41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31a-2018 - Úprava povrchu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0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9"/>
      <c r="B1" s="131"/>
      <c r="C1" s="131"/>
      <c r="D1" s="132" t="s">
        <v>1</v>
      </c>
      <c r="E1" s="131"/>
      <c r="F1" s="133" t="s">
        <v>80</v>
      </c>
      <c r="G1" s="133" t="s">
        <v>81</v>
      </c>
      <c r="H1" s="133"/>
      <c r="I1" s="134"/>
      <c r="J1" s="133" t="s">
        <v>82</v>
      </c>
      <c r="K1" s="132" t="s">
        <v>83</v>
      </c>
      <c r="L1" s="133" t="s">
        <v>84</v>
      </c>
      <c r="M1" s="133"/>
      <c r="N1" s="133"/>
      <c r="O1" s="133"/>
      <c r="P1" s="133"/>
      <c r="Q1" s="133"/>
      <c r="R1" s="133"/>
      <c r="S1" s="133"/>
      <c r="T1" s="133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AT2" s="22" t="s">
        <v>78</v>
      </c>
    </row>
    <row r="3" spans="2:46" ht="6.95" customHeight="1">
      <c r="B3" s="23"/>
      <c r="C3" s="24"/>
      <c r="D3" s="24"/>
      <c r="E3" s="24"/>
      <c r="F3" s="24"/>
      <c r="G3" s="24"/>
      <c r="H3" s="24"/>
      <c r="I3" s="135"/>
      <c r="J3" s="24"/>
      <c r="K3" s="25"/>
      <c r="AT3" s="22" t="s">
        <v>79</v>
      </c>
    </row>
    <row r="4" spans="2:46" ht="36.95" customHeight="1">
      <c r="B4" s="26"/>
      <c r="C4" s="27"/>
      <c r="D4" s="28" t="s">
        <v>85</v>
      </c>
      <c r="E4" s="27"/>
      <c r="F4" s="27"/>
      <c r="G4" s="27"/>
      <c r="H4" s="27"/>
      <c r="I4" s="136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36"/>
      <c r="J5" s="27"/>
      <c r="K5" s="29"/>
    </row>
    <row r="6" spans="2:11" ht="13.5">
      <c r="B6" s="26"/>
      <c r="C6" s="27"/>
      <c r="D6" s="38" t="s">
        <v>18</v>
      </c>
      <c r="E6" s="27"/>
      <c r="F6" s="27"/>
      <c r="G6" s="27"/>
      <c r="H6" s="27"/>
      <c r="I6" s="136"/>
      <c r="J6" s="27"/>
      <c r="K6" s="29"/>
    </row>
    <row r="7" spans="2:11" ht="16.5" customHeight="1">
      <c r="B7" s="26"/>
      <c r="C7" s="27"/>
      <c r="D7" s="27"/>
      <c r="E7" s="137" t="str">
        <f>'Rekapitulace stavby'!K6</f>
        <v>Oprava cestní sítě na Městkém hřbitově v Chebu.</v>
      </c>
      <c r="F7" s="38"/>
      <c r="G7" s="38"/>
      <c r="H7" s="38"/>
      <c r="I7" s="136"/>
      <c r="J7" s="27"/>
      <c r="K7" s="29"/>
    </row>
    <row r="8" spans="2:11" s="1" customFormat="1" ht="13.5">
      <c r="B8" s="44"/>
      <c r="C8" s="45"/>
      <c r="D8" s="38" t="s">
        <v>86</v>
      </c>
      <c r="E8" s="45"/>
      <c r="F8" s="45"/>
      <c r="G8" s="45"/>
      <c r="H8" s="45"/>
      <c r="I8" s="138"/>
      <c r="J8" s="45"/>
      <c r="K8" s="49"/>
    </row>
    <row r="9" spans="2:11" s="1" customFormat="1" ht="36.95" customHeight="1">
      <c r="B9" s="44"/>
      <c r="C9" s="45"/>
      <c r="D9" s="45"/>
      <c r="E9" s="139" t="s">
        <v>87</v>
      </c>
      <c r="F9" s="45"/>
      <c r="G9" s="45"/>
      <c r="H9" s="45"/>
      <c r="I9" s="138"/>
      <c r="J9" s="45"/>
      <c r="K9" s="49"/>
    </row>
    <row r="10" spans="2:11" s="1" customFormat="1" ht="13.5">
      <c r="B10" s="44"/>
      <c r="C10" s="45"/>
      <c r="D10" s="45"/>
      <c r="E10" s="45"/>
      <c r="F10" s="45"/>
      <c r="G10" s="45"/>
      <c r="H10" s="45"/>
      <c r="I10" s="138"/>
      <c r="J10" s="45"/>
      <c r="K10" s="49"/>
    </row>
    <row r="11" spans="2:11" s="1" customFormat="1" ht="14.4" customHeight="1">
      <c r="B11" s="44"/>
      <c r="C11" s="45"/>
      <c r="D11" s="38" t="s">
        <v>20</v>
      </c>
      <c r="E11" s="45"/>
      <c r="F11" s="33" t="s">
        <v>21</v>
      </c>
      <c r="G11" s="45"/>
      <c r="H11" s="45"/>
      <c r="I11" s="140" t="s">
        <v>22</v>
      </c>
      <c r="J11" s="33" t="s">
        <v>21</v>
      </c>
      <c r="K11" s="49"/>
    </row>
    <row r="12" spans="2:11" s="1" customFormat="1" ht="14.4" customHeight="1">
      <c r="B12" s="44"/>
      <c r="C12" s="45"/>
      <c r="D12" s="38" t="s">
        <v>23</v>
      </c>
      <c r="E12" s="45"/>
      <c r="F12" s="33" t="s">
        <v>24</v>
      </c>
      <c r="G12" s="45"/>
      <c r="H12" s="45"/>
      <c r="I12" s="140" t="s">
        <v>25</v>
      </c>
      <c r="J12" s="141" t="str">
        <f>'Rekapitulace stavby'!AN8</f>
        <v>12. 10. 2018</v>
      </c>
      <c r="K12" s="49"/>
    </row>
    <row r="13" spans="2:11" s="1" customFormat="1" ht="10.8" customHeight="1">
      <c r="B13" s="44"/>
      <c r="C13" s="45"/>
      <c r="D13" s="45"/>
      <c r="E13" s="45"/>
      <c r="F13" s="45"/>
      <c r="G13" s="45"/>
      <c r="H13" s="45"/>
      <c r="I13" s="138"/>
      <c r="J13" s="45"/>
      <c r="K13" s="49"/>
    </row>
    <row r="14" spans="2:11" s="1" customFormat="1" ht="14.4" customHeight="1">
      <c r="B14" s="44"/>
      <c r="C14" s="45"/>
      <c r="D14" s="38" t="s">
        <v>27</v>
      </c>
      <c r="E14" s="45"/>
      <c r="F14" s="45"/>
      <c r="G14" s="45"/>
      <c r="H14" s="45"/>
      <c r="I14" s="140" t="s">
        <v>28</v>
      </c>
      <c r="J14" s="33" t="s">
        <v>21</v>
      </c>
      <c r="K14" s="49"/>
    </row>
    <row r="15" spans="2:11" s="1" customFormat="1" ht="18" customHeight="1">
      <c r="B15" s="44"/>
      <c r="C15" s="45"/>
      <c r="D15" s="45"/>
      <c r="E15" s="33" t="s">
        <v>24</v>
      </c>
      <c r="F15" s="45"/>
      <c r="G15" s="45"/>
      <c r="H15" s="45"/>
      <c r="I15" s="140" t="s">
        <v>29</v>
      </c>
      <c r="J15" s="33" t="s">
        <v>21</v>
      </c>
      <c r="K15" s="49"/>
    </row>
    <row r="16" spans="2:11" s="1" customFormat="1" ht="6.95" customHeight="1">
      <c r="B16" s="44"/>
      <c r="C16" s="45"/>
      <c r="D16" s="45"/>
      <c r="E16" s="45"/>
      <c r="F16" s="45"/>
      <c r="G16" s="45"/>
      <c r="H16" s="45"/>
      <c r="I16" s="138"/>
      <c r="J16" s="45"/>
      <c r="K16" s="49"/>
    </row>
    <row r="17" spans="2:11" s="1" customFormat="1" ht="14.4" customHeight="1">
      <c r="B17" s="44"/>
      <c r="C17" s="45"/>
      <c r="D17" s="38" t="s">
        <v>30</v>
      </c>
      <c r="E17" s="45"/>
      <c r="F17" s="45"/>
      <c r="G17" s="45"/>
      <c r="H17" s="45"/>
      <c r="I17" s="140" t="s">
        <v>28</v>
      </c>
      <c r="J17" s="33" t="str">
        <f>IF('Rekapitulace stavby'!AN13="Vyplň údaj","",IF('Rekapitulace stavby'!AN13="","",'Rekapitulace stavby'!AN13))</f>
        <v/>
      </c>
      <c r="K17" s="49"/>
    </row>
    <row r="18" spans="2:11" s="1" customFormat="1" ht="18" customHeight="1">
      <c r="B18" s="44"/>
      <c r="C18" s="45"/>
      <c r="D18" s="45"/>
      <c r="E18" s="33" t="str">
        <f>IF('Rekapitulace stavby'!E14="Vyplň údaj","",IF('Rekapitulace stavby'!E14="","",'Rekapitulace stavby'!E14))</f>
        <v/>
      </c>
      <c r="F18" s="45"/>
      <c r="G18" s="45"/>
      <c r="H18" s="45"/>
      <c r="I18" s="140" t="s">
        <v>29</v>
      </c>
      <c r="J18" s="33" t="str">
        <f>IF('Rekapitulace stavby'!AN14="Vyplň údaj","",IF('Rekapitulace stavby'!AN14="","",'Rekapitulace stavby'!AN14))</f>
        <v/>
      </c>
      <c r="K18" s="49"/>
    </row>
    <row r="19" spans="2:11" s="1" customFormat="1" ht="6.95" customHeight="1">
      <c r="B19" s="44"/>
      <c r="C19" s="45"/>
      <c r="D19" s="45"/>
      <c r="E19" s="45"/>
      <c r="F19" s="45"/>
      <c r="G19" s="45"/>
      <c r="H19" s="45"/>
      <c r="I19" s="138"/>
      <c r="J19" s="45"/>
      <c r="K19" s="49"/>
    </row>
    <row r="20" spans="2:11" s="1" customFormat="1" ht="14.4" customHeight="1">
      <c r="B20" s="44"/>
      <c r="C20" s="45"/>
      <c r="D20" s="38" t="s">
        <v>32</v>
      </c>
      <c r="E20" s="45"/>
      <c r="F20" s="45"/>
      <c r="G20" s="45"/>
      <c r="H20" s="45"/>
      <c r="I20" s="140" t="s">
        <v>28</v>
      </c>
      <c r="J20" s="33" t="s">
        <v>21</v>
      </c>
      <c r="K20" s="49"/>
    </row>
    <row r="21" spans="2:11" s="1" customFormat="1" ht="18" customHeight="1">
      <c r="B21" s="44"/>
      <c r="C21" s="45"/>
      <c r="D21" s="45"/>
      <c r="E21" s="33" t="s">
        <v>24</v>
      </c>
      <c r="F21" s="45"/>
      <c r="G21" s="45"/>
      <c r="H21" s="45"/>
      <c r="I21" s="140" t="s">
        <v>29</v>
      </c>
      <c r="J21" s="33" t="s">
        <v>21</v>
      </c>
      <c r="K21" s="49"/>
    </row>
    <row r="22" spans="2:11" s="1" customFormat="1" ht="6.95" customHeight="1">
      <c r="B22" s="44"/>
      <c r="C22" s="45"/>
      <c r="D22" s="45"/>
      <c r="E22" s="45"/>
      <c r="F22" s="45"/>
      <c r="G22" s="45"/>
      <c r="H22" s="45"/>
      <c r="I22" s="138"/>
      <c r="J22" s="45"/>
      <c r="K22" s="49"/>
    </row>
    <row r="23" spans="2:11" s="1" customFormat="1" ht="14.4" customHeight="1">
      <c r="B23" s="44"/>
      <c r="C23" s="45"/>
      <c r="D23" s="38" t="s">
        <v>34</v>
      </c>
      <c r="E23" s="45"/>
      <c r="F23" s="45"/>
      <c r="G23" s="45"/>
      <c r="H23" s="45"/>
      <c r="I23" s="138"/>
      <c r="J23" s="45"/>
      <c r="K23" s="49"/>
    </row>
    <row r="24" spans="2:11" s="6" customFormat="1" ht="16.5" customHeight="1">
      <c r="B24" s="142"/>
      <c r="C24" s="143"/>
      <c r="D24" s="143"/>
      <c r="E24" s="42" t="s">
        <v>21</v>
      </c>
      <c r="F24" s="42"/>
      <c r="G24" s="42"/>
      <c r="H24" s="42"/>
      <c r="I24" s="144"/>
      <c r="J24" s="143"/>
      <c r="K24" s="145"/>
    </row>
    <row r="25" spans="2:11" s="1" customFormat="1" ht="6.95" customHeight="1">
      <c r="B25" s="44"/>
      <c r="C25" s="45"/>
      <c r="D25" s="45"/>
      <c r="E25" s="45"/>
      <c r="F25" s="45"/>
      <c r="G25" s="45"/>
      <c r="H25" s="45"/>
      <c r="I25" s="138"/>
      <c r="J25" s="45"/>
      <c r="K25" s="49"/>
    </row>
    <row r="26" spans="2:11" s="1" customFormat="1" ht="6.95" customHeight="1">
      <c r="B26" s="44"/>
      <c r="C26" s="45"/>
      <c r="D26" s="104"/>
      <c r="E26" s="104"/>
      <c r="F26" s="104"/>
      <c r="G26" s="104"/>
      <c r="H26" s="104"/>
      <c r="I26" s="146"/>
      <c r="J26" s="104"/>
      <c r="K26" s="147"/>
    </row>
    <row r="27" spans="2:11" s="1" customFormat="1" ht="25.4" customHeight="1">
      <c r="B27" s="44"/>
      <c r="C27" s="45"/>
      <c r="D27" s="148" t="s">
        <v>35</v>
      </c>
      <c r="E27" s="45"/>
      <c r="F27" s="45"/>
      <c r="G27" s="45"/>
      <c r="H27" s="45"/>
      <c r="I27" s="138"/>
      <c r="J27" s="149">
        <f>ROUND(J80,2)</f>
        <v>0</v>
      </c>
      <c r="K27" s="49"/>
    </row>
    <row r="28" spans="2:11" s="1" customFormat="1" ht="6.95" customHeight="1">
      <c r="B28" s="44"/>
      <c r="C28" s="45"/>
      <c r="D28" s="104"/>
      <c r="E28" s="104"/>
      <c r="F28" s="104"/>
      <c r="G28" s="104"/>
      <c r="H28" s="104"/>
      <c r="I28" s="146"/>
      <c r="J28" s="104"/>
      <c r="K28" s="147"/>
    </row>
    <row r="29" spans="2:11" s="1" customFormat="1" ht="14.4" customHeight="1">
      <c r="B29" s="44"/>
      <c r="C29" s="45"/>
      <c r="D29" s="45"/>
      <c r="E29" s="45"/>
      <c r="F29" s="50" t="s">
        <v>37</v>
      </c>
      <c r="G29" s="45"/>
      <c r="H29" s="45"/>
      <c r="I29" s="150" t="s">
        <v>36</v>
      </c>
      <c r="J29" s="50" t="s">
        <v>38</v>
      </c>
      <c r="K29" s="49"/>
    </row>
    <row r="30" spans="2:11" s="1" customFormat="1" ht="14.4" customHeight="1">
      <c r="B30" s="44"/>
      <c r="C30" s="45"/>
      <c r="D30" s="53" t="s">
        <v>39</v>
      </c>
      <c r="E30" s="53" t="s">
        <v>40</v>
      </c>
      <c r="F30" s="151">
        <f>ROUND(SUM(BE80:BE118),2)</f>
        <v>0</v>
      </c>
      <c r="G30" s="45"/>
      <c r="H30" s="45"/>
      <c r="I30" s="152">
        <v>0.21</v>
      </c>
      <c r="J30" s="151">
        <f>ROUND(ROUND((SUM(BE80:BE118)),2)*I30,2)</f>
        <v>0</v>
      </c>
      <c r="K30" s="49"/>
    </row>
    <row r="31" spans="2:11" s="1" customFormat="1" ht="14.4" customHeight="1">
      <c r="B31" s="44"/>
      <c r="C31" s="45"/>
      <c r="D31" s="45"/>
      <c r="E31" s="53" t="s">
        <v>41</v>
      </c>
      <c r="F31" s="151">
        <f>ROUND(SUM(BF80:BF118),2)</f>
        <v>0</v>
      </c>
      <c r="G31" s="45"/>
      <c r="H31" s="45"/>
      <c r="I31" s="152">
        <v>0.15</v>
      </c>
      <c r="J31" s="151">
        <f>ROUND(ROUND((SUM(BF80:BF118)),2)*I31,2)</f>
        <v>0</v>
      </c>
      <c r="K31" s="49"/>
    </row>
    <row r="32" spans="2:11" s="1" customFormat="1" ht="14.4" customHeight="1" hidden="1">
      <c r="B32" s="44"/>
      <c r="C32" s="45"/>
      <c r="D32" s="45"/>
      <c r="E32" s="53" t="s">
        <v>42</v>
      </c>
      <c r="F32" s="151">
        <f>ROUND(SUM(BG80:BG118),2)</f>
        <v>0</v>
      </c>
      <c r="G32" s="45"/>
      <c r="H32" s="45"/>
      <c r="I32" s="152">
        <v>0.21</v>
      </c>
      <c r="J32" s="151">
        <v>0</v>
      </c>
      <c r="K32" s="49"/>
    </row>
    <row r="33" spans="2:11" s="1" customFormat="1" ht="14.4" customHeight="1" hidden="1">
      <c r="B33" s="44"/>
      <c r="C33" s="45"/>
      <c r="D33" s="45"/>
      <c r="E33" s="53" t="s">
        <v>43</v>
      </c>
      <c r="F33" s="151">
        <f>ROUND(SUM(BH80:BH118),2)</f>
        <v>0</v>
      </c>
      <c r="G33" s="45"/>
      <c r="H33" s="45"/>
      <c r="I33" s="152">
        <v>0.15</v>
      </c>
      <c r="J33" s="151">
        <v>0</v>
      </c>
      <c r="K33" s="49"/>
    </row>
    <row r="34" spans="2:11" s="1" customFormat="1" ht="14.4" customHeight="1" hidden="1">
      <c r="B34" s="44"/>
      <c r="C34" s="45"/>
      <c r="D34" s="45"/>
      <c r="E34" s="53" t="s">
        <v>44</v>
      </c>
      <c r="F34" s="151">
        <f>ROUND(SUM(BI80:BI118),2)</f>
        <v>0</v>
      </c>
      <c r="G34" s="45"/>
      <c r="H34" s="45"/>
      <c r="I34" s="152">
        <v>0</v>
      </c>
      <c r="J34" s="151">
        <v>0</v>
      </c>
      <c r="K34" s="49"/>
    </row>
    <row r="35" spans="2:11" s="1" customFormat="1" ht="6.95" customHeight="1">
      <c r="B35" s="44"/>
      <c r="C35" s="45"/>
      <c r="D35" s="45"/>
      <c r="E35" s="45"/>
      <c r="F35" s="45"/>
      <c r="G35" s="45"/>
      <c r="H35" s="45"/>
      <c r="I35" s="138"/>
      <c r="J35" s="45"/>
      <c r="K35" s="49"/>
    </row>
    <row r="36" spans="2:11" s="1" customFormat="1" ht="25.4" customHeight="1">
      <c r="B36" s="44"/>
      <c r="C36" s="153"/>
      <c r="D36" s="154" t="s">
        <v>45</v>
      </c>
      <c r="E36" s="96"/>
      <c r="F36" s="96"/>
      <c r="G36" s="155" t="s">
        <v>46</v>
      </c>
      <c r="H36" s="156" t="s">
        <v>47</v>
      </c>
      <c r="I36" s="157"/>
      <c r="J36" s="158">
        <f>SUM(J27:J34)</f>
        <v>0</v>
      </c>
      <c r="K36" s="159"/>
    </row>
    <row r="37" spans="2:11" s="1" customFormat="1" ht="14.4" customHeight="1">
      <c r="B37" s="65"/>
      <c r="C37" s="66"/>
      <c r="D37" s="66"/>
      <c r="E37" s="66"/>
      <c r="F37" s="66"/>
      <c r="G37" s="66"/>
      <c r="H37" s="66"/>
      <c r="I37" s="160"/>
      <c r="J37" s="66"/>
      <c r="K37" s="67"/>
    </row>
    <row r="41" spans="2:11" s="1" customFormat="1" ht="6.95" customHeight="1">
      <c r="B41" s="161"/>
      <c r="C41" s="162"/>
      <c r="D41" s="162"/>
      <c r="E41" s="162"/>
      <c r="F41" s="162"/>
      <c r="G41" s="162"/>
      <c r="H41" s="162"/>
      <c r="I41" s="163"/>
      <c r="J41" s="162"/>
      <c r="K41" s="164"/>
    </row>
    <row r="42" spans="2:11" s="1" customFormat="1" ht="36.95" customHeight="1">
      <c r="B42" s="44"/>
      <c r="C42" s="28" t="s">
        <v>88</v>
      </c>
      <c r="D42" s="45"/>
      <c r="E42" s="45"/>
      <c r="F42" s="45"/>
      <c r="G42" s="45"/>
      <c r="H42" s="45"/>
      <c r="I42" s="138"/>
      <c r="J42" s="45"/>
      <c r="K42" s="49"/>
    </row>
    <row r="43" spans="2:11" s="1" customFormat="1" ht="6.95" customHeight="1">
      <c r="B43" s="44"/>
      <c r="C43" s="45"/>
      <c r="D43" s="45"/>
      <c r="E43" s="45"/>
      <c r="F43" s="45"/>
      <c r="G43" s="45"/>
      <c r="H43" s="45"/>
      <c r="I43" s="138"/>
      <c r="J43" s="45"/>
      <c r="K43" s="49"/>
    </row>
    <row r="44" spans="2:11" s="1" customFormat="1" ht="14.4" customHeight="1">
      <c r="B44" s="44"/>
      <c r="C44" s="38" t="s">
        <v>18</v>
      </c>
      <c r="D44" s="45"/>
      <c r="E44" s="45"/>
      <c r="F44" s="45"/>
      <c r="G44" s="45"/>
      <c r="H44" s="45"/>
      <c r="I44" s="138"/>
      <c r="J44" s="45"/>
      <c r="K44" s="49"/>
    </row>
    <row r="45" spans="2:11" s="1" customFormat="1" ht="16.5" customHeight="1">
      <c r="B45" s="44"/>
      <c r="C45" s="45"/>
      <c r="D45" s="45"/>
      <c r="E45" s="137" t="str">
        <f>E7</f>
        <v>Oprava cestní sítě na Městkém hřbitově v Chebu.</v>
      </c>
      <c r="F45" s="38"/>
      <c r="G45" s="38"/>
      <c r="H45" s="38"/>
      <c r="I45" s="138"/>
      <c r="J45" s="45"/>
      <c r="K45" s="49"/>
    </row>
    <row r="46" spans="2:11" s="1" customFormat="1" ht="14.4" customHeight="1">
      <c r="B46" s="44"/>
      <c r="C46" s="38" t="s">
        <v>86</v>
      </c>
      <c r="D46" s="45"/>
      <c r="E46" s="45"/>
      <c r="F46" s="45"/>
      <c r="G46" s="45"/>
      <c r="H46" s="45"/>
      <c r="I46" s="138"/>
      <c r="J46" s="45"/>
      <c r="K46" s="49"/>
    </row>
    <row r="47" spans="2:11" s="1" customFormat="1" ht="17.25" customHeight="1">
      <c r="B47" s="44"/>
      <c r="C47" s="45"/>
      <c r="D47" s="45"/>
      <c r="E47" s="139" t="str">
        <f>E9</f>
        <v>31a-2018 - Úprava povrchu a konstrukčních vrstev na městkém hřbitově v Chebu</v>
      </c>
      <c r="F47" s="45"/>
      <c r="G47" s="45"/>
      <c r="H47" s="45"/>
      <c r="I47" s="138"/>
      <c r="J47" s="45"/>
      <c r="K47" s="49"/>
    </row>
    <row r="48" spans="2:11" s="1" customFormat="1" ht="6.95" customHeight="1">
      <c r="B48" s="44"/>
      <c r="C48" s="45"/>
      <c r="D48" s="45"/>
      <c r="E48" s="45"/>
      <c r="F48" s="45"/>
      <c r="G48" s="45"/>
      <c r="H48" s="45"/>
      <c r="I48" s="138"/>
      <c r="J48" s="45"/>
      <c r="K48" s="49"/>
    </row>
    <row r="49" spans="2:11" s="1" customFormat="1" ht="18" customHeight="1">
      <c r="B49" s="44"/>
      <c r="C49" s="38" t="s">
        <v>23</v>
      </c>
      <c r="D49" s="45"/>
      <c r="E49" s="45"/>
      <c r="F49" s="33" t="str">
        <f>F12</f>
        <v xml:space="preserve"> </v>
      </c>
      <c r="G49" s="45"/>
      <c r="H49" s="45"/>
      <c r="I49" s="140" t="s">
        <v>25</v>
      </c>
      <c r="J49" s="141" t="str">
        <f>IF(J12="","",J12)</f>
        <v>12. 10. 2018</v>
      </c>
      <c r="K49" s="49"/>
    </row>
    <row r="50" spans="2:11" s="1" customFormat="1" ht="6.95" customHeight="1">
      <c r="B50" s="44"/>
      <c r="C50" s="45"/>
      <c r="D50" s="45"/>
      <c r="E50" s="45"/>
      <c r="F50" s="45"/>
      <c r="G50" s="45"/>
      <c r="H50" s="45"/>
      <c r="I50" s="138"/>
      <c r="J50" s="45"/>
      <c r="K50" s="49"/>
    </row>
    <row r="51" spans="2:11" s="1" customFormat="1" ht="13.5">
      <c r="B51" s="44"/>
      <c r="C51" s="38" t="s">
        <v>27</v>
      </c>
      <c r="D51" s="45"/>
      <c r="E51" s="45"/>
      <c r="F51" s="33" t="str">
        <f>E15</f>
        <v xml:space="preserve"> </v>
      </c>
      <c r="G51" s="45"/>
      <c r="H51" s="45"/>
      <c r="I51" s="140" t="s">
        <v>32</v>
      </c>
      <c r="J51" s="42" t="str">
        <f>E21</f>
        <v xml:space="preserve"> </v>
      </c>
      <c r="K51" s="49"/>
    </row>
    <row r="52" spans="2:11" s="1" customFormat="1" ht="14.4" customHeight="1">
      <c r="B52" s="44"/>
      <c r="C52" s="38" t="s">
        <v>30</v>
      </c>
      <c r="D52" s="45"/>
      <c r="E52" s="45"/>
      <c r="F52" s="33" t="str">
        <f>IF(E18="","",E18)</f>
        <v/>
      </c>
      <c r="G52" s="45"/>
      <c r="H52" s="45"/>
      <c r="I52" s="138"/>
      <c r="J52" s="165"/>
      <c r="K52" s="49"/>
    </row>
    <row r="53" spans="2:11" s="1" customFormat="1" ht="10.3" customHeight="1">
      <c r="B53" s="44"/>
      <c r="C53" s="45"/>
      <c r="D53" s="45"/>
      <c r="E53" s="45"/>
      <c r="F53" s="45"/>
      <c r="G53" s="45"/>
      <c r="H53" s="45"/>
      <c r="I53" s="138"/>
      <c r="J53" s="45"/>
      <c r="K53" s="49"/>
    </row>
    <row r="54" spans="2:11" s="1" customFormat="1" ht="29.25" customHeight="1">
      <c r="B54" s="44"/>
      <c r="C54" s="166" t="s">
        <v>89</v>
      </c>
      <c r="D54" s="153"/>
      <c r="E54" s="153"/>
      <c r="F54" s="153"/>
      <c r="G54" s="153"/>
      <c r="H54" s="153"/>
      <c r="I54" s="167"/>
      <c r="J54" s="168" t="s">
        <v>90</v>
      </c>
      <c r="K54" s="169"/>
    </row>
    <row r="55" spans="2:11" s="1" customFormat="1" ht="10.3" customHeight="1">
      <c r="B55" s="44"/>
      <c r="C55" s="45"/>
      <c r="D55" s="45"/>
      <c r="E55" s="45"/>
      <c r="F55" s="45"/>
      <c r="G55" s="45"/>
      <c r="H55" s="45"/>
      <c r="I55" s="138"/>
      <c r="J55" s="45"/>
      <c r="K55" s="49"/>
    </row>
    <row r="56" spans="2:47" s="1" customFormat="1" ht="29.25" customHeight="1">
      <c r="B56" s="44"/>
      <c r="C56" s="170" t="s">
        <v>91</v>
      </c>
      <c r="D56" s="45"/>
      <c r="E56" s="45"/>
      <c r="F56" s="45"/>
      <c r="G56" s="45"/>
      <c r="H56" s="45"/>
      <c r="I56" s="138"/>
      <c r="J56" s="149">
        <f>J80</f>
        <v>0</v>
      </c>
      <c r="K56" s="49"/>
      <c r="AU56" s="22" t="s">
        <v>92</v>
      </c>
    </row>
    <row r="57" spans="2:11" s="7" customFormat="1" ht="24.95" customHeight="1">
      <c r="B57" s="171"/>
      <c r="C57" s="172"/>
      <c r="D57" s="173" t="s">
        <v>93</v>
      </c>
      <c r="E57" s="174"/>
      <c r="F57" s="174"/>
      <c r="G57" s="174"/>
      <c r="H57" s="174"/>
      <c r="I57" s="175"/>
      <c r="J57" s="176">
        <f>J81</f>
        <v>0</v>
      </c>
      <c r="K57" s="177"/>
    </row>
    <row r="58" spans="2:11" s="8" customFormat="1" ht="19.9" customHeight="1">
      <c r="B58" s="178"/>
      <c r="C58" s="179"/>
      <c r="D58" s="180" t="s">
        <v>94</v>
      </c>
      <c r="E58" s="181"/>
      <c r="F58" s="181"/>
      <c r="G58" s="181"/>
      <c r="H58" s="181"/>
      <c r="I58" s="182"/>
      <c r="J58" s="183">
        <f>J82</f>
        <v>0</v>
      </c>
      <c r="K58" s="184"/>
    </row>
    <row r="59" spans="2:11" s="8" customFormat="1" ht="19.9" customHeight="1">
      <c r="B59" s="178"/>
      <c r="C59" s="179"/>
      <c r="D59" s="180" t="s">
        <v>95</v>
      </c>
      <c r="E59" s="181"/>
      <c r="F59" s="181"/>
      <c r="G59" s="181"/>
      <c r="H59" s="181"/>
      <c r="I59" s="182"/>
      <c r="J59" s="183">
        <f>J107</f>
        <v>0</v>
      </c>
      <c r="K59" s="184"/>
    </row>
    <row r="60" spans="2:11" s="8" customFormat="1" ht="14.85" customHeight="1">
      <c r="B60" s="178"/>
      <c r="C60" s="179"/>
      <c r="D60" s="180" t="s">
        <v>96</v>
      </c>
      <c r="E60" s="181"/>
      <c r="F60" s="181"/>
      <c r="G60" s="181"/>
      <c r="H60" s="181"/>
      <c r="I60" s="182"/>
      <c r="J60" s="183">
        <f>J117</f>
        <v>0</v>
      </c>
      <c r="K60" s="184"/>
    </row>
    <row r="61" spans="2:11" s="1" customFormat="1" ht="21.8" customHeight="1">
      <c r="B61" s="44"/>
      <c r="C61" s="45"/>
      <c r="D61" s="45"/>
      <c r="E61" s="45"/>
      <c r="F61" s="45"/>
      <c r="G61" s="45"/>
      <c r="H61" s="45"/>
      <c r="I61" s="138"/>
      <c r="J61" s="45"/>
      <c r="K61" s="49"/>
    </row>
    <row r="62" spans="2:11" s="1" customFormat="1" ht="6.95" customHeight="1">
      <c r="B62" s="65"/>
      <c r="C62" s="66"/>
      <c r="D62" s="66"/>
      <c r="E62" s="66"/>
      <c r="F62" s="66"/>
      <c r="G62" s="66"/>
      <c r="H62" s="66"/>
      <c r="I62" s="160"/>
      <c r="J62" s="66"/>
      <c r="K62" s="67"/>
    </row>
    <row r="66" spans="2:12" s="1" customFormat="1" ht="6.95" customHeight="1">
      <c r="B66" s="68"/>
      <c r="C66" s="69"/>
      <c r="D66" s="69"/>
      <c r="E66" s="69"/>
      <c r="F66" s="69"/>
      <c r="G66" s="69"/>
      <c r="H66" s="69"/>
      <c r="I66" s="163"/>
      <c r="J66" s="69"/>
      <c r="K66" s="69"/>
      <c r="L66" s="70"/>
    </row>
    <row r="67" spans="2:12" s="1" customFormat="1" ht="36.95" customHeight="1">
      <c r="B67" s="44"/>
      <c r="C67" s="71" t="s">
        <v>97</v>
      </c>
      <c r="D67" s="72"/>
      <c r="E67" s="72"/>
      <c r="F67" s="72"/>
      <c r="G67" s="72"/>
      <c r="H67" s="72"/>
      <c r="I67" s="185"/>
      <c r="J67" s="72"/>
      <c r="K67" s="72"/>
      <c r="L67" s="70"/>
    </row>
    <row r="68" spans="2:12" s="1" customFormat="1" ht="6.95" customHeight="1">
      <c r="B68" s="44"/>
      <c r="C68" s="72"/>
      <c r="D68" s="72"/>
      <c r="E68" s="72"/>
      <c r="F68" s="72"/>
      <c r="G68" s="72"/>
      <c r="H68" s="72"/>
      <c r="I68" s="185"/>
      <c r="J68" s="72"/>
      <c r="K68" s="72"/>
      <c r="L68" s="70"/>
    </row>
    <row r="69" spans="2:12" s="1" customFormat="1" ht="14.4" customHeight="1">
      <c r="B69" s="44"/>
      <c r="C69" s="74" t="s">
        <v>18</v>
      </c>
      <c r="D69" s="72"/>
      <c r="E69" s="72"/>
      <c r="F69" s="72"/>
      <c r="G69" s="72"/>
      <c r="H69" s="72"/>
      <c r="I69" s="185"/>
      <c r="J69" s="72"/>
      <c r="K69" s="72"/>
      <c r="L69" s="70"/>
    </row>
    <row r="70" spans="2:12" s="1" customFormat="1" ht="16.5" customHeight="1">
      <c r="B70" s="44"/>
      <c r="C70" s="72"/>
      <c r="D70" s="72"/>
      <c r="E70" s="186" t="str">
        <f>E7</f>
        <v>Oprava cestní sítě na Městkém hřbitově v Chebu.</v>
      </c>
      <c r="F70" s="74"/>
      <c r="G70" s="74"/>
      <c r="H70" s="74"/>
      <c r="I70" s="185"/>
      <c r="J70" s="72"/>
      <c r="K70" s="72"/>
      <c r="L70" s="70"/>
    </row>
    <row r="71" spans="2:12" s="1" customFormat="1" ht="14.4" customHeight="1">
      <c r="B71" s="44"/>
      <c r="C71" s="74" t="s">
        <v>86</v>
      </c>
      <c r="D71" s="72"/>
      <c r="E71" s="72"/>
      <c r="F71" s="72"/>
      <c r="G71" s="72"/>
      <c r="H71" s="72"/>
      <c r="I71" s="185"/>
      <c r="J71" s="72"/>
      <c r="K71" s="72"/>
      <c r="L71" s="70"/>
    </row>
    <row r="72" spans="2:12" s="1" customFormat="1" ht="17.25" customHeight="1">
      <c r="B72" s="44"/>
      <c r="C72" s="72"/>
      <c r="D72" s="72"/>
      <c r="E72" s="80" t="str">
        <f>E9</f>
        <v>31a-2018 - Úprava povrchu a konstrukčních vrstev na městkém hřbitově v Chebu</v>
      </c>
      <c r="F72" s="72"/>
      <c r="G72" s="72"/>
      <c r="H72" s="72"/>
      <c r="I72" s="185"/>
      <c r="J72" s="72"/>
      <c r="K72" s="72"/>
      <c r="L72" s="70"/>
    </row>
    <row r="73" spans="2:12" s="1" customFormat="1" ht="6.95" customHeight="1">
      <c r="B73" s="44"/>
      <c r="C73" s="72"/>
      <c r="D73" s="72"/>
      <c r="E73" s="72"/>
      <c r="F73" s="72"/>
      <c r="G73" s="72"/>
      <c r="H73" s="72"/>
      <c r="I73" s="185"/>
      <c r="J73" s="72"/>
      <c r="K73" s="72"/>
      <c r="L73" s="70"/>
    </row>
    <row r="74" spans="2:12" s="1" customFormat="1" ht="18" customHeight="1">
      <c r="B74" s="44"/>
      <c r="C74" s="74" t="s">
        <v>23</v>
      </c>
      <c r="D74" s="72"/>
      <c r="E74" s="72"/>
      <c r="F74" s="187" t="str">
        <f>F12</f>
        <v xml:space="preserve"> </v>
      </c>
      <c r="G74" s="72"/>
      <c r="H74" s="72"/>
      <c r="I74" s="188" t="s">
        <v>25</v>
      </c>
      <c r="J74" s="83" t="str">
        <f>IF(J12="","",J12)</f>
        <v>12. 10. 2018</v>
      </c>
      <c r="K74" s="72"/>
      <c r="L74" s="70"/>
    </row>
    <row r="75" spans="2:12" s="1" customFormat="1" ht="6.95" customHeight="1">
      <c r="B75" s="44"/>
      <c r="C75" s="72"/>
      <c r="D75" s="72"/>
      <c r="E75" s="72"/>
      <c r="F75" s="72"/>
      <c r="G75" s="72"/>
      <c r="H75" s="72"/>
      <c r="I75" s="185"/>
      <c r="J75" s="72"/>
      <c r="K75" s="72"/>
      <c r="L75" s="70"/>
    </row>
    <row r="76" spans="2:12" s="1" customFormat="1" ht="13.5">
      <c r="B76" s="44"/>
      <c r="C76" s="74" t="s">
        <v>27</v>
      </c>
      <c r="D76" s="72"/>
      <c r="E76" s="72"/>
      <c r="F76" s="187" t="str">
        <f>E15</f>
        <v xml:space="preserve"> </v>
      </c>
      <c r="G76" s="72"/>
      <c r="H76" s="72"/>
      <c r="I76" s="188" t="s">
        <v>32</v>
      </c>
      <c r="J76" s="187" t="str">
        <f>E21</f>
        <v xml:space="preserve"> </v>
      </c>
      <c r="K76" s="72"/>
      <c r="L76" s="70"/>
    </row>
    <row r="77" spans="2:12" s="1" customFormat="1" ht="14.4" customHeight="1">
      <c r="B77" s="44"/>
      <c r="C77" s="74" t="s">
        <v>30</v>
      </c>
      <c r="D77" s="72"/>
      <c r="E77" s="72"/>
      <c r="F77" s="187" t="str">
        <f>IF(E18="","",E18)</f>
        <v/>
      </c>
      <c r="G77" s="72"/>
      <c r="H77" s="72"/>
      <c r="I77" s="185"/>
      <c r="J77" s="72"/>
      <c r="K77" s="72"/>
      <c r="L77" s="70"/>
    </row>
    <row r="78" spans="2:12" s="1" customFormat="1" ht="10.3" customHeight="1">
      <c r="B78" s="44"/>
      <c r="C78" s="72"/>
      <c r="D78" s="72"/>
      <c r="E78" s="72"/>
      <c r="F78" s="72"/>
      <c r="G78" s="72"/>
      <c r="H78" s="72"/>
      <c r="I78" s="185"/>
      <c r="J78" s="72"/>
      <c r="K78" s="72"/>
      <c r="L78" s="70"/>
    </row>
    <row r="79" spans="2:20" s="9" customFormat="1" ht="29.25" customHeight="1">
      <c r="B79" s="189"/>
      <c r="C79" s="190" t="s">
        <v>98</v>
      </c>
      <c r="D79" s="191" t="s">
        <v>54</v>
      </c>
      <c r="E79" s="191" t="s">
        <v>50</v>
      </c>
      <c r="F79" s="191" t="s">
        <v>99</v>
      </c>
      <c r="G79" s="191" t="s">
        <v>100</v>
      </c>
      <c r="H79" s="191" t="s">
        <v>101</v>
      </c>
      <c r="I79" s="192" t="s">
        <v>102</v>
      </c>
      <c r="J79" s="191" t="s">
        <v>90</v>
      </c>
      <c r="K79" s="193" t="s">
        <v>103</v>
      </c>
      <c r="L79" s="194"/>
      <c r="M79" s="100" t="s">
        <v>104</v>
      </c>
      <c r="N79" s="101" t="s">
        <v>39</v>
      </c>
      <c r="O79" s="101" t="s">
        <v>105</v>
      </c>
      <c r="P79" s="101" t="s">
        <v>106</v>
      </c>
      <c r="Q79" s="101" t="s">
        <v>107</v>
      </c>
      <c r="R79" s="101" t="s">
        <v>108</v>
      </c>
      <c r="S79" s="101" t="s">
        <v>109</v>
      </c>
      <c r="T79" s="102" t="s">
        <v>110</v>
      </c>
    </row>
    <row r="80" spans="2:63" s="1" customFormat="1" ht="29.25" customHeight="1">
      <c r="B80" s="44"/>
      <c r="C80" s="106" t="s">
        <v>91</v>
      </c>
      <c r="D80" s="72"/>
      <c r="E80" s="72"/>
      <c r="F80" s="72"/>
      <c r="G80" s="72"/>
      <c r="H80" s="72"/>
      <c r="I80" s="185"/>
      <c r="J80" s="195">
        <f>BK80</f>
        <v>0</v>
      </c>
      <c r="K80" s="72"/>
      <c r="L80" s="70"/>
      <c r="M80" s="103"/>
      <c r="N80" s="104"/>
      <c r="O80" s="104"/>
      <c r="P80" s="196">
        <f>P81</f>
        <v>0</v>
      </c>
      <c r="Q80" s="104"/>
      <c r="R80" s="196">
        <f>R81</f>
        <v>0</v>
      </c>
      <c r="S80" s="104"/>
      <c r="T80" s="197">
        <f>T81</f>
        <v>0</v>
      </c>
      <c r="AT80" s="22" t="s">
        <v>68</v>
      </c>
      <c r="AU80" s="22" t="s">
        <v>92</v>
      </c>
      <c r="BK80" s="198">
        <f>BK81</f>
        <v>0</v>
      </c>
    </row>
    <row r="81" spans="2:63" s="10" customFormat="1" ht="37.4" customHeight="1">
      <c r="B81" s="199"/>
      <c r="C81" s="200"/>
      <c r="D81" s="201" t="s">
        <v>68</v>
      </c>
      <c r="E81" s="202" t="s">
        <v>111</v>
      </c>
      <c r="F81" s="202" t="s">
        <v>112</v>
      </c>
      <c r="G81" s="200"/>
      <c r="H81" s="200"/>
      <c r="I81" s="203"/>
      <c r="J81" s="204">
        <f>BK81</f>
        <v>0</v>
      </c>
      <c r="K81" s="200"/>
      <c r="L81" s="205"/>
      <c r="M81" s="206"/>
      <c r="N81" s="207"/>
      <c r="O81" s="207"/>
      <c r="P81" s="208">
        <f>P82+P107</f>
        <v>0</v>
      </c>
      <c r="Q81" s="207"/>
      <c r="R81" s="208">
        <f>R82+R107</f>
        <v>0</v>
      </c>
      <c r="S81" s="207"/>
      <c r="T81" s="209">
        <f>T82+T107</f>
        <v>0</v>
      </c>
      <c r="AR81" s="210" t="s">
        <v>77</v>
      </c>
      <c r="AT81" s="211" t="s">
        <v>68</v>
      </c>
      <c r="AU81" s="211" t="s">
        <v>69</v>
      </c>
      <c r="AY81" s="210" t="s">
        <v>113</v>
      </c>
      <c r="BK81" s="212">
        <f>BK82+BK107</f>
        <v>0</v>
      </c>
    </row>
    <row r="82" spans="2:63" s="10" customFormat="1" ht="19.9" customHeight="1">
      <c r="B82" s="199"/>
      <c r="C82" s="200"/>
      <c r="D82" s="201" t="s">
        <v>68</v>
      </c>
      <c r="E82" s="213" t="s">
        <v>77</v>
      </c>
      <c r="F82" s="213" t="s">
        <v>114</v>
      </c>
      <c r="G82" s="200"/>
      <c r="H82" s="200"/>
      <c r="I82" s="203"/>
      <c r="J82" s="214">
        <f>BK82</f>
        <v>0</v>
      </c>
      <c r="K82" s="200"/>
      <c r="L82" s="205"/>
      <c r="M82" s="206"/>
      <c r="N82" s="207"/>
      <c r="O82" s="207"/>
      <c r="P82" s="208">
        <f>SUM(P83:P106)</f>
        <v>0</v>
      </c>
      <c r="Q82" s="207"/>
      <c r="R82" s="208">
        <f>SUM(R83:R106)</f>
        <v>0</v>
      </c>
      <c r="S82" s="207"/>
      <c r="T82" s="209">
        <f>SUM(T83:T106)</f>
        <v>0</v>
      </c>
      <c r="AR82" s="210" t="s">
        <v>77</v>
      </c>
      <c r="AT82" s="211" t="s">
        <v>68</v>
      </c>
      <c r="AU82" s="211" t="s">
        <v>77</v>
      </c>
      <c r="AY82" s="210" t="s">
        <v>113</v>
      </c>
      <c r="BK82" s="212">
        <f>SUM(BK83:BK106)</f>
        <v>0</v>
      </c>
    </row>
    <row r="83" spans="2:65" s="1" customFormat="1" ht="25.5" customHeight="1">
      <c r="B83" s="44"/>
      <c r="C83" s="215" t="s">
        <v>77</v>
      </c>
      <c r="D83" s="215" t="s">
        <v>115</v>
      </c>
      <c r="E83" s="216" t="s">
        <v>116</v>
      </c>
      <c r="F83" s="217" t="s">
        <v>117</v>
      </c>
      <c r="G83" s="218" t="s">
        <v>118</v>
      </c>
      <c r="H83" s="219">
        <v>9.8</v>
      </c>
      <c r="I83" s="220"/>
      <c r="J83" s="221">
        <f>ROUND(I83*H83,2)</f>
        <v>0</v>
      </c>
      <c r="K83" s="217" t="s">
        <v>21</v>
      </c>
      <c r="L83" s="70"/>
      <c r="M83" s="222" t="s">
        <v>21</v>
      </c>
      <c r="N83" s="223" t="s">
        <v>40</v>
      </c>
      <c r="O83" s="45"/>
      <c r="P83" s="224">
        <f>O83*H83</f>
        <v>0</v>
      </c>
      <c r="Q83" s="224">
        <v>0</v>
      </c>
      <c r="R83" s="224">
        <f>Q83*H83</f>
        <v>0</v>
      </c>
      <c r="S83" s="224">
        <v>0</v>
      </c>
      <c r="T83" s="225">
        <f>S83*H83</f>
        <v>0</v>
      </c>
      <c r="AR83" s="22" t="s">
        <v>119</v>
      </c>
      <c r="AT83" s="22" t="s">
        <v>115</v>
      </c>
      <c r="AU83" s="22" t="s">
        <v>79</v>
      </c>
      <c r="AY83" s="22" t="s">
        <v>113</v>
      </c>
      <c r="BE83" s="226">
        <f>IF(N83="základní",J83,0)</f>
        <v>0</v>
      </c>
      <c r="BF83" s="226">
        <f>IF(N83="snížená",J83,0)</f>
        <v>0</v>
      </c>
      <c r="BG83" s="226">
        <f>IF(N83="zákl. přenesená",J83,0)</f>
        <v>0</v>
      </c>
      <c r="BH83" s="226">
        <f>IF(N83="sníž. přenesená",J83,0)</f>
        <v>0</v>
      </c>
      <c r="BI83" s="226">
        <f>IF(N83="nulová",J83,0)</f>
        <v>0</v>
      </c>
      <c r="BJ83" s="22" t="s">
        <v>77</v>
      </c>
      <c r="BK83" s="226">
        <f>ROUND(I83*H83,2)</f>
        <v>0</v>
      </c>
      <c r="BL83" s="22" t="s">
        <v>119</v>
      </c>
      <c r="BM83" s="22" t="s">
        <v>120</v>
      </c>
    </row>
    <row r="84" spans="2:51" s="11" customFormat="1" ht="13.5">
      <c r="B84" s="227"/>
      <c r="C84" s="228"/>
      <c r="D84" s="229" t="s">
        <v>121</v>
      </c>
      <c r="E84" s="230" t="s">
        <v>122</v>
      </c>
      <c r="F84" s="231" t="s">
        <v>123</v>
      </c>
      <c r="G84" s="228"/>
      <c r="H84" s="232">
        <v>9.8</v>
      </c>
      <c r="I84" s="233"/>
      <c r="J84" s="228"/>
      <c r="K84" s="228"/>
      <c r="L84" s="234"/>
      <c r="M84" s="235"/>
      <c r="N84" s="236"/>
      <c r="O84" s="236"/>
      <c r="P84" s="236"/>
      <c r="Q84" s="236"/>
      <c r="R84" s="236"/>
      <c r="S84" s="236"/>
      <c r="T84" s="237"/>
      <c r="AT84" s="238" t="s">
        <v>121</v>
      </c>
      <c r="AU84" s="238" t="s">
        <v>79</v>
      </c>
      <c r="AV84" s="11" t="s">
        <v>79</v>
      </c>
      <c r="AW84" s="11" t="s">
        <v>33</v>
      </c>
      <c r="AX84" s="11" t="s">
        <v>69</v>
      </c>
      <c r="AY84" s="238" t="s">
        <v>113</v>
      </c>
    </row>
    <row r="85" spans="2:51" s="12" customFormat="1" ht="13.5">
      <c r="B85" s="239"/>
      <c r="C85" s="240"/>
      <c r="D85" s="229" t="s">
        <v>121</v>
      </c>
      <c r="E85" s="241" t="s">
        <v>21</v>
      </c>
      <c r="F85" s="242" t="s">
        <v>124</v>
      </c>
      <c r="G85" s="240"/>
      <c r="H85" s="243">
        <v>9.8</v>
      </c>
      <c r="I85" s="244"/>
      <c r="J85" s="240"/>
      <c r="K85" s="240"/>
      <c r="L85" s="245"/>
      <c r="M85" s="246"/>
      <c r="N85" s="247"/>
      <c r="O85" s="247"/>
      <c r="P85" s="247"/>
      <c r="Q85" s="247"/>
      <c r="R85" s="247"/>
      <c r="S85" s="247"/>
      <c r="T85" s="248"/>
      <c r="AT85" s="249" t="s">
        <v>121</v>
      </c>
      <c r="AU85" s="249" t="s">
        <v>79</v>
      </c>
      <c r="AV85" s="12" t="s">
        <v>119</v>
      </c>
      <c r="AW85" s="12" t="s">
        <v>33</v>
      </c>
      <c r="AX85" s="12" t="s">
        <v>77</v>
      </c>
      <c r="AY85" s="249" t="s">
        <v>113</v>
      </c>
    </row>
    <row r="86" spans="2:65" s="1" customFormat="1" ht="16.5" customHeight="1">
      <c r="B86" s="44"/>
      <c r="C86" s="215" t="s">
        <v>79</v>
      </c>
      <c r="D86" s="215" t="s">
        <v>115</v>
      </c>
      <c r="E86" s="216" t="s">
        <v>125</v>
      </c>
      <c r="F86" s="217" t="s">
        <v>126</v>
      </c>
      <c r="G86" s="218" t="s">
        <v>118</v>
      </c>
      <c r="H86" s="219">
        <v>29.4</v>
      </c>
      <c r="I86" s="220"/>
      <c r="J86" s="221">
        <f>ROUND(I86*H86,2)</f>
        <v>0</v>
      </c>
      <c r="K86" s="217" t="s">
        <v>21</v>
      </c>
      <c r="L86" s="70"/>
      <c r="M86" s="222" t="s">
        <v>21</v>
      </c>
      <c r="N86" s="223" t="s">
        <v>40</v>
      </c>
      <c r="O86" s="45"/>
      <c r="P86" s="224">
        <f>O86*H86</f>
        <v>0</v>
      </c>
      <c r="Q86" s="224">
        <v>0</v>
      </c>
      <c r="R86" s="224">
        <f>Q86*H86</f>
        <v>0</v>
      </c>
      <c r="S86" s="224">
        <v>0</v>
      </c>
      <c r="T86" s="225">
        <f>S86*H86</f>
        <v>0</v>
      </c>
      <c r="AR86" s="22" t="s">
        <v>119</v>
      </c>
      <c r="AT86" s="22" t="s">
        <v>115</v>
      </c>
      <c r="AU86" s="22" t="s">
        <v>79</v>
      </c>
      <c r="AY86" s="22" t="s">
        <v>113</v>
      </c>
      <c r="BE86" s="226">
        <f>IF(N86="základní",J86,0)</f>
        <v>0</v>
      </c>
      <c r="BF86" s="226">
        <f>IF(N86="snížená",J86,0)</f>
        <v>0</v>
      </c>
      <c r="BG86" s="226">
        <f>IF(N86="zákl. přenesená",J86,0)</f>
        <v>0</v>
      </c>
      <c r="BH86" s="226">
        <f>IF(N86="sníž. přenesená",J86,0)</f>
        <v>0</v>
      </c>
      <c r="BI86" s="226">
        <f>IF(N86="nulová",J86,0)</f>
        <v>0</v>
      </c>
      <c r="BJ86" s="22" t="s">
        <v>77</v>
      </c>
      <c r="BK86" s="226">
        <f>ROUND(I86*H86,2)</f>
        <v>0</v>
      </c>
      <c r="BL86" s="22" t="s">
        <v>119</v>
      </c>
      <c r="BM86" s="22" t="s">
        <v>127</v>
      </c>
    </row>
    <row r="87" spans="2:51" s="11" customFormat="1" ht="13.5">
      <c r="B87" s="227"/>
      <c r="C87" s="228"/>
      <c r="D87" s="229" t="s">
        <v>121</v>
      </c>
      <c r="E87" s="230" t="s">
        <v>21</v>
      </c>
      <c r="F87" s="231" t="s">
        <v>128</v>
      </c>
      <c r="G87" s="228"/>
      <c r="H87" s="232">
        <v>29.4</v>
      </c>
      <c r="I87" s="233"/>
      <c r="J87" s="228"/>
      <c r="K87" s="228"/>
      <c r="L87" s="234"/>
      <c r="M87" s="235"/>
      <c r="N87" s="236"/>
      <c r="O87" s="236"/>
      <c r="P87" s="236"/>
      <c r="Q87" s="236"/>
      <c r="R87" s="236"/>
      <c r="S87" s="236"/>
      <c r="T87" s="237"/>
      <c r="AT87" s="238" t="s">
        <v>121</v>
      </c>
      <c r="AU87" s="238" t="s">
        <v>79</v>
      </c>
      <c r="AV87" s="11" t="s">
        <v>79</v>
      </c>
      <c r="AW87" s="11" t="s">
        <v>33</v>
      </c>
      <c r="AX87" s="11" t="s">
        <v>69</v>
      </c>
      <c r="AY87" s="238" t="s">
        <v>113</v>
      </c>
    </row>
    <row r="88" spans="2:51" s="12" customFormat="1" ht="13.5">
      <c r="B88" s="239"/>
      <c r="C88" s="240"/>
      <c r="D88" s="229" t="s">
        <v>121</v>
      </c>
      <c r="E88" s="241" t="s">
        <v>21</v>
      </c>
      <c r="F88" s="242" t="s">
        <v>124</v>
      </c>
      <c r="G88" s="240"/>
      <c r="H88" s="243">
        <v>29.4</v>
      </c>
      <c r="I88" s="244"/>
      <c r="J88" s="240"/>
      <c r="K88" s="240"/>
      <c r="L88" s="245"/>
      <c r="M88" s="246"/>
      <c r="N88" s="247"/>
      <c r="O88" s="247"/>
      <c r="P88" s="247"/>
      <c r="Q88" s="247"/>
      <c r="R88" s="247"/>
      <c r="S88" s="247"/>
      <c r="T88" s="248"/>
      <c r="AT88" s="249" t="s">
        <v>121</v>
      </c>
      <c r="AU88" s="249" t="s">
        <v>79</v>
      </c>
      <c r="AV88" s="12" t="s">
        <v>119</v>
      </c>
      <c r="AW88" s="12" t="s">
        <v>33</v>
      </c>
      <c r="AX88" s="12" t="s">
        <v>77</v>
      </c>
      <c r="AY88" s="249" t="s">
        <v>113</v>
      </c>
    </row>
    <row r="89" spans="2:65" s="1" customFormat="1" ht="16.5" customHeight="1">
      <c r="B89" s="44"/>
      <c r="C89" s="215" t="s">
        <v>129</v>
      </c>
      <c r="D89" s="215" t="s">
        <v>115</v>
      </c>
      <c r="E89" s="216" t="s">
        <v>130</v>
      </c>
      <c r="F89" s="217" t="s">
        <v>131</v>
      </c>
      <c r="G89" s="218" t="s">
        <v>118</v>
      </c>
      <c r="H89" s="219">
        <v>29.4</v>
      </c>
      <c r="I89" s="220"/>
      <c r="J89" s="221">
        <f>ROUND(I89*H89,2)</f>
        <v>0</v>
      </c>
      <c r="K89" s="217" t="s">
        <v>21</v>
      </c>
      <c r="L89" s="70"/>
      <c r="M89" s="222" t="s">
        <v>21</v>
      </c>
      <c r="N89" s="223" t="s">
        <v>40</v>
      </c>
      <c r="O89" s="45"/>
      <c r="P89" s="224">
        <f>O89*H89</f>
        <v>0</v>
      </c>
      <c r="Q89" s="224">
        <v>0</v>
      </c>
      <c r="R89" s="224">
        <f>Q89*H89</f>
        <v>0</v>
      </c>
      <c r="S89" s="224">
        <v>0</v>
      </c>
      <c r="T89" s="225">
        <f>S89*H89</f>
        <v>0</v>
      </c>
      <c r="AR89" s="22" t="s">
        <v>119</v>
      </c>
      <c r="AT89" s="22" t="s">
        <v>115</v>
      </c>
      <c r="AU89" s="22" t="s">
        <v>79</v>
      </c>
      <c r="AY89" s="22" t="s">
        <v>113</v>
      </c>
      <c r="BE89" s="226">
        <f>IF(N89="základní",J89,0)</f>
        <v>0</v>
      </c>
      <c r="BF89" s="226">
        <f>IF(N89="snížená",J89,0)</f>
        <v>0</v>
      </c>
      <c r="BG89" s="226">
        <f>IF(N89="zákl. přenesená",J89,0)</f>
        <v>0</v>
      </c>
      <c r="BH89" s="226">
        <f>IF(N89="sníž. přenesená",J89,0)</f>
        <v>0</v>
      </c>
      <c r="BI89" s="226">
        <f>IF(N89="nulová",J89,0)</f>
        <v>0</v>
      </c>
      <c r="BJ89" s="22" t="s">
        <v>77</v>
      </c>
      <c r="BK89" s="226">
        <f>ROUND(I89*H89,2)</f>
        <v>0</v>
      </c>
      <c r="BL89" s="22" t="s">
        <v>119</v>
      </c>
      <c r="BM89" s="22" t="s">
        <v>132</v>
      </c>
    </row>
    <row r="90" spans="2:51" s="11" customFormat="1" ht="13.5">
      <c r="B90" s="227"/>
      <c r="C90" s="228"/>
      <c r="D90" s="229" t="s">
        <v>121</v>
      </c>
      <c r="E90" s="230" t="s">
        <v>21</v>
      </c>
      <c r="F90" s="231" t="s">
        <v>133</v>
      </c>
      <c r="G90" s="228"/>
      <c r="H90" s="232">
        <v>29.4</v>
      </c>
      <c r="I90" s="233"/>
      <c r="J90" s="228"/>
      <c r="K90" s="228"/>
      <c r="L90" s="234"/>
      <c r="M90" s="235"/>
      <c r="N90" s="236"/>
      <c r="O90" s="236"/>
      <c r="P90" s="236"/>
      <c r="Q90" s="236"/>
      <c r="R90" s="236"/>
      <c r="S90" s="236"/>
      <c r="T90" s="237"/>
      <c r="AT90" s="238" t="s">
        <v>121</v>
      </c>
      <c r="AU90" s="238" t="s">
        <v>79</v>
      </c>
      <c r="AV90" s="11" t="s">
        <v>79</v>
      </c>
      <c r="AW90" s="11" t="s">
        <v>33</v>
      </c>
      <c r="AX90" s="11" t="s">
        <v>69</v>
      </c>
      <c r="AY90" s="238" t="s">
        <v>113</v>
      </c>
    </row>
    <row r="91" spans="2:51" s="12" customFormat="1" ht="13.5">
      <c r="B91" s="239"/>
      <c r="C91" s="240"/>
      <c r="D91" s="229" t="s">
        <v>121</v>
      </c>
      <c r="E91" s="241" t="s">
        <v>21</v>
      </c>
      <c r="F91" s="242" t="s">
        <v>124</v>
      </c>
      <c r="G91" s="240"/>
      <c r="H91" s="243">
        <v>29.4</v>
      </c>
      <c r="I91" s="244"/>
      <c r="J91" s="240"/>
      <c r="K91" s="240"/>
      <c r="L91" s="245"/>
      <c r="M91" s="246"/>
      <c r="N91" s="247"/>
      <c r="O91" s="247"/>
      <c r="P91" s="247"/>
      <c r="Q91" s="247"/>
      <c r="R91" s="247"/>
      <c r="S91" s="247"/>
      <c r="T91" s="248"/>
      <c r="AT91" s="249" t="s">
        <v>121</v>
      </c>
      <c r="AU91" s="249" t="s">
        <v>79</v>
      </c>
      <c r="AV91" s="12" t="s">
        <v>119</v>
      </c>
      <c r="AW91" s="12" t="s">
        <v>33</v>
      </c>
      <c r="AX91" s="12" t="s">
        <v>77</v>
      </c>
      <c r="AY91" s="249" t="s">
        <v>113</v>
      </c>
    </row>
    <row r="92" spans="2:65" s="1" customFormat="1" ht="16.5" customHeight="1">
      <c r="B92" s="44"/>
      <c r="C92" s="215" t="s">
        <v>119</v>
      </c>
      <c r="D92" s="215" t="s">
        <v>115</v>
      </c>
      <c r="E92" s="216" t="s">
        <v>134</v>
      </c>
      <c r="F92" s="217" t="s">
        <v>135</v>
      </c>
      <c r="G92" s="218" t="s">
        <v>118</v>
      </c>
      <c r="H92" s="219">
        <v>29.4</v>
      </c>
      <c r="I92" s="220"/>
      <c r="J92" s="221">
        <f>ROUND(I92*H92,2)</f>
        <v>0</v>
      </c>
      <c r="K92" s="217" t="s">
        <v>21</v>
      </c>
      <c r="L92" s="70"/>
      <c r="M92" s="222" t="s">
        <v>21</v>
      </c>
      <c r="N92" s="223" t="s">
        <v>40</v>
      </c>
      <c r="O92" s="45"/>
      <c r="P92" s="224">
        <f>O92*H92</f>
        <v>0</v>
      </c>
      <c r="Q92" s="224">
        <v>0</v>
      </c>
      <c r="R92" s="224">
        <f>Q92*H92</f>
        <v>0</v>
      </c>
      <c r="S92" s="224">
        <v>0</v>
      </c>
      <c r="T92" s="225">
        <f>S92*H92</f>
        <v>0</v>
      </c>
      <c r="AR92" s="22" t="s">
        <v>119</v>
      </c>
      <c r="AT92" s="22" t="s">
        <v>115</v>
      </c>
      <c r="AU92" s="22" t="s">
        <v>79</v>
      </c>
      <c r="AY92" s="22" t="s">
        <v>113</v>
      </c>
      <c r="BE92" s="226">
        <f>IF(N92="základní",J92,0)</f>
        <v>0</v>
      </c>
      <c r="BF92" s="226">
        <f>IF(N92="snížená",J92,0)</f>
        <v>0</v>
      </c>
      <c r="BG92" s="226">
        <f>IF(N92="zákl. přenesená",J92,0)</f>
        <v>0</v>
      </c>
      <c r="BH92" s="226">
        <f>IF(N92="sníž. přenesená",J92,0)</f>
        <v>0</v>
      </c>
      <c r="BI92" s="226">
        <f>IF(N92="nulová",J92,0)</f>
        <v>0</v>
      </c>
      <c r="BJ92" s="22" t="s">
        <v>77</v>
      </c>
      <c r="BK92" s="226">
        <f>ROUND(I92*H92,2)</f>
        <v>0</v>
      </c>
      <c r="BL92" s="22" t="s">
        <v>119</v>
      </c>
      <c r="BM92" s="22" t="s">
        <v>136</v>
      </c>
    </row>
    <row r="93" spans="2:51" s="11" customFormat="1" ht="13.5">
      <c r="B93" s="227"/>
      <c r="C93" s="228"/>
      <c r="D93" s="229" t="s">
        <v>121</v>
      </c>
      <c r="E93" s="230" t="s">
        <v>21</v>
      </c>
      <c r="F93" s="231" t="s">
        <v>133</v>
      </c>
      <c r="G93" s="228"/>
      <c r="H93" s="232">
        <v>29.4</v>
      </c>
      <c r="I93" s="233"/>
      <c r="J93" s="228"/>
      <c r="K93" s="228"/>
      <c r="L93" s="234"/>
      <c r="M93" s="235"/>
      <c r="N93" s="236"/>
      <c r="O93" s="236"/>
      <c r="P93" s="236"/>
      <c r="Q93" s="236"/>
      <c r="R93" s="236"/>
      <c r="S93" s="236"/>
      <c r="T93" s="237"/>
      <c r="AT93" s="238" t="s">
        <v>121</v>
      </c>
      <c r="AU93" s="238" t="s">
        <v>79</v>
      </c>
      <c r="AV93" s="11" t="s">
        <v>79</v>
      </c>
      <c r="AW93" s="11" t="s">
        <v>33</v>
      </c>
      <c r="AX93" s="11" t="s">
        <v>69</v>
      </c>
      <c r="AY93" s="238" t="s">
        <v>113</v>
      </c>
    </row>
    <row r="94" spans="2:51" s="12" customFormat="1" ht="13.5">
      <c r="B94" s="239"/>
      <c r="C94" s="240"/>
      <c r="D94" s="229" t="s">
        <v>121</v>
      </c>
      <c r="E94" s="241" t="s">
        <v>21</v>
      </c>
      <c r="F94" s="242" t="s">
        <v>124</v>
      </c>
      <c r="G94" s="240"/>
      <c r="H94" s="243">
        <v>29.4</v>
      </c>
      <c r="I94" s="244"/>
      <c r="J94" s="240"/>
      <c r="K94" s="240"/>
      <c r="L94" s="245"/>
      <c r="M94" s="246"/>
      <c r="N94" s="247"/>
      <c r="O94" s="247"/>
      <c r="P94" s="247"/>
      <c r="Q94" s="247"/>
      <c r="R94" s="247"/>
      <c r="S94" s="247"/>
      <c r="T94" s="248"/>
      <c r="AT94" s="249" t="s">
        <v>121</v>
      </c>
      <c r="AU94" s="249" t="s">
        <v>79</v>
      </c>
      <c r="AV94" s="12" t="s">
        <v>119</v>
      </c>
      <c r="AW94" s="12" t="s">
        <v>33</v>
      </c>
      <c r="AX94" s="12" t="s">
        <v>77</v>
      </c>
      <c r="AY94" s="249" t="s">
        <v>113</v>
      </c>
    </row>
    <row r="95" spans="2:65" s="1" customFormat="1" ht="16.5" customHeight="1">
      <c r="B95" s="44"/>
      <c r="C95" s="215" t="s">
        <v>137</v>
      </c>
      <c r="D95" s="215" t="s">
        <v>115</v>
      </c>
      <c r="E95" s="216" t="s">
        <v>138</v>
      </c>
      <c r="F95" s="217" t="s">
        <v>139</v>
      </c>
      <c r="G95" s="218" t="s">
        <v>118</v>
      </c>
      <c r="H95" s="219">
        <v>29.4</v>
      </c>
      <c r="I95" s="220"/>
      <c r="J95" s="221">
        <f>ROUND(I95*H95,2)</f>
        <v>0</v>
      </c>
      <c r="K95" s="217" t="s">
        <v>21</v>
      </c>
      <c r="L95" s="70"/>
      <c r="M95" s="222" t="s">
        <v>21</v>
      </c>
      <c r="N95" s="223" t="s">
        <v>40</v>
      </c>
      <c r="O95" s="45"/>
      <c r="P95" s="224">
        <f>O95*H95</f>
        <v>0</v>
      </c>
      <c r="Q95" s="224">
        <v>0</v>
      </c>
      <c r="R95" s="224">
        <f>Q95*H95</f>
        <v>0</v>
      </c>
      <c r="S95" s="224">
        <v>0</v>
      </c>
      <c r="T95" s="225">
        <f>S95*H95</f>
        <v>0</v>
      </c>
      <c r="AR95" s="22" t="s">
        <v>119</v>
      </c>
      <c r="AT95" s="22" t="s">
        <v>115</v>
      </c>
      <c r="AU95" s="22" t="s">
        <v>79</v>
      </c>
      <c r="AY95" s="22" t="s">
        <v>113</v>
      </c>
      <c r="BE95" s="226">
        <f>IF(N95="základní",J95,0)</f>
        <v>0</v>
      </c>
      <c r="BF95" s="226">
        <f>IF(N95="snížená",J95,0)</f>
        <v>0</v>
      </c>
      <c r="BG95" s="226">
        <f>IF(N95="zákl. přenesená",J95,0)</f>
        <v>0</v>
      </c>
      <c r="BH95" s="226">
        <f>IF(N95="sníž. přenesená",J95,0)</f>
        <v>0</v>
      </c>
      <c r="BI95" s="226">
        <f>IF(N95="nulová",J95,0)</f>
        <v>0</v>
      </c>
      <c r="BJ95" s="22" t="s">
        <v>77</v>
      </c>
      <c r="BK95" s="226">
        <f>ROUND(I95*H95,2)</f>
        <v>0</v>
      </c>
      <c r="BL95" s="22" t="s">
        <v>119</v>
      </c>
      <c r="BM95" s="22" t="s">
        <v>140</v>
      </c>
    </row>
    <row r="96" spans="2:51" s="11" customFormat="1" ht="13.5">
      <c r="B96" s="227"/>
      <c r="C96" s="228"/>
      <c r="D96" s="229" t="s">
        <v>121</v>
      </c>
      <c r="E96" s="230" t="s">
        <v>21</v>
      </c>
      <c r="F96" s="231" t="s">
        <v>133</v>
      </c>
      <c r="G96" s="228"/>
      <c r="H96" s="232">
        <v>29.4</v>
      </c>
      <c r="I96" s="233"/>
      <c r="J96" s="228"/>
      <c r="K96" s="228"/>
      <c r="L96" s="234"/>
      <c r="M96" s="235"/>
      <c r="N96" s="236"/>
      <c r="O96" s="236"/>
      <c r="P96" s="236"/>
      <c r="Q96" s="236"/>
      <c r="R96" s="236"/>
      <c r="S96" s="236"/>
      <c r="T96" s="237"/>
      <c r="AT96" s="238" t="s">
        <v>121</v>
      </c>
      <c r="AU96" s="238" t="s">
        <v>79</v>
      </c>
      <c r="AV96" s="11" t="s">
        <v>79</v>
      </c>
      <c r="AW96" s="11" t="s">
        <v>33</v>
      </c>
      <c r="AX96" s="11" t="s">
        <v>69</v>
      </c>
      <c r="AY96" s="238" t="s">
        <v>113</v>
      </c>
    </row>
    <row r="97" spans="2:51" s="12" customFormat="1" ht="13.5">
      <c r="B97" s="239"/>
      <c r="C97" s="240"/>
      <c r="D97" s="229" t="s">
        <v>121</v>
      </c>
      <c r="E97" s="241" t="s">
        <v>21</v>
      </c>
      <c r="F97" s="242" t="s">
        <v>124</v>
      </c>
      <c r="G97" s="240"/>
      <c r="H97" s="243">
        <v>29.4</v>
      </c>
      <c r="I97" s="244"/>
      <c r="J97" s="240"/>
      <c r="K97" s="240"/>
      <c r="L97" s="245"/>
      <c r="M97" s="246"/>
      <c r="N97" s="247"/>
      <c r="O97" s="247"/>
      <c r="P97" s="247"/>
      <c r="Q97" s="247"/>
      <c r="R97" s="247"/>
      <c r="S97" s="247"/>
      <c r="T97" s="248"/>
      <c r="AT97" s="249" t="s">
        <v>121</v>
      </c>
      <c r="AU97" s="249" t="s">
        <v>79</v>
      </c>
      <c r="AV97" s="12" t="s">
        <v>119</v>
      </c>
      <c r="AW97" s="12" t="s">
        <v>33</v>
      </c>
      <c r="AX97" s="12" t="s">
        <v>77</v>
      </c>
      <c r="AY97" s="249" t="s">
        <v>113</v>
      </c>
    </row>
    <row r="98" spans="2:65" s="1" customFormat="1" ht="16.5" customHeight="1">
      <c r="B98" s="44"/>
      <c r="C98" s="215" t="s">
        <v>141</v>
      </c>
      <c r="D98" s="215" t="s">
        <v>115</v>
      </c>
      <c r="E98" s="216" t="s">
        <v>142</v>
      </c>
      <c r="F98" s="217" t="s">
        <v>143</v>
      </c>
      <c r="G98" s="218" t="s">
        <v>144</v>
      </c>
      <c r="H98" s="219">
        <v>58.8</v>
      </c>
      <c r="I98" s="220"/>
      <c r="J98" s="221">
        <f>ROUND(I98*H98,2)</f>
        <v>0</v>
      </c>
      <c r="K98" s="217" t="s">
        <v>21</v>
      </c>
      <c r="L98" s="70"/>
      <c r="M98" s="222" t="s">
        <v>21</v>
      </c>
      <c r="N98" s="223" t="s">
        <v>40</v>
      </c>
      <c r="O98" s="45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AR98" s="22" t="s">
        <v>119</v>
      </c>
      <c r="AT98" s="22" t="s">
        <v>115</v>
      </c>
      <c r="AU98" s="22" t="s">
        <v>79</v>
      </c>
      <c r="AY98" s="22" t="s">
        <v>113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22" t="s">
        <v>77</v>
      </c>
      <c r="BK98" s="226">
        <f>ROUND(I98*H98,2)</f>
        <v>0</v>
      </c>
      <c r="BL98" s="22" t="s">
        <v>119</v>
      </c>
      <c r="BM98" s="22" t="s">
        <v>145</v>
      </c>
    </row>
    <row r="99" spans="2:51" s="11" customFormat="1" ht="13.5">
      <c r="B99" s="227"/>
      <c r="C99" s="228"/>
      <c r="D99" s="229" t="s">
        <v>121</v>
      </c>
      <c r="E99" s="230" t="s">
        <v>21</v>
      </c>
      <c r="F99" s="231" t="s">
        <v>146</v>
      </c>
      <c r="G99" s="228"/>
      <c r="H99" s="232">
        <v>58.8</v>
      </c>
      <c r="I99" s="233"/>
      <c r="J99" s="228"/>
      <c r="K99" s="228"/>
      <c r="L99" s="234"/>
      <c r="M99" s="235"/>
      <c r="N99" s="236"/>
      <c r="O99" s="236"/>
      <c r="P99" s="236"/>
      <c r="Q99" s="236"/>
      <c r="R99" s="236"/>
      <c r="S99" s="236"/>
      <c r="T99" s="237"/>
      <c r="AT99" s="238" t="s">
        <v>121</v>
      </c>
      <c r="AU99" s="238" t="s">
        <v>79</v>
      </c>
      <c r="AV99" s="11" t="s">
        <v>79</v>
      </c>
      <c r="AW99" s="11" t="s">
        <v>33</v>
      </c>
      <c r="AX99" s="11" t="s">
        <v>69</v>
      </c>
      <c r="AY99" s="238" t="s">
        <v>113</v>
      </c>
    </row>
    <row r="100" spans="2:51" s="12" customFormat="1" ht="13.5">
      <c r="B100" s="239"/>
      <c r="C100" s="240"/>
      <c r="D100" s="229" t="s">
        <v>121</v>
      </c>
      <c r="E100" s="241" t="s">
        <v>21</v>
      </c>
      <c r="F100" s="242" t="s">
        <v>124</v>
      </c>
      <c r="G100" s="240"/>
      <c r="H100" s="243">
        <v>58.8</v>
      </c>
      <c r="I100" s="244"/>
      <c r="J100" s="240"/>
      <c r="K100" s="240"/>
      <c r="L100" s="245"/>
      <c r="M100" s="246"/>
      <c r="N100" s="247"/>
      <c r="O100" s="247"/>
      <c r="P100" s="247"/>
      <c r="Q100" s="247"/>
      <c r="R100" s="247"/>
      <c r="S100" s="247"/>
      <c r="T100" s="248"/>
      <c r="AT100" s="249" t="s">
        <v>121</v>
      </c>
      <c r="AU100" s="249" t="s">
        <v>79</v>
      </c>
      <c r="AV100" s="12" t="s">
        <v>119</v>
      </c>
      <c r="AW100" s="12" t="s">
        <v>33</v>
      </c>
      <c r="AX100" s="12" t="s">
        <v>77</v>
      </c>
      <c r="AY100" s="249" t="s">
        <v>113</v>
      </c>
    </row>
    <row r="101" spans="2:65" s="1" customFormat="1" ht="25.5" customHeight="1">
      <c r="B101" s="44"/>
      <c r="C101" s="215" t="s">
        <v>147</v>
      </c>
      <c r="D101" s="215" t="s">
        <v>115</v>
      </c>
      <c r="E101" s="216" t="s">
        <v>148</v>
      </c>
      <c r="F101" s="217" t="s">
        <v>149</v>
      </c>
      <c r="G101" s="218" t="s">
        <v>150</v>
      </c>
      <c r="H101" s="219">
        <v>100</v>
      </c>
      <c r="I101" s="220"/>
      <c r="J101" s="221">
        <f>ROUND(I101*H101,2)</f>
        <v>0</v>
      </c>
      <c r="K101" s="217" t="s">
        <v>21</v>
      </c>
      <c r="L101" s="70"/>
      <c r="M101" s="222" t="s">
        <v>21</v>
      </c>
      <c r="N101" s="223" t="s">
        <v>40</v>
      </c>
      <c r="O101" s="45"/>
      <c r="P101" s="224">
        <f>O101*H101</f>
        <v>0</v>
      </c>
      <c r="Q101" s="224">
        <v>0</v>
      </c>
      <c r="R101" s="224">
        <f>Q101*H101</f>
        <v>0</v>
      </c>
      <c r="S101" s="224">
        <v>0</v>
      </c>
      <c r="T101" s="225">
        <f>S101*H101</f>
        <v>0</v>
      </c>
      <c r="AR101" s="22" t="s">
        <v>119</v>
      </c>
      <c r="AT101" s="22" t="s">
        <v>115</v>
      </c>
      <c r="AU101" s="22" t="s">
        <v>79</v>
      </c>
      <c r="AY101" s="22" t="s">
        <v>113</v>
      </c>
      <c r="BE101" s="226">
        <f>IF(N101="základní",J101,0)</f>
        <v>0</v>
      </c>
      <c r="BF101" s="226">
        <f>IF(N101="snížená",J101,0)</f>
        <v>0</v>
      </c>
      <c r="BG101" s="226">
        <f>IF(N101="zákl. přenesená",J101,0)</f>
        <v>0</v>
      </c>
      <c r="BH101" s="226">
        <f>IF(N101="sníž. přenesená",J101,0)</f>
        <v>0</v>
      </c>
      <c r="BI101" s="226">
        <f>IF(N101="nulová",J101,0)</f>
        <v>0</v>
      </c>
      <c r="BJ101" s="22" t="s">
        <v>77</v>
      </c>
      <c r="BK101" s="226">
        <f>ROUND(I101*H101,2)</f>
        <v>0</v>
      </c>
      <c r="BL101" s="22" t="s">
        <v>119</v>
      </c>
      <c r="BM101" s="22" t="s">
        <v>151</v>
      </c>
    </row>
    <row r="102" spans="2:51" s="11" customFormat="1" ht="13.5">
      <c r="B102" s="227"/>
      <c r="C102" s="228"/>
      <c r="D102" s="229" t="s">
        <v>121</v>
      </c>
      <c r="E102" s="230" t="s">
        <v>152</v>
      </c>
      <c r="F102" s="231" t="s">
        <v>153</v>
      </c>
      <c r="G102" s="228"/>
      <c r="H102" s="232">
        <v>100</v>
      </c>
      <c r="I102" s="233"/>
      <c r="J102" s="228"/>
      <c r="K102" s="228"/>
      <c r="L102" s="234"/>
      <c r="M102" s="235"/>
      <c r="N102" s="236"/>
      <c r="O102" s="236"/>
      <c r="P102" s="236"/>
      <c r="Q102" s="236"/>
      <c r="R102" s="236"/>
      <c r="S102" s="236"/>
      <c r="T102" s="237"/>
      <c r="AT102" s="238" t="s">
        <v>121</v>
      </c>
      <c r="AU102" s="238" t="s">
        <v>79</v>
      </c>
      <c r="AV102" s="11" t="s">
        <v>79</v>
      </c>
      <c r="AW102" s="11" t="s">
        <v>33</v>
      </c>
      <c r="AX102" s="11" t="s">
        <v>69</v>
      </c>
      <c r="AY102" s="238" t="s">
        <v>113</v>
      </c>
    </row>
    <row r="103" spans="2:51" s="12" customFormat="1" ht="13.5">
      <c r="B103" s="239"/>
      <c r="C103" s="240"/>
      <c r="D103" s="229" t="s">
        <v>121</v>
      </c>
      <c r="E103" s="241" t="s">
        <v>21</v>
      </c>
      <c r="F103" s="242" t="s">
        <v>124</v>
      </c>
      <c r="G103" s="240"/>
      <c r="H103" s="243">
        <v>100</v>
      </c>
      <c r="I103" s="244"/>
      <c r="J103" s="240"/>
      <c r="K103" s="240"/>
      <c r="L103" s="245"/>
      <c r="M103" s="246"/>
      <c r="N103" s="247"/>
      <c r="O103" s="247"/>
      <c r="P103" s="247"/>
      <c r="Q103" s="247"/>
      <c r="R103" s="247"/>
      <c r="S103" s="247"/>
      <c r="T103" s="248"/>
      <c r="AT103" s="249" t="s">
        <v>121</v>
      </c>
      <c r="AU103" s="249" t="s">
        <v>79</v>
      </c>
      <c r="AV103" s="12" t="s">
        <v>119</v>
      </c>
      <c r="AW103" s="12" t="s">
        <v>33</v>
      </c>
      <c r="AX103" s="12" t="s">
        <v>77</v>
      </c>
      <c r="AY103" s="249" t="s">
        <v>113</v>
      </c>
    </row>
    <row r="104" spans="2:65" s="1" customFormat="1" ht="16.5" customHeight="1">
      <c r="B104" s="44"/>
      <c r="C104" s="215" t="s">
        <v>154</v>
      </c>
      <c r="D104" s="215" t="s">
        <v>115</v>
      </c>
      <c r="E104" s="216" t="s">
        <v>155</v>
      </c>
      <c r="F104" s="217" t="s">
        <v>156</v>
      </c>
      <c r="G104" s="218" t="s">
        <v>150</v>
      </c>
      <c r="H104" s="219">
        <v>98</v>
      </c>
      <c r="I104" s="220"/>
      <c r="J104" s="221">
        <f>ROUND(I104*H104,2)</f>
        <v>0</v>
      </c>
      <c r="K104" s="217" t="s">
        <v>21</v>
      </c>
      <c r="L104" s="70"/>
      <c r="M104" s="222" t="s">
        <v>21</v>
      </c>
      <c r="N104" s="223" t="s">
        <v>40</v>
      </c>
      <c r="O104" s="45"/>
      <c r="P104" s="224">
        <f>O104*H104</f>
        <v>0</v>
      </c>
      <c r="Q104" s="224">
        <v>0</v>
      </c>
      <c r="R104" s="224">
        <f>Q104*H104</f>
        <v>0</v>
      </c>
      <c r="S104" s="224">
        <v>0</v>
      </c>
      <c r="T104" s="225">
        <f>S104*H104</f>
        <v>0</v>
      </c>
      <c r="AR104" s="22" t="s">
        <v>119</v>
      </c>
      <c r="AT104" s="22" t="s">
        <v>115</v>
      </c>
      <c r="AU104" s="22" t="s">
        <v>79</v>
      </c>
      <c r="AY104" s="22" t="s">
        <v>113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22" t="s">
        <v>77</v>
      </c>
      <c r="BK104" s="226">
        <f>ROUND(I104*H104,2)</f>
        <v>0</v>
      </c>
      <c r="BL104" s="22" t="s">
        <v>119</v>
      </c>
      <c r="BM104" s="22" t="s">
        <v>157</v>
      </c>
    </row>
    <row r="105" spans="2:51" s="11" customFormat="1" ht="13.5">
      <c r="B105" s="227"/>
      <c r="C105" s="228"/>
      <c r="D105" s="229" t="s">
        <v>121</v>
      </c>
      <c r="E105" s="230" t="s">
        <v>21</v>
      </c>
      <c r="F105" s="231" t="s">
        <v>158</v>
      </c>
      <c r="G105" s="228"/>
      <c r="H105" s="232">
        <v>98</v>
      </c>
      <c r="I105" s="233"/>
      <c r="J105" s="228"/>
      <c r="K105" s="228"/>
      <c r="L105" s="234"/>
      <c r="M105" s="235"/>
      <c r="N105" s="236"/>
      <c r="O105" s="236"/>
      <c r="P105" s="236"/>
      <c r="Q105" s="236"/>
      <c r="R105" s="236"/>
      <c r="S105" s="236"/>
      <c r="T105" s="237"/>
      <c r="AT105" s="238" t="s">
        <v>121</v>
      </c>
      <c r="AU105" s="238" t="s">
        <v>79</v>
      </c>
      <c r="AV105" s="11" t="s">
        <v>79</v>
      </c>
      <c r="AW105" s="11" t="s">
        <v>33</v>
      </c>
      <c r="AX105" s="11" t="s">
        <v>69</v>
      </c>
      <c r="AY105" s="238" t="s">
        <v>113</v>
      </c>
    </row>
    <row r="106" spans="2:51" s="12" customFormat="1" ht="13.5">
      <c r="B106" s="239"/>
      <c r="C106" s="240"/>
      <c r="D106" s="229" t="s">
        <v>121</v>
      </c>
      <c r="E106" s="241" t="s">
        <v>21</v>
      </c>
      <c r="F106" s="242" t="s">
        <v>124</v>
      </c>
      <c r="G106" s="240"/>
      <c r="H106" s="243">
        <v>98</v>
      </c>
      <c r="I106" s="244"/>
      <c r="J106" s="240"/>
      <c r="K106" s="240"/>
      <c r="L106" s="245"/>
      <c r="M106" s="246"/>
      <c r="N106" s="247"/>
      <c r="O106" s="247"/>
      <c r="P106" s="247"/>
      <c r="Q106" s="247"/>
      <c r="R106" s="247"/>
      <c r="S106" s="247"/>
      <c r="T106" s="248"/>
      <c r="AT106" s="249" t="s">
        <v>121</v>
      </c>
      <c r="AU106" s="249" t="s">
        <v>79</v>
      </c>
      <c r="AV106" s="12" t="s">
        <v>119</v>
      </c>
      <c r="AW106" s="12" t="s">
        <v>33</v>
      </c>
      <c r="AX106" s="12" t="s">
        <v>77</v>
      </c>
      <c r="AY106" s="249" t="s">
        <v>113</v>
      </c>
    </row>
    <row r="107" spans="2:63" s="10" customFormat="1" ht="29.85" customHeight="1">
      <c r="B107" s="199"/>
      <c r="C107" s="200"/>
      <c r="D107" s="201" t="s">
        <v>68</v>
      </c>
      <c r="E107" s="213" t="s">
        <v>137</v>
      </c>
      <c r="F107" s="213" t="s">
        <v>159</v>
      </c>
      <c r="G107" s="200"/>
      <c r="H107" s="200"/>
      <c r="I107" s="203"/>
      <c r="J107" s="214">
        <f>BK107</f>
        <v>0</v>
      </c>
      <c r="K107" s="200"/>
      <c r="L107" s="205"/>
      <c r="M107" s="206"/>
      <c r="N107" s="207"/>
      <c r="O107" s="207"/>
      <c r="P107" s="208">
        <f>P108+SUM(P109:P117)</f>
        <v>0</v>
      </c>
      <c r="Q107" s="207"/>
      <c r="R107" s="208">
        <f>R108+SUM(R109:R117)</f>
        <v>0</v>
      </c>
      <c r="S107" s="207"/>
      <c r="T107" s="209">
        <f>T108+SUM(T109:T117)</f>
        <v>0</v>
      </c>
      <c r="AR107" s="210" t="s">
        <v>77</v>
      </c>
      <c r="AT107" s="211" t="s">
        <v>68</v>
      </c>
      <c r="AU107" s="211" t="s">
        <v>77</v>
      </c>
      <c r="AY107" s="210" t="s">
        <v>113</v>
      </c>
      <c r="BK107" s="212">
        <f>BK108+SUM(BK109:BK117)</f>
        <v>0</v>
      </c>
    </row>
    <row r="108" spans="2:65" s="1" customFormat="1" ht="16.5" customHeight="1">
      <c r="B108" s="44"/>
      <c r="C108" s="215" t="s">
        <v>160</v>
      </c>
      <c r="D108" s="215" t="s">
        <v>115</v>
      </c>
      <c r="E108" s="216" t="s">
        <v>161</v>
      </c>
      <c r="F108" s="217" t="s">
        <v>162</v>
      </c>
      <c r="G108" s="218" t="s">
        <v>150</v>
      </c>
      <c r="H108" s="219">
        <v>98</v>
      </c>
      <c r="I108" s="220"/>
      <c r="J108" s="221">
        <f>ROUND(I108*H108,2)</f>
        <v>0</v>
      </c>
      <c r="K108" s="217" t="s">
        <v>21</v>
      </c>
      <c r="L108" s="70"/>
      <c r="M108" s="222" t="s">
        <v>21</v>
      </c>
      <c r="N108" s="223" t="s">
        <v>40</v>
      </c>
      <c r="O108" s="45"/>
      <c r="P108" s="224">
        <f>O108*H108</f>
        <v>0</v>
      </c>
      <c r="Q108" s="224">
        <v>0</v>
      </c>
      <c r="R108" s="224">
        <f>Q108*H108</f>
        <v>0</v>
      </c>
      <c r="S108" s="224">
        <v>0</v>
      </c>
      <c r="T108" s="225">
        <f>S108*H108</f>
        <v>0</v>
      </c>
      <c r="AR108" s="22" t="s">
        <v>119</v>
      </c>
      <c r="AT108" s="22" t="s">
        <v>115</v>
      </c>
      <c r="AU108" s="22" t="s">
        <v>79</v>
      </c>
      <c r="AY108" s="22" t="s">
        <v>113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22" t="s">
        <v>77</v>
      </c>
      <c r="BK108" s="226">
        <f>ROUND(I108*H108,2)</f>
        <v>0</v>
      </c>
      <c r="BL108" s="22" t="s">
        <v>119</v>
      </c>
      <c r="BM108" s="22" t="s">
        <v>163</v>
      </c>
    </row>
    <row r="109" spans="2:51" s="11" customFormat="1" ht="13.5">
      <c r="B109" s="227"/>
      <c r="C109" s="228"/>
      <c r="D109" s="229" t="s">
        <v>121</v>
      </c>
      <c r="E109" s="230" t="s">
        <v>21</v>
      </c>
      <c r="F109" s="231" t="s">
        <v>158</v>
      </c>
      <c r="G109" s="228"/>
      <c r="H109" s="232">
        <v>98</v>
      </c>
      <c r="I109" s="233"/>
      <c r="J109" s="228"/>
      <c r="K109" s="228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121</v>
      </c>
      <c r="AU109" s="238" t="s">
        <v>79</v>
      </c>
      <c r="AV109" s="11" t="s">
        <v>79</v>
      </c>
      <c r="AW109" s="11" t="s">
        <v>33</v>
      </c>
      <c r="AX109" s="11" t="s">
        <v>69</v>
      </c>
      <c r="AY109" s="238" t="s">
        <v>113</v>
      </c>
    </row>
    <row r="110" spans="2:51" s="12" customFormat="1" ht="13.5">
      <c r="B110" s="239"/>
      <c r="C110" s="240"/>
      <c r="D110" s="229" t="s">
        <v>121</v>
      </c>
      <c r="E110" s="241" t="s">
        <v>21</v>
      </c>
      <c r="F110" s="242" t="s">
        <v>124</v>
      </c>
      <c r="G110" s="240"/>
      <c r="H110" s="243">
        <v>98</v>
      </c>
      <c r="I110" s="244"/>
      <c r="J110" s="240"/>
      <c r="K110" s="240"/>
      <c r="L110" s="245"/>
      <c r="M110" s="246"/>
      <c r="N110" s="247"/>
      <c r="O110" s="247"/>
      <c r="P110" s="247"/>
      <c r="Q110" s="247"/>
      <c r="R110" s="247"/>
      <c r="S110" s="247"/>
      <c r="T110" s="248"/>
      <c r="AT110" s="249" t="s">
        <v>121</v>
      </c>
      <c r="AU110" s="249" t="s">
        <v>79</v>
      </c>
      <c r="AV110" s="12" t="s">
        <v>119</v>
      </c>
      <c r="AW110" s="12" t="s">
        <v>33</v>
      </c>
      <c r="AX110" s="12" t="s">
        <v>77</v>
      </c>
      <c r="AY110" s="249" t="s">
        <v>113</v>
      </c>
    </row>
    <row r="111" spans="2:65" s="1" customFormat="1" ht="16.5" customHeight="1">
      <c r="B111" s="44"/>
      <c r="C111" s="215" t="s">
        <v>164</v>
      </c>
      <c r="D111" s="215" t="s">
        <v>115</v>
      </c>
      <c r="E111" s="216" t="s">
        <v>165</v>
      </c>
      <c r="F111" s="217" t="s">
        <v>166</v>
      </c>
      <c r="G111" s="218" t="s">
        <v>150</v>
      </c>
      <c r="H111" s="219">
        <v>98</v>
      </c>
      <c r="I111" s="220"/>
      <c r="J111" s="221">
        <f>ROUND(I111*H111,2)</f>
        <v>0</v>
      </c>
      <c r="K111" s="217" t="s">
        <v>21</v>
      </c>
      <c r="L111" s="70"/>
      <c r="M111" s="222" t="s">
        <v>21</v>
      </c>
      <c r="N111" s="223" t="s">
        <v>40</v>
      </c>
      <c r="O111" s="45"/>
      <c r="P111" s="224">
        <f>O111*H111</f>
        <v>0</v>
      </c>
      <c r="Q111" s="224">
        <v>0</v>
      </c>
      <c r="R111" s="224">
        <f>Q111*H111</f>
        <v>0</v>
      </c>
      <c r="S111" s="224">
        <v>0</v>
      </c>
      <c r="T111" s="225">
        <f>S111*H111</f>
        <v>0</v>
      </c>
      <c r="AR111" s="22" t="s">
        <v>119</v>
      </c>
      <c r="AT111" s="22" t="s">
        <v>115</v>
      </c>
      <c r="AU111" s="22" t="s">
        <v>79</v>
      </c>
      <c r="AY111" s="22" t="s">
        <v>113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22" t="s">
        <v>77</v>
      </c>
      <c r="BK111" s="226">
        <f>ROUND(I111*H111,2)</f>
        <v>0</v>
      </c>
      <c r="BL111" s="22" t="s">
        <v>119</v>
      </c>
      <c r="BM111" s="22" t="s">
        <v>167</v>
      </c>
    </row>
    <row r="112" spans="2:51" s="11" customFormat="1" ht="13.5">
      <c r="B112" s="227"/>
      <c r="C112" s="228"/>
      <c r="D112" s="229" t="s">
        <v>121</v>
      </c>
      <c r="E112" s="230" t="s">
        <v>21</v>
      </c>
      <c r="F112" s="231" t="s">
        <v>158</v>
      </c>
      <c r="G112" s="228"/>
      <c r="H112" s="232">
        <v>98</v>
      </c>
      <c r="I112" s="233"/>
      <c r="J112" s="228"/>
      <c r="K112" s="228"/>
      <c r="L112" s="234"/>
      <c r="M112" s="235"/>
      <c r="N112" s="236"/>
      <c r="O112" s="236"/>
      <c r="P112" s="236"/>
      <c r="Q112" s="236"/>
      <c r="R112" s="236"/>
      <c r="S112" s="236"/>
      <c r="T112" s="237"/>
      <c r="AT112" s="238" t="s">
        <v>121</v>
      </c>
      <c r="AU112" s="238" t="s">
        <v>79</v>
      </c>
      <c r="AV112" s="11" t="s">
        <v>79</v>
      </c>
      <c r="AW112" s="11" t="s">
        <v>33</v>
      </c>
      <c r="AX112" s="11" t="s">
        <v>69</v>
      </c>
      <c r="AY112" s="238" t="s">
        <v>113</v>
      </c>
    </row>
    <row r="113" spans="2:51" s="12" customFormat="1" ht="13.5">
      <c r="B113" s="239"/>
      <c r="C113" s="240"/>
      <c r="D113" s="229" t="s">
        <v>121</v>
      </c>
      <c r="E113" s="241" t="s">
        <v>21</v>
      </c>
      <c r="F113" s="242" t="s">
        <v>124</v>
      </c>
      <c r="G113" s="240"/>
      <c r="H113" s="243">
        <v>98</v>
      </c>
      <c r="I113" s="244"/>
      <c r="J113" s="240"/>
      <c r="K113" s="240"/>
      <c r="L113" s="245"/>
      <c r="M113" s="246"/>
      <c r="N113" s="247"/>
      <c r="O113" s="247"/>
      <c r="P113" s="247"/>
      <c r="Q113" s="247"/>
      <c r="R113" s="247"/>
      <c r="S113" s="247"/>
      <c r="T113" s="248"/>
      <c r="AT113" s="249" t="s">
        <v>121</v>
      </c>
      <c r="AU113" s="249" t="s">
        <v>79</v>
      </c>
      <c r="AV113" s="12" t="s">
        <v>119</v>
      </c>
      <c r="AW113" s="12" t="s">
        <v>33</v>
      </c>
      <c r="AX113" s="12" t="s">
        <v>77</v>
      </c>
      <c r="AY113" s="249" t="s">
        <v>113</v>
      </c>
    </row>
    <row r="114" spans="2:65" s="1" customFormat="1" ht="16.5" customHeight="1">
      <c r="B114" s="44"/>
      <c r="C114" s="215" t="s">
        <v>168</v>
      </c>
      <c r="D114" s="215" t="s">
        <v>115</v>
      </c>
      <c r="E114" s="216" t="s">
        <v>169</v>
      </c>
      <c r="F114" s="217" t="s">
        <v>170</v>
      </c>
      <c r="G114" s="218" t="s">
        <v>150</v>
      </c>
      <c r="H114" s="219">
        <v>98</v>
      </c>
      <c r="I114" s="220"/>
      <c r="J114" s="221">
        <f>ROUND(I114*H114,2)</f>
        <v>0</v>
      </c>
      <c r="K114" s="217" t="s">
        <v>21</v>
      </c>
      <c r="L114" s="70"/>
      <c r="M114" s="222" t="s">
        <v>21</v>
      </c>
      <c r="N114" s="223" t="s">
        <v>40</v>
      </c>
      <c r="O114" s="45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AR114" s="22" t="s">
        <v>119</v>
      </c>
      <c r="AT114" s="22" t="s">
        <v>115</v>
      </c>
      <c r="AU114" s="22" t="s">
        <v>79</v>
      </c>
      <c r="AY114" s="22" t="s">
        <v>113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22" t="s">
        <v>77</v>
      </c>
      <c r="BK114" s="226">
        <f>ROUND(I114*H114,2)</f>
        <v>0</v>
      </c>
      <c r="BL114" s="22" t="s">
        <v>119</v>
      </c>
      <c r="BM114" s="22" t="s">
        <v>171</v>
      </c>
    </row>
    <row r="115" spans="2:51" s="11" customFormat="1" ht="13.5">
      <c r="B115" s="227"/>
      <c r="C115" s="228"/>
      <c r="D115" s="229" t="s">
        <v>121</v>
      </c>
      <c r="E115" s="230" t="s">
        <v>21</v>
      </c>
      <c r="F115" s="231" t="s">
        <v>158</v>
      </c>
      <c r="G115" s="228"/>
      <c r="H115" s="232">
        <v>98</v>
      </c>
      <c r="I115" s="233"/>
      <c r="J115" s="228"/>
      <c r="K115" s="228"/>
      <c r="L115" s="234"/>
      <c r="M115" s="235"/>
      <c r="N115" s="236"/>
      <c r="O115" s="236"/>
      <c r="P115" s="236"/>
      <c r="Q115" s="236"/>
      <c r="R115" s="236"/>
      <c r="S115" s="236"/>
      <c r="T115" s="237"/>
      <c r="AT115" s="238" t="s">
        <v>121</v>
      </c>
      <c r="AU115" s="238" t="s">
        <v>79</v>
      </c>
      <c r="AV115" s="11" t="s">
        <v>79</v>
      </c>
      <c r="AW115" s="11" t="s">
        <v>33</v>
      </c>
      <c r="AX115" s="11" t="s">
        <v>69</v>
      </c>
      <c r="AY115" s="238" t="s">
        <v>113</v>
      </c>
    </row>
    <row r="116" spans="2:51" s="12" customFormat="1" ht="13.5">
      <c r="B116" s="239"/>
      <c r="C116" s="240"/>
      <c r="D116" s="229" t="s">
        <v>121</v>
      </c>
      <c r="E116" s="241" t="s">
        <v>21</v>
      </c>
      <c r="F116" s="242" t="s">
        <v>124</v>
      </c>
      <c r="G116" s="240"/>
      <c r="H116" s="243">
        <v>98</v>
      </c>
      <c r="I116" s="244"/>
      <c r="J116" s="240"/>
      <c r="K116" s="240"/>
      <c r="L116" s="245"/>
      <c r="M116" s="246"/>
      <c r="N116" s="247"/>
      <c r="O116" s="247"/>
      <c r="P116" s="247"/>
      <c r="Q116" s="247"/>
      <c r="R116" s="247"/>
      <c r="S116" s="247"/>
      <c r="T116" s="248"/>
      <c r="AT116" s="249" t="s">
        <v>121</v>
      </c>
      <c r="AU116" s="249" t="s">
        <v>79</v>
      </c>
      <c r="AV116" s="12" t="s">
        <v>119</v>
      </c>
      <c r="AW116" s="12" t="s">
        <v>33</v>
      </c>
      <c r="AX116" s="12" t="s">
        <v>77</v>
      </c>
      <c r="AY116" s="249" t="s">
        <v>113</v>
      </c>
    </row>
    <row r="117" spans="2:63" s="10" customFormat="1" ht="22.3" customHeight="1">
      <c r="B117" s="199"/>
      <c r="C117" s="200"/>
      <c r="D117" s="201" t="s">
        <v>68</v>
      </c>
      <c r="E117" s="213" t="s">
        <v>172</v>
      </c>
      <c r="F117" s="213" t="s">
        <v>173</v>
      </c>
      <c r="G117" s="200"/>
      <c r="H117" s="200"/>
      <c r="I117" s="203"/>
      <c r="J117" s="214">
        <f>BK117</f>
        <v>0</v>
      </c>
      <c r="K117" s="200"/>
      <c r="L117" s="205"/>
      <c r="M117" s="206"/>
      <c r="N117" s="207"/>
      <c r="O117" s="207"/>
      <c r="P117" s="208">
        <f>P118</f>
        <v>0</v>
      </c>
      <c r="Q117" s="207"/>
      <c r="R117" s="208">
        <f>R118</f>
        <v>0</v>
      </c>
      <c r="S117" s="207"/>
      <c r="T117" s="209">
        <f>T118</f>
        <v>0</v>
      </c>
      <c r="AR117" s="210" t="s">
        <v>77</v>
      </c>
      <c r="AT117" s="211" t="s">
        <v>68</v>
      </c>
      <c r="AU117" s="211" t="s">
        <v>79</v>
      </c>
      <c r="AY117" s="210" t="s">
        <v>113</v>
      </c>
      <c r="BK117" s="212">
        <f>BK118</f>
        <v>0</v>
      </c>
    </row>
    <row r="118" spans="2:65" s="1" customFormat="1" ht="25.5" customHeight="1">
      <c r="B118" s="44"/>
      <c r="C118" s="215" t="s">
        <v>174</v>
      </c>
      <c r="D118" s="215" t="s">
        <v>115</v>
      </c>
      <c r="E118" s="216" t="s">
        <v>175</v>
      </c>
      <c r="F118" s="217" t="s">
        <v>176</v>
      </c>
      <c r="G118" s="218" t="s">
        <v>144</v>
      </c>
      <c r="H118" s="219">
        <v>58.8</v>
      </c>
      <c r="I118" s="220"/>
      <c r="J118" s="221">
        <f>ROUND(I118*H118,2)</f>
        <v>0</v>
      </c>
      <c r="K118" s="217" t="s">
        <v>21</v>
      </c>
      <c r="L118" s="70"/>
      <c r="M118" s="222" t="s">
        <v>21</v>
      </c>
      <c r="N118" s="250" t="s">
        <v>40</v>
      </c>
      <c r="O118" s="251"/>
      <c r="P118" s="252">
        <f>O118*H118</f>
        <v>0</v>
      </c>
      <c r="Q118" s="252">
        <v>0</v>
      </c>
      <c r="R118" s="252">
        <f>Q118*H118</f>
        <v>0</v>
      </c>
      <c r="S118" s="252">
        <v>0</v>
      </c>
      <c r="T118" s="253">
        <f>S118*H118</f>
        <v>0</v>
      </c>
      <c r="AR118" s="22" t="s">
        <v>119</v>
      </c>
      <c r="AT118" s="22" t="s">
        <v>115</v>
      </c>
      <c r="AU118" s="22" t="s">
        <v>129</v>
      </c>
      <c r="AY118" s="22" t="s">
        <v>113</v>
      </c>
      <c r="BE118" s="226">
        <f>IF(N118="základní",J118,0)</f>
        <v>0</v>
      </c>
      <c r="BF118" s="226">
        <f>IF(N118="snížená",J118,0)</f>
        <v>0</v>
      </c>
      <c r="BG118" s="226">
        <f>IF(N118="zákl. přenesená",J118,0)</f>
        <v>0</v>
      </c>
      <c r="BH118" s="226">
        <f>IF(N118="sníž. přenesená",J118,0)</f>
        <v>0</v>
      </c>
      <c r="BI118" s="226">
        <f>IF(N118="nulová",J118,0)</f>
        <v>0</v>
      </c>
      <c r="BJ118" s="22" t="s">
        <v>77</v>
      </c>
      <c r="BK118" s="226">
        <f>ROUND(I118*H118,2)</f>
        <v>0</v>
      </c>
      <c r="BL118" s="22" t="s">
        <v>119</v>
      </c>
      <c r="BM118" s="22" t="s">
        <v>177</v>
      </c>
    </row>
    <row r="119" spans="2:12" s="1" customFormat="1" ht="6.95" customHeight="1">
      <c r="B119" s="65"/>
      <c r="C119" s="66"/>
      <c r="D119" s="66"/>
      <c r="E119" s="66"/>
      <c r="F119" s="66"/>
      <c r="G119" s="66"/>
      <c r="H119" s="66"/>
      <c r="I119" s="160"/>
      <c r="J119" s="66"/>
      <c r="K119" s="66"/>
      <c r="L119" s="70"/>
    </row>
  </sheetData>
  <sheetProtection password="CC35" sheet="1" objects="1" scenarios="1" formatColumns="0" formatRows="0" autoFilter="0"/>
  <autoFilter ref="C79:K118"/>
  <mergeCells count="10">
    <mergeCell ref="E7:H7"/>
    <mergeCell ref="E9:H9"/>
    <mergeCell ref="E24:H24"/>
    <mergeCell ref="E45:H45"/>
    <mergeCell ref="E47:H47"/>
    <mergeCell ref="J51:J52"/>
    <mergeCell ref="E70:H70"/>
    <mergeCell ref="E72:H72"/>
    <mergeCell ref="G1:H1"/>
    <mergeCell ref="L2:V2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4" customWidth="1"/>
    <col min="2" max="2" width="1.66796875" style="254" customWidth="1"/>
    <col min="3" max="4" width="5" style="254" customWidth="1"/>
    <col min="5" max="5" width="11.66015625" style="254" customWidth="1"/>
    <col min="6" max="6" width="9.16015625" style="254" customWidth="1"/>
    <col min="7" max="7" width="5" style="254" customWidth="1"/>
    <col min="8" max="8" width="77.83203125" style="254" customWidth="1"/>
    <col min="9" max="10" width="20" style="254" customWidth="1"/>
    <col min="11" max="11" width="1.66796875" style="254" customWidth="1"/>
  </cols>
  <sheetData>
    <row r="1" ht="37.5" customHeight="1"/>
    <row r="2" spans="2:11" ht="7.5" customHeight="1">
      <c r="B2" s="255"/>
      <c r="C2" s="256"/>
      <c r="D2" s="256"/>
      <c r="E2" s="256"/>
      <c r="F2" s="256"/>
      <c r="G2" s="256"/>
      <c r="H2" s="256"/>
      <c r="I2" s="256"/>
      <c r="J2" s="256"/>
      <c r="K2" s="257"/>
    </row>
    <row r="3" spans="2:11" s="13" customFormat="1" ht="45" customHeight="1">
      <c r="B3" s="258"/>
      <c r="C3" s="259" t="s">
        <v>178</v>
      </c>
      <c r="D3" s="259"/>
      <c r="E3" s="259"/>
      <c r="F3" s="259"/>
      <c r="G3" s="259"/>
      <c r="H3" s="259"/>
      <c r="I3" s="259"/>
      <c r="J3" s="259"/>
      <c r="K3" s="260"/>
    </row>
    <row r="4" spans="2:11" ht="25.5" customHeight="1">
      <c r="B4" s="261"/>
      <c r="C4" s="262" t="s">
        <v>179</v>
      </c>
      <c r="D4" s="262"/>
      <c r="E4" s="262"/>
      <c r="F4" s="262"/>
      <c r="G4" s="262"/>
      <c r="H4" s="262"/>
      <c r="I4" s="262"/>
      <c r="J4" s="262"/>
      <c r="K4" s="263"/>
    </row>
    <row r="5" spans="2:11" ht="5.25" customHeight="1">
      <c r="B5" s="261"/>
      <c r="C5" s="264"/>
      <c r="D5" s="264"/>
      <c r="E5" s="264"/>
      <c r="F5" s="264"/>
      <c r="G5" s="264"/>
      <c r="H5" s="264"/>
      <c r="I5" s="264"/>
      <c r="J5" s="264"/>
      <c r="K5" s="263"/>
    </row>
    <row r="6" spans="2:11" ht="15" customHeight="1">
      <c r="B6" s="261"/>
      <c r="C6" s="265" t="s">
        <v>180</v>
      </c>
      <c r="D6" s="265"/>
      <c r="E6" s="265"/>
      <c r="F6" s="265"/>
      <c r="G6" s="265"/>
      <c r="H6" s="265"/>
      <c r="I6" s="265"/>
      <c r="J6" s="265"/>
      <c r="K6" s="263"/>
    </row>
    <row r="7" spans="2:11" ht="15" customHeight="1">
      <c r="B7" s="266"/>
      <c r="C7" s="265" t="s">
        <v>181</v>
      </c>
      <c r="D7" s="265"/>
      <c r="E7" s="265"/>
      <c r="F7" s="265"/>
      <c r="G7" s="265"/>
      <c r="H7" s="265"/>
      <c r="I7" s="265"/>
      <c r="J7" s="265"/>
      <c r="K7" s="263"/>
    </row>
    <row r="8" spans="2:11" ht="12.75" customHeight="1">
      <c r="B8" s="266"/>
      <c r="C8" s="265"/>
      <c r="D8" s="265"/>
      <c r="E8" s="265"/>
      <c r="F8" s="265"/>
      <c r="G8" s="265"/>
      <c r="H8" s="265"/>
      <c r="I8" s="265"/>
      <c r="J8" s="265"/>
      <c r="K8" s="263"/>
    </row>
    <row r="9" spans="2:11" ht="15" customHeight="1">
      <c r="B9" s="266"/>
      <c r="C9" s="265" t="s">
        <v>182</v>
      </c>
      <c r="D9" s="265"/>
      <c r="E9" s="265"/>
      <c r="F9" s="265"/>
      <c r="G9" s="265"/>
      <c r="H9" s="265"/>
      <c r="I9" s="265"/>
      <c r="J9" s="265"/>
      <c r="K9" s="263"/>
    </row>
    <row r="10" spans="2:11" ht="15" customHeight="1">
      <c r="B10" s="266"/>
      <c r="C10" s="265"/>
      <c r="D10" s="265" t="s">
        <v>183</v>
      </c>
      <c r="E10" s="265"/>
      <c r="F10" s="265"/>
      <c r="G10" s="265"/>
      <c r="H10" s="265"/>
      <c r="I10" s="265"/>
      <c r="J10" s="265"/>
      <c r="K10" s="263"/>
    </row>
    <row r="11" spans="2:11" ht="15" customHeight="1">
      <c r="B11" s="266"/>
      <c r="C11" s="267"/>
      <c r="D11" s="265" t="s">
        <v>184</v>
      </c>
      <c r="E11" s="265"/>
      <c r="F11" s="265"/>
      <c r="G11" s="265"/>
      <c r="H11" s="265"/>
      <c r="I11" s="265"/>
      <c r="J11" s="265"/>
      <c r="K11" s="263"/>
    </row>
    <row r="12" spans="2:11" ht="12.75" customHeight="1">
      <c r="B12" s="266"/>
      <c r="C12" s="267"/>
      <c r="D12" s="267"/>
      <c r="E12" s="267"/>
      <c r="F12" s="267"/>
      <c r="G12" s="267"/>
      <c r="H12" s="267"/>
      <c r="I12" s="267"/>
      <c r="J12" s="267"/>
      <c r="K12" s="263"/>
    </row>
    <row r="13" spans="2:11" ht="15" customHeight="1">
      <c r="B13" s="266"/>
      <c r="C13" s="267"/>
      <c r="D13" s="265" t="s">
        <v>185</v>
      </c>
      <c r="E13" s="265"/>
      <c r="F13" s="265"/>
      <c r="G13" s="265"/>
      <c r="H13" s="265"/>
      <c r="I13" s="265"/>
      <c r="J13" s="265"/>
      <c r="K13" s="263"/>
    </row>
    <row r="14" spans="2:11" ht="15" customHeight="1">
      <c r="B14" s="266"/>
      <c r="C14" s="267"/>
      <c r="D14" s="265" t="s">
        <v>186</v>
      </c>
      <c r="E14" s="265"/>
      <c r="F14" s="265"/>
      <c r="G14" s="265"/>
      <c r="H14" s="265"/>
      <c r="I14" s="265"/>
      <c r="J14" s="265"/>
      <c r="K14" s="263"/>
    </row>
    <row r="15" spans="2:11" ht="15" customHeight="1">
      <c r="B15" s="266"/>
      <c r="C15" s="267"/>
      <c r="D15" s="265" t="s">
        <v>187</v>
      </c>
      <c r="E15" s="265"/>
      <c r="F15" s="265"/>
      <c r="G15" s="265"/>
      <c r="H15" s="265"/>
      <c r="I15" s="265"/>
      <c r="J15" s="265"/>
      <c r="K15" s="263"/>
    </row>
    <row r="16" spans="2:11" ht="15" customHeight="1">
      <c r="B16" s="266"/>
      <c r="C16" s="267"/>
      <c r="D16" s="267"/>
      <c r="E16" s="268" t="s">
        <v>76</v>
      </c>
      <c r="F16" s="265" t="s">
        <v>188</v>
      </c>
      <c r="G16" s="265"/>
      <c r="H16" s="265"/>
      <c r="I16" s="265"/>
      <c r="J16" s="265"/>
      <c r="K16" s="263"/>
    </row>
    <row r="17" spans="2:11" ht="15" customHeight="1">
      <c r="B17" s="266"/>
      <c r="C17" s="267"/>
      <c r="D17" s="267"/>
      <c r="E17" s="268" t="s">
        <v>189</v>
      </c>
      <c r="F17" s="265" t="s">
        <v>190</v>
      </c>
      <c r="G17" s="265"/>
      <c r="H17" s="265"/>
      <c r="I17" s="265"/>
      <c r="J17" s="265"/>
      <c r="K17" s="263"/>
    </row>
    <row r="18" spans="2:11" ht="15" customHeight="1">
      <c r="B18" s="266"/>
      <c r="C18" s="267"/>
      <c r="D18" s="267"/>
      <c r="E18" s="268" t="s">
        <v>191</v>
      </c>
      <c r="F18" s="265" t="s">
        <v>192</v>
      </c>
      <c r="G18" s="265"/>
      <c r="H18" s="265"/>
      <c r="I18" s="265"/>
      <c r="J18" s="265"/>
      <c r="K18" s="263"/>
    </row>
    <row r="19" spans="2:11" ht="15" customHeight="1">
      <c r="B19" s="266"/>
      <c r="C19" s="267"/>
      <c r="D19" s="267"/>
      <c r="E19" s="268" t="s">
        <v>193</v>
      </c>
      <c r="F19" s="265" t="s">
        <v>194</v>
      </c>
      <c r="G19" s="265"/>
      <c r="H19" s="265"/>
      <c r="I19" s="265"/>
      <c r="J19" s="265"/>
      <c r="K19" s="263"/>
    </row>
    <row r="20" spans="2:11" ht="15" customHeight="1">
      <c r="B20" s="266"/>
      <c r="C20" s="267"/>
      <c r="D20" s="267"/>
      <c r="E20" s="268" t="s">
        <v>195</v>
      </c>
      <c r="F20" s="265" t="s">
        <v>196</v>
      </c>
      <c r="G20" s="265"/>
      <c r="H20" s="265"/>
      <c r="I20" s="265"/>
      <c r="J20" s="265"/>
      <c r="K20" s="263"/>
    </row>
    <row r="21" spans="2:11" ht="15" customHeight="1">
      <c r="B21" s="266"/>
      <c r="C21" s="267"/>
      <c r="D21" s="267"/>
      <c r="E21" s="268" t="s">
        <v>197</v>
      </c>
      <c r="F21" s="265" t="s">
        <v>198</v>
      </c>
      <c r="G21" s="265"/>
      <c r="H21" s="265"/>
      <c r="I21" s="265"/>
      <c r="J21" s="265"/>
      <c r="K21" s="263"/>
    </row>
    <row r="22" spans="2:11" ht="12.75" customHeight="1">
      <c r="B22" s="266"/>
      <c r="C22" s="267"/>
      <c r="D22" s="267"/>
      <c r="E22" s="267"/>
      <c r="F22" s="267"/>
      <c r="G22" s="267"/>
      <c r="H22" s="267"/>
      <c r="I22" s="267"/>
      <c r="J22" s="267"/>
      <c r="K22" s="263"/>
    </row>
    <row r="23" spans="2:11" ht="15" customHeight="1">
      <c r="B23" s="266"/>
      <c r="C23" s="265" t="s">
        <v>199</v>
      </c>
      <c r="D23" s="265"/>
      <c r="E23" s="265"/>
      <c r="F23" s="265"/>
      <c r="G23" s="265"/>
      <c r="H23" s="265"/>
      <c r="I23" s="265"/>
      <c r="J23" s="265"/>
      <c r="K23" s="263"/>
    </row>
    <row r="24" spans="2:11" ht="15" customHeight="1">
      <c r="B24" s="266"/>
      <c r="C24" s="265" t="s">
        <v>200</v>
      </c>
      <c r="D24" s="265"/>
      <c r="E24" s="265"/>
      <c r="F24" s="265"/>
      <c r="G24" s="265"/>
      <c r="H24" s="265"/>
      <c r="I24" s="265"/>
      <c r="J24" s="265"/>
      <c r="K24" s="263"/>
    </row>
    <row r="25" spans="2:11" ht="15" customHeight="1">
      <c r="B25" s="266"/>
      <c r="C25" s="265"/>
      <c r="D25" s="265" t="s">
        <v>201</v>
      </c>
      <c r="E25" s="265"/>
      <c r="F25" s="265"/>
      <c r="G25" s="265"/>
      <c r="H25" s="265"/>
      <c r="I25" s="265"/>
      <c r="J25" s="265"/>
      <c r="K25" s="263"/>
    </row>
    <row r="26" spans="2:11" ht="15" customHeight="1">
      <c r="B26" s="266"/>
      <c r="C26" s="267"/>
      <c r="D26" s="265" t="s">
        <v>202</v>
      </c>
      <c r="E26" s="265"/>
      <c r="F26" s="265"/>
      <c r="G26" s="265"/>
      <c r="H26" s="265"/>
      <c r="I26" s="265"/>
      <c r="J26" s="265"/>
      <c r="K26" s="263"/>
    </row>
    <row r="27" spans="2:11" ht="12.75" customHeight="1">
      <c r="B27" s="266"/>
      <c r="C27" s="267"/>
      <c r="D27" s="267"/>
      <c r="E27" s="267"/>
      <c r="F27" s="267"/>
      <c r="G27" s="267"/>
      <c r="H27" s="267"/>
      <c r="I27" s="267"/>
      <c r="J27" s="267"/>
      <c r="K27" s="263"/>
    </row>
    <row r="28" spans="2:11" ht="15" customHeight="1">
      <c r="B28" s="266"/>
      <c r="C28" s="267"/>
      <c r="D28" s="265" t="s">
        <v>203</v>
      </c>
      <c r="E28" s="265"/>
      <c r="F28" s="265"/>
      <c r="G28" s="265"/>
      <c r="H28" s="265"/>
      <c r="I28" s="265"/>
      <c r="J28" s="265"/>
      <c r="K28" s="263"/>
    </row>
    <row r="29" spans="2:11" ht="15" customHeight="1">
      <c r="B29" s="266"/>
      <c r="C29" s="267"/>
      <c r="D29" s="265" t="s">
        <v>204</v>
      </c>
      <c r="E29" s="265"/>
      <c r="F29" s="265"/>
      <c r="G29" s="265"/>
      <c r="H29" s="265"/>
      <c r="I29" s="265"/>
      <c r="J29" s="265"/>
      <c r="K29" s="263"/>
    </row>
    <row r="30" spans="2:11" ht="12.75" customHeight="1">
      <c r="B30" s="266"/>
      <c r="C30" s="267"/>
      <c r="D30" s="267"/>
      <c r="E30" s="267"/>
      <c r="F30" s="267"/>
      <c r="G30" s="267"/>
      <c r="H30" s="267"/>
      <c r="I30" s="267"/>
      <c r="J30" s="267"/>
      <c r="K30" s="263"/>
    </row>
    <row r="31" spans="2:11" ht="15" customHeight="1">
      <c r="B31" s="266"/>
      <c r="C31" s="267"/>
      <c r="D31" s="265" t="s">
        <v>205</v>
      </c>
      <c r="E31" s="265"/>
      <c r="F31" s="265"/>
      <c r="G31" s="265"/>
      <c r="H31" s="265"/>
      <c r="I31" s="265"/>
      <c r="J31" s="265"/>
      <c r="K31" s="263"/>
    </row>
    <row r="32" spans="2:11" ht="15" customHeight="1">
      <c r="B32" s="266"/>
      <c r="C32" s="267"/>
      <c r="D32" s="265" t="s">
        <v>206</v>
      </c>
      <c r="E32" s="265"/>
      <c r="F32" s="265"/>
      <c r="G32" s="265"/>
      <c r="H32" s="265"/>
      <c r="I32" s="265"/>
      <c r="J32" s="265"/>
      <c r="K32" s="263"/>
    </row>
    <row r="33" spans="2:11" ht="15" customHeight="1">
      <c r="B33" s="266"/>
      <c r="C33" s="267"/>
      <c r="D33" s="265" t="s">
        <v>207</v>
      </c>
      <c r="E33" s="265"/>
      <c r="F33" s="265"/>
      <c r="G33" s="265"/>
      <c r="H33" s="265"/>
      <c r="I33" s="265"/>
      <c r="J33" s="265"/>
      <c r="K33" s="263"/>
    </row>
    <row r="34" spans="2:11" ht="15" customHeight="1">
      <c r="B34" s="266"/>
      <c r="C34" s="267"/>
      <c r="D34" s="265"/>
      <c r="E34" s="269" t="s">
        <v>98</v>
      </c>
      <c r="F34" s="265"/>
      <c r="G34" s="265" t="s">
        <v>208</v>
      </c>
      <c r="H34" s="265"/>
      <c r="I34" s="265"/>
      <c r="J34" s="265"/>
      <c r="K34" s="263"/>
    </row>
    <row r="35" spans="2:11" ht="30.75" customHeight="1">
      <c r="B35" s="266"/>
      <c r="C35" s="267"/>
      <c r="D35" s="265"/>
      <c r="E35" s="269" t="s">
        <v>209</v>
      </c>
      <c r="F35" s="265"/>
      <c r="G35" s="265" t="s">
        <v>210</v>
      </c>
      <c r="H35" s="265"/>
      <c r="I35" s="265"/>
      <c r="J35" s="265"/>
      <c r="K35" s="263"/>
    </row>
    <row r="36" spans="2:11" ht="15" customHeight="1">
      <c r="B36" s="266"/>
      <c r="C36" s="267"/>
      <c r="D36" s="265"/>
      <c r="E36" s="269" t="s">
        <v>50</v>
      </c>
      <c r="F36" s="265"/>
      <c r="G36" s="265" t="s">
        <v>211</v>
      </c>
      <c r="H36" s="265"/>
      <c r="I36" s="265"/>
      <c r="J36" s="265"/>
      <c r="K36" s="263"/>
    </row>
    <row r="37" spans="2:11" ht="15" customHeight="1">
      <c r="B37" s="266"/>
      <c r="C37" s="267"/>
      <c r="D37" s="265"/>
      <c r="E37" s="269" t="s">
        <v>99</v>
      </c>
      <c r="F37" s="265"/>
      <c r="G37" s="265" t="s">
        <v>212</v>
      </c>
      <c r="H37" s="265"/>
      <c r="I37" s="265"/>
      <c r="J37" s="265"/>
      <c r="K37" s="263"/>
    </row>
    <row r="38" spans="2:11" ht="15" customHeight="1">
      <c r="B38" s="266"/>
      <c r="C38" s="267"/>
      <c r="D38" s="265"/>
      <c r="E38" s="269" t="s">
        <v>100</v>
      </c>
      <c r="F38" s="265"/>
      <c r="G38" s="265" t="s">
        <v>213</v>
      </c>
      <c r="H38" s="265"/>
      <c r="I38" s="265"/>
      <c r="J38" s="265"/>
      <c r="K38" s="263"/>
    </row>
    <row r="39" spans="2:11" ht="15" customHeight="1">
      <c r="B39" s="266"/>
      <c r="C39" s="267"/>
      <c r="D39" s="265"/>
      <c r="E39" s="269" t="s">
        <v>101</v>
      </c>
      <c r="F39" s="265"/>
      <c r="G39" s="265" t="s">
        <v>214</v>
      </c>
      <c r="H39" s="265"/>
      <c r="I39" s="265"/>
      <c r="J39" s="265"/>
      <c r="K39" s="263"/>
    </row>
    <row r="40" spans="2:11" ht="15" customHeight="1">
      <c r="B40" s="266"/>
      <c r="C40" s="267"/>
      <c r="D40" s="265"/>
      <c r="E40" s="269" t="s">
        <v>215</v>
      </c>
      <c r="F40" s="265"/>
      <c r="G40" s="265" t="s">
        <v>216</v>
      </c>
      <c r="H40" s="265"/>
      <c r="I40" s="265"/>
      <c r="J40" s="265"/>
      <c r="K40" s="263"/>
    </row>
    <row r="41" spans="2:11" ht="15" customHeight="1">
      <c r="B41" s="266"/>
      <c r="C41" s="267"/>
      <c r="D41" s="265"/>
      <c r="E41" s="269"/>
      <c r="F41" s="265"/>
      <c r="G41" s="265" t="s">
        <v>217</v>
      </c>
      <c r="H41" s="265"/>
      <c r="I41" s="265"/>
      <c r="J41" s="265"/>
      <c r="K41" s="263"/>
    </row>
    <row r="42" spans="2:11" ht="15" customHeight="1">
      <c r="B42" s="266"/>
      <c r="C42" s="267"/>
      <c r="D42" s="265"/>
      <c r="E42" s="269" t="s">
        <v>218</v>
      </c>
      <c r="F42" s="265"/>
      <c r="G42" s="265" t="s">
        <v>219</v>
      </c>
      <c r="H42" s="265"/>
      <c r="I42" s="265"/>
      <c r="J42" s="265"/>
      <c r="K42" s="263"/>
    </row>
    <row r="43" spans="2:11" ht="15" customHeight="1">
      <c r="B43" s="266"/>
      <c r="C43" s="267"/>
      <c r="D43" s="265"/>
      <c r="E43" s="269" t="s">
        <v>103</v>
      </c>
      <c r="F43" s="265"/>
      <c r="G43" s="265" t="s">
        <v>220</v>
      </c>
      <c r="H43" s="265"/>
      <c r="I43" s="265"/>
      <c r="J43" s="265"/>
      <c r="K43" s="263"/>
    </row>
    <row r="44" spans="2:11" ht="12.75" customHeight="1">
      <c r="B44" s="266"/>
      <c r="C44" s="267"/>
      <c r="D44" s="265"/>
      <c r="E44" s="265"/>
      <c r="F44" s="265"/>
      <c r="G44" s="265"/>
      <c r="H44" s="265"/>
      <c r="I44" s="265"/>
      <c r="J44" s="265"/>
      <c r="K44" s="263"/>
    </row>
    <row r="45" spans="2:11" ht="15" customHeight="1">
      <c r="B45" s="266"/>
      <c r="C45" s="267"/>
      <c r="D45" s="265" t="s">
        <v>221</v>
      </c>
      <c r="E45" s="265"/>
      <c r="F45" s="265"/>
      <c r="G45" s="265"/>
      <c r="H45" s="265"/>
      <c r="I45" s="265"/>
      <c r="J45" s="265"/>
      <c r="K45" s="263"/>
    </row>
    <row r="46" spans="2:11" ht="15" customHeight="1">
      <c r="B46" s="266"/>
      <c r="C46" s="267"/>
      <c r="D46" s="267"/>
      <c r="E46" s="265" t="s">
        <v>222</v>
      </c>
      <c r="F46" s="265"/>
      <c r="G46" s="265"/>
      <c r="H46" s="265"/>
      <c r="I46" s="265"/>
      <c r="J46" s="265"/>
      <c r="K46" s="263"/>
    </row>
    <row r="47" spans="2:11" ht="15" customHeight="1">
      <c r="B47" s="266"/>
      <c r="C47" s="267"/>
      <c r="D47" s="267"/>
      <c r="E47" s="265" t="s">
        <v>223</v>
      </c>
      <c r="F47" s="265"/>
      <c r="G47" s="265"/>
      <c r="H47" s="265"/>
      <c r="I47" s="265"/>
      <c r="J47" s="265"/>
      <c r="K47" s="263"/>
    </row>
    <row r="48" spans="2:11" ht="15" customHeight="1">
      <c r="B48" s="266"/>
      <c r="C48" s="267"/>
      <c r="D48" s="267"/>
      <c r="E48" s="265" t="s">
        <v>224</v>
      </c>
      <c r="F48" s="265"/>
      <c r="G48" s="265"/>
      <c r="H48" s="265"/>
      <c r="I48" s="265"/>
      <c r="J48" s="265"/>
      <c r="K48" s="263"/>
    </row>
    <row r="49" spans="2:11" ht="15" customHeight="1">
      <c r="B49" s="266"/>
      <c r="C49" s="267"/>
      <c r="D49" s="265" t="s">
        <v>225</v>
      </c>
      <c r="E49" s="265"/>
      <c r="F49" s="265"/>
      <c r="G49" s="265"/>
      <c r="H49" s="265"/>
      <c r="I49" s="265"/>
      <c r="J49" s="265"/>
      <c r="K49" s="263"/>
    </row>
    <row r="50" spans="2:11" ht="25.5" customHeight="1">
      <c r="B50" s="261"/>
      <c r="C50" s="262" t="s">
        <v>226</v>
      </c>
      <c r="D50" s="262"/>
      <c r="E50" s="262"/>
      <c r="F50" s="262"/>
      <c r="G50" s="262"/>
      <c r="H50" s="262"/>
      <c r="I50" s="262"/>
      <c r="J50" s="262"/>
      <c r="K50" s="263"/>
    </row>
    <row r="51" spans="2:11" ht="5.25" customHeight="1">
      <c r="B51" s="261"/>
      <c r="C51" s="264"/>
      <c r="D51" s="264"/>
      <c r="E51" s="264"/>
      <c r="F51" s="264"/>
      <c r="G51" s="264"/>
      <c r="H51" s="264"/>
      <c r="I51" s="264"/>
      <c r="J51" s="264"/>
      <c r="K51" s="263"/>
    </row>
    <row r="52" spans="2:11" ht="15" customHeight="1">
      <c r="B52" s="261"/>
      <c r="C52" s="265" t="s">
        <v>227</v>
      </c>
      <c r="D52" s="265"/>
      <c r="E52" s="265"/>
      <c r="F52" s="265"/>
      <c r="G52" s="265"/>
      <c r="H52" s="265"/>
      <c r="I52" s="265"/>
      <c r="J52" s="265"/>
      <c r="K52" s="263"/>
    </row>
    <row r="53" spans="2:11" ht="15" customHeight="1">
      <c r="B53" s="261"/>
      <c r="C53" s="265" t="s">
        <v>228</v>
      </c>
      <c r="D53" s="265"/>
      <c r="E53" s="265"/>
      <c r="F53" s="265"/>
      <c r="G53" s="265"/>
      <c r="H53" s="265"/>
      <c r="I53" s="265"/>
      <c r="J53" s="265"/>
      <c r="K53" s="263"/>
    </row>
    <row r="54" spans="2:11" ht="12.75" customHeight="1">
      <c r="B54" s="261"/>
      <c r="C54" s="265"/>
      <c r="D54" s="265"/>
      <c r="E54" s="265"/>
      <c r="F54" s="265"/>
      <c r="G54" s="265"/>
      <c r="H54" s="265"/>
      <c r="I54" s="265"/>
      <c r="J54" s="265"/>
      <c r="K54" s="263"/>
    </row>
    <row r="55" spans="2:11" ht="15" customHeight="1">
      <c r="B55" s="261"/>
      <c r="C55" s="265" t="s">
        <v>229</v>
      </c>
      <c r="D55" s="265"/>
      <c r="E55" s="265"/>
      <c r="F55" s="265"/>
      <c r="G55" s="265"/>
      <c r="H55" s="265"/>
      <c r="I55" s="265"/>
      <c r="J55" s="265"/>
      <c r="K55" s="263"/>
    </row>
    <row r="56" spans="2:11" ht="15" customHeight="1">
      <c r="B56" s="261"/>
      <c r="C56" s="267"/>
      <c r="D56" s="265" t="s">
        <v>230</v>
      </c>
      <c r="E56" s="265"/>
      <c r="F56" s="265"/>
      <c r="G56" s="265"/>
      <c r="H56" s="265"/>
      <c r="I56" s="265"/>
      <c r="J56" s="265"/>
      <c r="K56" s="263"/>
    </row>
    <row r="57" spans="2:11" ht="15" customHeight="1">
      <c r="B57" s="261"/>
      <c r="C57" s="267"/>
      <c r="D57" s="265" t="s">
        <v>231</v>
      </c>
      <c r="E57" s="265"/>
      <c r="F57" s="265"/>
      <c r="G57" s="265"/>
      <c r="H57" s="265"/>
      <c r="I57" s="265"/>
      <c r="J57" s="265"/>
      <c r="K57" s="263"/>
    </row>
    <row r="58" spans="2:11" ht="15" customHeight="1">
      <c r="B58" s="261"/>
      <c r="C58" s="267"/>
      <c r="D58" s="265" t="s">
        <v>232</v>
      </c>
      <c r="E58" s="265"/>
      <c r="F58" s="265"/>
      <c r="G58" s="265"/>
      <c r="H58" s="265"/>
      <c r="I58" s="265"/>
      <c r="J58" s="265"/>
      <c r="K58" s="263"/>
    </row>
    <row r="59" spans="2:11" ht="15" customHeight="1">
      <c r="B59" s="261"/>
      <c r="C59" s="267"/>
      <c r="D59" s="265" t="s">
        <v>233</v>
      </c>
      <c r="E59" s="265"/>
      <c r="F59" s="265"/>
      <c r="G59" s="265"/>
      <c r="H59" s="265"/>
      <c r="I59" s="265"/>
      <c r="J59" s="265"/>
      <c r="K59" s="263"/>
    </row>
    <row r="60" spans="2:11" ht="15" customHeight="1">
      <c r="B60" s="261"/>
      <c r="C60" s="267"/>
      <c r="D60" s="270" t="s">
        <v>234</v>
      </c>
      <c r="E60" s="270"/>
      <c r="F60" s="270"/>
      <c r="G60" s="270"/>
      <c r="H60" s="270"/>
      <c r="I60" s="270"/>
      <c r="J60" s="270"/>
      <c r="K60" s="263"/>
    </row>
    <row r="61" spans="2:11" ht="15" customHeight="1">
      <c r="B61" s="261"/>
      <c r="C61" s="267"/>
      <c r="D61" s="265" t="s">
        <v>235</v>
      </c>
      <c r="E61" s="265"/>
      <c r="F61" s="265"/>
      <c r="G61" s="265"/>
      <c r="H61" s="265"/>
      <c r="I61" s="265"/>
      <c r="J61" s="265"/>
      <c r="K61" s="263"/>
    </row>
    <row r="62" spans="2:11" ht="12.75" customHeight="1">
      <c r="B62" s="261"/>
      <c r="C62" s="267"/>
      <c r="D62" s="267"/>
      <c r="E62" s="271"/>
      <c r="F62" s="267"/>
      <c r="G62" s="267"/>
      <c r="H62" s="267"/>
      <c r="I62" s="267"/>
      <c r="J62" s="267"/>
      <c r="K62" s="263"/>
    </row>
    <row r="63" spans="2:11" ht="15" customHeight="1">
      <c r="B63" s="261"/>
      <c r="C63" s="267"/>
      <c r="D63" s="265" t="s">
        <v>236</v>
      </c>
      <c r="E63" s="265"/>
      <c r="F63" s="265"/>
      <c r="G63" s="265"/>
      <c r="H63" s="265"/>
      <c r="I63" s="265"/>
      <c r="J63" s="265"/>
      <c r="K63" s="263"/>
    </row>
    <row r="64" spans="2:11" ht="15" customHeight="1">
      <c r="B64" s="261"/>
      <c r="C64" s="267"/>
      <c r="D64" s="270" t="s">
        <v>237</v>
      </c>
      <c r="E64" s="270"/>
      <c r="F64" s="270"/>
      <c r="G64" s="270"/>
      <c r="H64" s="270"/>
      <c r="I64" s="270"/>
      <c r="J64" s="270"/>
      <c r="K64" s="263"/>
    </row>
    <row r="65" spans="2:11" ht="15" customHeight="1">
      <c r="B65" s="261"/>
      <c r="C65" s="267"/>
      <c r="D65" s="265" t="s">
        <v>238</v>
      </c>
      <c r="E65" s="265"/>
      <c r="F65" s="265"/>
      <c r="G65" s="265"/>
      <c r="H65" s="265"/>
      <c r="I65" s="265"/>
      <c r="J65" s="265"/>
      <c r="K65" s="263"/>
    </row>
    <row r="66" spans="2:11" ht="15" customHeight="1">
      <c r="B66" s="261"/>
      <c r="C66" s="267"/>
      <c r="D66" s="265" t="s">
        <v>239</v>
      </c>
      <c r="E66" s="265"/>
      <c r="F66" s="265"/>
      <c r="G66" s="265"/>
      <c r="H66" s="265"/>
      <c r="I66" s="265"/>
      <c r="J66" s="265"/>
      <c r="K66" s="263"/>
    </row>
    <row r="67" spans="2:11" ht="15" customHeight="1">
      <c r="B67" s="261"/>
      <c r="C67" s="267"/>
      <c r="D67" s="265" t="s">
        <v>240</v>
      </c>
      <c r="E67" s="265"/>
      <c r="F67" s="265"/>
      <c r="G67" s="265"/>
      <c r="H67" s="265"/>
      <c r="I67" s="265"/>
      <c r="J67" s="265"/>
      <c r="K67" s="263"/>
    </row>
    <row r="68" spans="2:11" ht="15" customHeight="1">
      <c r="B68" s="261"/>
      <c r="C68" s="267"/>
      <c r="D68" s="265" t="s">
        <v>241</v>
      </c>
      <c r="E68" s="265"/>
      <c r="F68" s="265"/>
      <c r="G68" s="265"/>
      <c r="H68" s="265"/>
      <c r="I68" s="265"/>
      <c r="J68" s="265"/>
      <c r="K68" s="263"/>
    </row>
    <row r="69" spans="2:11" ht="12.75" customHeight="1">
      <c r="B69" s="272"/>
      <c r="C69" s="273"/>
      <c r="D69" s="273"/>
      <c r="E69" s="273"/>
      <c r="F69" s="273"/>
      <c r="G69" s="273"/>
      <c r="H69" s="273"/>
      <c r="I69" s="273"/>
      <c r="J69" s="273"/>
      <c r="K69" s="274"/>
    </row>
    <row r="70" spans="2:11" ht="18.75" customHeight="1">
      <c r="B70" s="275"/>
      <c r="C70" s="275"/>
      <c r="D70" s="275"/>
      <c r="E70" s="275"/>
      <c r="F70" s="275"/>
      <c r="G70" s="275"/>
      <c r="H70" s="275"/>
      <c r="I70" s="275"/>
      <c r="J70" s="275"/>
      <c r="K70" s="276"/>
    </row>
    <row r="71" spans="2:11" ht="18.75" customHeight="1">
      <c r="B71" s="276"/>
      <c r="C71" s="276"/>
      <c r="D71" s="276"/>
      <c r="E71" s="276"/>
      <c r="F71" s="276"/>
      <c r="G71" s="276"/>
      <c r="H71" s="276"/>
      <c r="I71" s="276"/>
      <c r="J71" s="276"/>
      <c r="K71" s="276"/>
    </row>
    <row r="72" spans="2:11" ht="7.5" customHeight="1">
      <c r="B72" s="277"/>
      <c r="C72" s="278"/>
      <c r="D72" s="278"/>
      <c r="E72" s="278"/>
      <c r="F72" s="278"/>
      <c r="G72" s="278"/>
      <c r="H72" s="278"/>
      <c r="I72" s="278"/>
      <c r="J72" s="278"/>
      <c r="K72" s="279"/>
    </row>
    <row r="73" spans="2:11" ht="45" customHeight="1">
      <c r="B73" s="280"/>
      <c r="C73" s="281" t="s">
        <v>84</v>
      </c>
      <c r="D73" s="281"/>
      <c r="E73" s="281"/>
      <c r="F73" s="281"/>
      <c r="G73" s="281"/>
      <c r="H73" s="281"/>
      <c r="I73" s="281"/>
      <c r="J73" s="281"/>
      <c r="K73" s="282"/>
    </row>
    <row r="74" spans="2:11" ht="17.25" customHeight="1">
      <c r="B74" s="280"/>
      <c r="C74" s="283" t="s">
        <v>242</v>
      </c>
      <c r="D74" s="283"/>
      <c r="E74" s="283"/>
      <c r="F74" s="283" t="s">
        <v>243</v>
      </c>
      <c r="G74" s="284"/>
      <c r="H74" s="283" t="s">
        <v>99</v>
      </c>
      <c r="I74" s="283" t="s">
        <v>54</v>
      </c>
      <c r="J74" s="283" t="s">
        <v>244</v>
      </c>
      <c r="K74" s="282"/>
    </row>
    <row r="75" spans="2:11" ht="17.25" customHeight="1">
      <c r="B75" s="280"/>
      <c r="C75" s="285" t="s">
        <v>245</v>
      </c>
      <c r="D75" s="285"/>
      <c r="E75" s="285"/>
      <c r="F75" s="286" t="s">
        <v>246</v>
      </c>
      <c r="G75" s="287"/>
      <c r="H75" s="285"/>
      <c r="I75" s="285"/>
      <c r="J75" s="285" t="s">
        <v>247</v>
      </c>
      <c r="K75" s="282"/>
    </row>
    <row r="76" spans="2:11" ht="5.25" customHeight="1">
      <c r="B76" s="280"/>
      <c r="C76" s="288"/>
      <c r="D76" s="288"/>
      <c r="E76" s="288"/>
      <c r="F76" s="288"/>
      <c r="G76" s="289"/>
      <c r="H76" s="288"/>
      <c r="I76" s="288"/>
      <c r="J76" s="288"/>
      <c r="K76" s="282"/>
    </row>
    <row r="77" spans="2:11" ht="15" customHeight="1">
      <c r="B77" s="280"/>
      <c r="C77" s="269" t="s">
        <v>50</v>
      </c>
      <c r="D77" s="288"/>
      <c r="E77" s="288"/>
      <c r="F77" s="290" t="s">
        <v>248</v>
      </c>
      <c r="G77" s="289"/>
      <c r="H77" s="269" t="s">
        <v>249</v>
      </c>
      <c r="I77" s="269" t="s">
        <v>250</v>
      </c>
      <c r="J77" s="269">
        <v>20</v>
      </c>
      <c r="K77" s="282"/>
    </row>
    <row r="78" spans="2:11" ht="15" customHeight="1">
      <c r="B78" s="280"/>
      <c r="C78" s="269" t="s">
        <v>251</v>
      </c>
      <c r="D78" s="269"/>
      <c r="E78" s="269"/>
      <c r="F78" s="290" t="s">
        <v>248</v>
      </c>
      <c r="G78" s="289"/>
      <c r="H78" s="269" t="s">
        <v>252</v>
      </c>
      <c r="I78" s="269" t="s">
        <v>250</v>
      </c>
      <c r="J78" s="269">
        <v>120</v>
      </c>
      <c r="K78" s="282"/>
    </row>
    <row r="79" spans="2:11" ht="15" customHeight="1">
      <c r="B79" s="291"/>
      <c r="C79" s="269" t="s">
        <v>253</v>
      </c>
      <c r="D79" s="269"/>
      <c r="E79" s="269"/>
      <c r="F79" s="290" t="s">
        <v>254</v>
      </c>
      <c r="G79" s="289"/>
      <c r="H79" s="269" t="s">
        <v>255</v>
      </c>
      <c r="I79" s="269" t="s">
        <v>250</v>
      </c>
      <c r="J79" s="269">
        <v>50</v>
      </c>
      <c r="K79" s="282"/>
    </row>
    <row r="80" spans="2:11" ht="15" customHeight="1">
      <c r="B80" s="291"/>
      <c r="C80" s="269" t="s">
        <v>256</v>
      </c>
      <c r="D80" s="269"/>
      <c r="E80" s="269"/>
      <c r="F80" s="290" t="s">
        <v>248</v>
      </c>
      <c r="G80" s="289"/>
      <c r="H80" s="269" t="s">
        <v>257</v>
      </c>
      <c r="I80" s="269" t="s">
        <v>258</v>
      </c>
      <c r="J80" s="269"/>
      <c r="K80" s="282"/>
    </row>
    <row r="81" spans="2:11" ht="15" customHeight="1">
      <c r="B81" s="291"/>
      <c r="C81" s="292" t="s">
        <v>259</v>
      </c>
      <c r="D81" s="292"/>
      <c r="E81" s="292"/>
      <c r="F81" s="293" t="s">
        <v>254</v>
      </c>
      <c r="G81" s="292"/>
      <c r="H81" s="292" t="s">
        <v>260</v>
      </c>
      <c r="I81" s="292" t="s">
        <v>250</v>
      </c>
      <c r="J81" s="292">
        <v>15</v>
      </c>
      <c r="K81" s="282"/>
    </row>
    <row r="82" spans="2:11" ht="15" customHeight="1">
      <c r="B82" s="291"/>
      <c r="C82" s="292" t="s">
        <v>261</v>
      </c>
      <c r="D82" s="292"/>
      <c r="E82" s="292"/>
      <c r="F82" s="293" t="s">
        <v>254</v>
      </c>
      <c r="G82" s="292"/>
      <c r="H82" s="292" t="s">
        <v>262</v>
      </c>
      <c r="I82" s="292" t="s">
        <v>250</v>
      </c>
      <c r="J82" s="292">
        <v>15</v>
      </c>
      <c r="K82" s="282"/>
    </row>
    <row r="83" spans="2:11" ht="15" customHeight="1">
      <c r="B83" s="291"/>
      <c r="C83" s="292" t="s">
        <v>263</v>
      </c>
      <c r="D83" s="292"/>
      <c r="E83" s="292"/>
      <c r="F83" s="293" t="s">
        <v>254</v>
      </c>
      <c r="G83" s="292"/>
      <c r="H83" s="292" t="s">
        <v>264</v>
      </c>
      <c r="I83" s="292" t="s">
        <v>250</v>
      </c>
      <c r="J83" s="292">
        <v>20</v>
      </c>
      <c r="K83" s="282"/>
    </row>
    <row r="84" spans="2:11" ht="15" customHeight="1">
      <c r="B84" s="291"/>
      <c r="C84" s="292" t="s">
        <v>265</v>
      </c>
      <c r="D84" s="292"/>
      <c r="E84" s="292"/>
      <c r="F84" s="293" t="s">
        <v>254</v>
      </c>
      <c r="G84" s="292"/>
      <c r="H84" s="292" t="s">
        <v>266</v>
      </c>
      <c r="I84" s="292" t="s">
        <v>250</v>
      </c>
      <c r="J84" s="292">
        <v>20</v>
      </c>
      <c r="K84" s="282"/>
    </row>
    <row r="85" spans="2:11" ht="15" customHeight="1">
      <c r="B85" s="291"/>
      <c r="C85" s="269" t="s">
        <v>267</v>
      </c>
      <c r="D85" s="269"/>
      <c r="E85" s="269"/>
      <c r="F85" s="290" t="s">
        <v>254</v>
      </c>
      <c r="G85" s="289"/>
      <c r="H85" s="269" t="s">
        <v>268</v>
      </c>
      <c r="I85" s="269" t="s">
        <v>250</v>
      </c>
      <c r="J85" s="269">
        <v>50</v>
      </c>
      <c r="K85" s="282"/>
    </row>
    <row r="86" spans="2:11" ht="15" customHeight="1">
      <c r="B86" s="291"/>
      <c r="C86" s="269" t="s">
        <v>269</v>
      </c>
      <c r="D86" s="269"/>
      <c r="E86" s="269"/>
      <c r="F86" s="290" t="s">
        <v>254</v>
      </c>
      <c r="G86" s="289"/>
      <c r="H86" s="269" t="s">
        <v>270</v>
      </c>
      <c r="I86" s="269" t="s">
        <v>250</v>
      </c>
      <c r="J86" s="269">
        <v>20</v>
      </c>
      <c r="K86" s="282"/>
    </row>
    <row r="87" spans="2:11" ht="15" customHeight="1">
      <c r="B87" s="291"/>
      <c r="C87" s="269" t="s">
        <v>271</v>
      </c>
      <c r="D87" s="269"/>
      <c r="E87" s="269"/>
      <c r="F87" s="290" t="s">
        <v>254</v>
      </c>
      <c r="G87" s="289"/>
      <c r="H87" s="269" t="s">
        <v>272</v>
      </c>
      <c r="I87" s="269" t="s">
        <v>250</v>
      </c>
      <c r="J87" s="269">
        <v>20</v>
      </c>
      <c r="K87" s="282"/>
    </row>
    <row r="88" spans="2:11" ht="15" customHeight="1">
      <c r="B88" s="291"/>
      <c r="C88" s="269" t="s">
        <v>273</v>
      </c>
      <c r="D88" s="269"/>
      <c r="E88" s="269"/>
      <c r="F88" s="290" t="s">
        <v>254</v>
      </c>
      <c r="G88" s="289"/>
      <c r="H88" s="269" t="s">
        <v>274</v>
      </c>
      <c r="I88" s="269" t="s">
        <v>250</v>
      </c>
      <c r="J88" s="269">
        <v>50</v>
      </c>
      <c r="K88" s="282"/>
    </row>
    <row r="89" spans="2:11" ht="15" customHeight="1">
      <c r="B89" s="291"/>
      <c r="C89" s="269" t="s">
        <v>275</v>
      </c>
      <c r="D89" s="269"/>
      <c r="E89" s="269"/>
      <c r="F89" s="290" t="s">
        <v>254</v>
      </c>
      <c r="G89" s="289"/>
      <c r="H89" s="269" t="s">
        <v>275</v>
      </c>
      <c r="I89" s="269" t="s">
        <v>250</v>
      </c>
      <c r="J89" s="269">
        <v>50</v>
      </c>
      <c r="K89" s="282"/>
    </row>
    <row r="90" spans="2:11" ht="15" customHeight="1">
      <c r="B90" s="291"/>
      <c r="C90" s="269" t="s">
        <v>104</v>
      </c>
      <c r="D90" s="269"/>
      <c r="E90" s="269"/>
      <c r="F90" s="290" t="s">
        <v>254</v>
      </c>
      <c r="G90" s="289"/>
      <c r="H90" s="269" t="s">
        <v>276</v>
      </c>
      <c r="I90" s="269" t="s">
        <v>250</v>
      </c>
      <c r="J90" s="269">
        <v>255</v>
      </c>
      <c r="K90" s="282"/>
    </row>
    <row r="91" spans="2:11" ht="15" customHeight="1">
      <c r="B91" s="291"/>
      <c r="C91" s="269" t="s">
        <v>277</v>
      </c>
      <c r="D91" s="269"/>
      <c r="E91" s="269"/>
      <c r="F91" s="290" t="s">
        <v>248</v>
      </c>
      <c r="G91" s="289"/>
      <c r="H91" s="269" t="s">
        <v>278</v>
      </c>
      <c r="I91" s="269" t="s">
        <v>279</v>
      </c>
      <c r="J91" s="269"/>
      <c r="K91" s="282"/>
    </row>
    <row r="92" spans="2:11" ht="15" customHeight="1">
      <c r="B92" s="291"/>
      <c r="C92" s="269" t="s">
        <v>280</v>
      </c>
      <c r="D92" s="269"/>
      <c r="E92" s="269"/>
      <c r="F92" s="290" t="s">
        <v>248</v>
      </c>
      <c r="G92" s="289"/>
      <c r="H92" s="269" t="s">
        <v>281</v>
      </c>
      <c r="I92" s="269" t="s">
        <v>282</v>
      </c>
      <c r="J92" s="269"/>
      <c r="K92" s="282"/>
    </row>
    <row r="93" spans="2:11" ht="15" customHeight="1">
      <c r="B93" s="291"/>
      <c r="C93" s="269" t="s">
        <v>283</v>
      </c>
      <c r="D93" s="269"/>
      <c r="E93" s="269"/>
      <c r="F93" s="290" t="s">
        <v>248</v>
      </c>
      <c r="G93" s="289"/>
      <c r="H93" s="269" t="s">
        <v>283</v>
      </c>
      <c r="I93" s="269" t="s">
        <v>282</v>
      </c>
      <c r="J93" s="269"/>
      <c r="K93" s="282"/>
    </row>
    <row r="94" spans="2:11" ht="15" customHeight="1">
      <c r="B94" s="291"/>
      <c r="C94" s="269" t="s">
        <v>35</v>
      </c>
      <c r="D94" s="269"/>
      <c r="E94" s="269"/>
      <c r="F94" s="290" t="s">
        <v>248</v>
      </c>
      <c r="G94" s="289"/>
      <c r="H94" s="269" t="s">
        <v>284</v>
      </c>
      <c r="I94" s="269" t="s">
        <v>282</v>
      </c>
      <c r="J94" s="269"/>
      <c r="K94" s="282"/>
    </row>
    <row r="95" spans="2:11" ht="15" customHeight="1">
      <c r="B95" s="291"/>
      <c r="C95" s="269" t="s">
        <v>45</v>
      </c>
      <c r="D95" s="269"/>
      <c r="E95" s="269"/>
      <c r="F95" s="290" t="s">
        <v>248</v>
      </c>
      <c r="G95" s="289"/>
      <c r="H95" s="269" t="s">
        <v>285</v>
      </c>
      <c r="I95" s="269" t="s">
        <v>282</v>
      </c>
      <c r="J95" s="269"/>
      <c r="K95" s="282"/>
    </row>
    <row r="96" spans="2:11" ht="15" customHeight="1">
      <c r="B96" s="294"/>
      <c r="C96" s="295"/>
      <c r="D96" s="295"/>
      <c r="E96" s="295"/>
      <c r="F96" s="295"/>
      <c r="G96" s="295"/>
      <c r="H96" s="295"/>
      <c r="I96" s="295"/>
      <c r="J96" s="295"/>
      <c r="K96" s="296"/>
    </row>
    <row r="97" spans="2:11" ht="18.75" customHeight="1">
      <c r="B97" s="297"/>
      <c r="C97" s="298"/>
      <c r="D97" s="298"/>
      <c r="E97" s="298"/>
      <c r="F97" s="298"/>
      <c r="G97" s="298"/>
      <c r="H97" s="298"/>
      <c r="I97" s="298"/>
      <c r="J97" s="298"/>
      <c r="K97" s="297"/>
    </row>
    <row r="98" spans="2:11" ht="18.75" customHeight="1">
      <c r="B98" s="276"/>
      <c r="C98" s="276"/>
      <c r="D98" s="276"/>
      <c r="E98" s="276"/>
      <c r="F98" s="276"/>
      <c r="G98" s="276"/>
      <c r="H98" s="276"/>
      <c r="I98" s="276"/>
      <c r="J98" s="276"/>
      <c r="K98" s="276"/>
    </row>
    <row r="99" spans="2:11" ht="7.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9"/>
    </row>
    <row r="100" spans="2:11" ht="45" customHeight="1">
      <c r="B100" s="280"/>
      <c r="C100" s="281" t="s">
        <v>286</v>
      </c>
      <c r="D100" s="281"/>
      <c r="E100" s="281"/>
      <c r="F100" s="281"/>
      <c r="G100" s="281"/>
      <c r="H100" s="281"/>
      <c r="I100" s="281"/>
      <c r="J100" s="281"/>
      <c r="K100" s="282"/>
    </row>
    <row r="101" spans="2:11" ht="17.25" customHeight="1">
      <c r="B101" s="280"/>
      <c r="C101" s="283" t="s">
        <v>242</v>
      </c>
      <c r="D101" s="283"/>
      <c r="E101" s="283"/>
      <c r="F101" s="283" t="s">
        <v>243</v>
      </c>
      <c r="G101" s="284"/>
      <c r="H101" s="283" t="s">
        <v>99</v>
      </c>
      <c r="I101" s="283" t="s">
        <v>54</v>
      </c>
      <c r="J101" s="283" t="s">
        <v>244</v>
      </c>
      <c r="K101" s="282"/>
    </row>
    <row r="102" spans="2:11" ht="17.25" customHeight="1">
      <c r="B102" s="280"/>
      <c r="C102" s="285" t="s">
        <v>245</v>
      </c>
      <c r="D102" s="285"/>
      <c r="E102" s="285"/>
      <c r="F102" s="286" t="s">
        <v>246</v>
      </c>
      <c r="G102" s="287"/>
      <c r="H102" s="285"/>
      <c r="I102" s="285"/>
      <c r="J102" s="285" t="s">
        <v>247</v>
      </c>
      <c r="K102" s="282"/>
    </row>
    <row r="103" spans="2:11" ht="5.25" customHeight="1">
      <c r="B103" s="280"/>
      <c r="C103" s="283"/>
      <c r="D103" s="283"/>
      <c r="E103" s="283"/>
      <c r="F103" s="283"/>
      <c r="G103" s="299"/>
      <c r="H103" s="283"/>
      <c r="I103" s="283"/>
      <c r="J103" s="283"/>
      <c r="K103" s="282"/>
    </row>
    <row r="104" spans="2:11" ht="15" customHeight="1">
      <c r="B104" s="280"/>
      <c r="C104" s="269" t="s">
        <v>50</v>
      </c>
      <c r="D104" s="288"/>
      <c r="E104" s="288"/>
      <c r="F104" s="290" t="s">
        <v>248</v>
      </c>
      <c r="G104" s="299"/>
      <c r="H104" s="269" t="s">
        <v>287</v>
      </c>
      <c r="I104" s="269" t="s">
        <v>250</v>
      </c>
      <c r="J104" s="269">
        <v>20</v>
      </c>
      <c r="K104" s="282"/>
    </row>
    <row r="105" spans="2:11" ht="15" customHeight="1">
      <c r="B105" s="280"/>
      <c r="C105" s="269" t="s">
        <v>251</v>
      </c>
      <c r="D105" s="269"/>
      <c r="E105" s="269"/>
      <c r="F105" s="290" t="s">
        <v>248</v>
      </c>
      <c r="G105" s="269"/>
      <c r="H105" s="269" t="s">
        <v>287</v>
      </c>
      <c r="I105" s="269" t="s">
        <v>250</v>
      </c>
      <c r="J105" s="269">
        <v>120</v>
      </c>
      <c r="K105" s="282"/>
    </row>
    <row r="106" spans="2:11" ht="15" customHeight="1">
      <c r="B106" s="291"/>
      <c r="C106" s="269" t="s">
        <v>253</v>
      </c>
      <c r="D106" s="269"/>
      <c r="E106" s="269"/>
      <c r="F106" s="290" t="s">
        <v>254</v>
      </c>
      <c r="G106" s="269"/>
      <c r="H106" s="269" t="s">
        <v>287</v>
      </c>
      <c r="I106" s="269" t="s">
        <v>250</v>
      </c>
      <c r="J106" s="269">
        <v>50</v>
      </c>
      <c r="K106" s="282"/>
    </row>
    <row r="107" spans="2:11" ht="15" customHeight="1">
      <c r="B107" s="291"/>
      <c r="C107" s="269" t="s">
        <v>256</v>
      </c>
      <c r="D107" s="269"/>
      <c r="E107" s="269"/>
      <c r="F107" s="290" t="s">
        <v>248</v>
      </c>
      <c r="G107" s="269"/>
      <c r="H107" s="269" t="s">
        <v>287</v>
      </c>
      <c r="I107" s="269" t="s">
        <v>258</v>
      </c>
      <c r="J107" s="269"/>
      <c r="K107" s="282"/>
    </row>
    <row r="108" spans="2:11" ht="15" customHeight="1">
      <c r="B108" s="291"/>
      <c r="C108" s="269" t="s">
        <v>267</v>
      </c>
      <c r="D108" s="269"/>
      <c r="E108" s="269"/>
      <c r="F108" s="290" t="s">
        <v>254</v>
      </c>
      <c r="G108" s="269"/>
      <c r="H108" s="269" t="s">
        <v>287</v>
      </c>
      <c r="I108" s="269" t="s">
        <v>250</v>
      </c>
      <c r="J108" s="269">
        <v>50</v>
      </c>
      <c r="K108" s="282"/>
    </row>
    <row r="109" spans="2:11" ht="15" customHeight="1">
      <c r="B109" s="291"/>
      <c r="C109" s="269" t="s">
        <v>275</v>
      </c>
      <c r="D109" s="269"/>
      <c r="E109" s="269"/>
      <c r="F109" s="290" t="s">
        <v>254</v>
      </c>
      <c r="G109" s="269"/>
      <c r="H109" s="269" t="s">
        <v>287</v>
      </c>
      <c r="I109" s="269" t="s">
        <v>250</v>
      </c>
      <c r="J109" s="269">
        <v>50</v>
      </c>
      <c r="K109" s="282"/>
    </row>
    <row r="110" spans="2:11" ht="15" customHeight="1">
      <c r="B110" s="291"/>
      <c r="C110" s="269" t="s">
        <v>273</v>
      </c>
      <c r="D110" s="269"/>
      <c r="E110" s="269"/>
      <c r="F110" s="290" t="s">
        <v>254</v>
      </c>
      <c r="G110" s="269"/>
      <c r="H110" s="269" t="s">
        <v>287</v>
      </c>
      <c r="I110" s="269" t="s">
        <v>250</v>
      </c>
      <c r="J110" s="269">
        <v>50</v>
      </c>
      <c r="K110" s="282"/>
    </row>
    <row r="111" spans="2:11" ht="15" customHeight="1">
      <c r="B111" s="291"/>
      <c r="C111" s="269" t="s">
        <v>50</v>
      </c>
      <c r="D111" s="269"/>
      <c r="E111" s="269"/>
      <c r="F111" s="290" t="s">
        <v>248</v>
      </c>
      <c r="G111" s="269"/>
      <c r="H111" s="269" t="s">
        <v>288</v>
      </c>
      <c r="I111" s="269" t="s">
        <v>250</v>
      </c>
      <c r="J111" s="269">
        <v>20</v>
      </c>
      <c r="K111" s="282"/>
    </row>
    <row r="112" spans="2:11" ht="15" customHeight="1">
      <c r="B112" s="291"/>
      <c r="C112" s="269" t="s">
        <v>289</v>
      </c>
      <c r="D112" s="269"/>
      <c r="E112" s="269"/>
      <c r="F112" s="290" t="s">
        <v>248</v>
      </c>
      <c r="G112" s="269"/>
      <c r="H112" s="269" t="s">
        <v>290</v>
      </c>
      <c r="I112" s="269" t="s">
        <v>250</v>
      </c>
      <c r="J112" s="269">
        <v>120</v>
      </c>
      <c r="K112" s="282"/>
    </row>
    <row r="113" spans="2:11" ht="15" customHeight="1">
      <c r="B113" s="291"/>
      <c r="C113" s="269" t="s">
        <v>35</v>
      </c>
      <c r="D113" s="269"/>
      <c r="E113" s="269"/>
      <c r="F113" s="290" t="s">
        <v>248</v>
      </c>
      <c r="G113" s="269"/>
      <c r="H113" s="269" t="s">
        <v>291</v>
      </c>
      <c r="I113" s="269" t="s">
        <v>282</v>
      </c>
      <c r="J113" s="269"/>
      <c r="K113" s="282"/>
    </row>
    <row r="114" spans="2:11" ht="15" customHeight="1">
      <c r="B114" s="291"/>
      <c r="C114" s="269" t="s">
        <v>45</v>
      </c>
      <c r="D114" s="269"/>
      <c r="E114" s="269"/>
      <c r="F114" s="290" t="s">
        <v>248</v>
      </c>
      <c r="G114" s="269"/>
      <c r="H114" s="269" t="s">
        <v>292</v>
      </c>
      <c r="I114" s="269" t="s">
        <v>282</v>
      </c>
      <c r="J114" s="269"/>
      <c r="K114" s="282"/>
    </row>
    <row r="115" spans="2:11" ht="15" customHeight="1">
      <c r="B115" s="291"/>
      <c r="C115" s="269" t="s">
        <v>54</v>
      </c>
      <c r="D115" s="269"/>
      <c r="E115" s="269"/>
      <c r="F115" s="290" t="s">
        <v>248</v>
      </c>
      <c r="G115" s="269"/>
      <c r="H115" s="269" t="s">
        <v>293</v>
      </c>
      <c r="I115" s="269" t="s">
        <v>294</v>
      </c>
      <c r="J115" s="269"/>
      <c r="K115" s="282"/>
    </row>
    <row r="116" spans="2:11" ht="15" customHeight="1">
      <c r="B116" s="294"/>
      <c r="C116" s="300"/>
      <c r="D116" s="300"/>
      <c r="E116" s="300"/>
      <c r="F116" s="300"/>
      <c r="G116" s="300"/>
      <c r="H116" s="300"/>
      <c r="I116" s="300"/>
      <c r="J116" s="300"/>
      <c r="K116" s="296"/>
    </row>
    <row r="117" spans="2:11" ht="18.75" customHeight="1">
      <c r="B117" s="301"/>
      <c r="C117" s="265"/>
      <c r="D117" s="265"/>
      <c r="E117" s="265"/>
      <c r="F117" s="302"/>
      <c r="G117" s="265"/>
      <c r="H117" s="265"/>
      <c r="I117" s="265"/>
      <c r="J117" s="265"/>
      <c r="K117" s="301"/>
    </row>
    <row r="118" spans="2:11" ht="18.75" customHeight="1">
      <c r="B118" s="276"/>
      <c r="C118" s="276"/>
      <c r="D118" s="276"/>
      <c r="E118" s="276"/>
      <c r="F118" s="276"/>
      <c r="G118" s="276"/>
      <c r="H118" s="276"/>
      <c r="I118" s="276"/>
      <c r="J118" s="276"/>
      <c r="K118" s="276"/>
    </row>
    <row r="119" spans="2:11" ht="7.5" customHeight="1">
      <c r="B119" s="303"/>
      <c r="C119" s="304"/>
      <c r="D119" s="304"/>
      <c r="E119" s="304"/>
      <c r="F119" s="304"/>
      <c r="G119" s="304"/>
      <c r="H119" s="304"/>
      <c r="I119" s="304"/>
      <c r="J119" s="304"/>
      <c r="K119" s="305"/>
    </row>
    <row r="120" spans="2:11" ht="45" customHeight="1">
      <c r="B120" s="306"/>
      <c r="C120" s="259" t="s">
        <v>295</v>
      </c>
      <c r="D120" s="259"/>
      <c r="E120" s="259"/>
      <c r="F120" s="259"/>
      <c r="G120" s="259"/>
      <c r="H120" s="259"/>
      <c r="I120" s="259"/>
      <c r="J120" s="259"/>
      <c r="K120" s="307"/>
    </row>
    <row r="121" spans="2:11" ht="17.25" customHeight="1">
      <c r="B121" s="308"/>
      <c r="C121" s="283" t="s">
        <v>242</v>
      </c>
      <c r="D121" s="283"/>
      <c r="E121" s="283"/>
      <c r="F121" s="283" t="s">
        <v>243</v>
      </c>
      <c r="G121" s="284"/>
      <c r="H121" s="283" t="s">
        <v>99</v>
      </c>
      <c r="I121" s="283" t="s">
        <v>54</v>
      </c>
      <c r="J121" s="283" t="s">
        <v>244</v>
      </c>
      <c r="K121" s="309"/>
    </row>
    <row r="122" spans="2:11" ht="17.25" customHeight="1">
      <c r="B122" s="308"/>
      <c r="C122" s="285" t="s">
        <v>245</v>
      </c>
      <c r="D122" s="285"/>
      <c r="E122" s="285"/>
      <c r="F122" s="286" t="s">
        <v>246</v>
      </c>
      <c r="G122" s="287"/>
      <c r="H122" s="285"/>
      <c r="I122" s="285"/>
      <c r="J122" s="285" t="s">
        <v>247</v>
      </c>
      <c r="K122" s="309"/>
    </row>
    <row r="123" spans="2:11" ht="5.25" customHeight="1">
      <c r="B123" s="310"/>
      <c r="C123" s="288"/>
      <c r="D123" s="288"/>
      <c r="E123" s="288"/>
      <c r="F123" s="288"/>
      <c r="G123" s="269"/>
      <c r="H123" s="288"/>
      <c r="I123" s="288"/>
      <c r="J123" s="288"/>
      <c r="K123" s="311"/>
    </row>
    <row r="124" spans="2:11" ht="15" customHeight="1">
      <c r="B124" s="310"/>
      <c r="C124" s="269" t="s">
        <v>251</v>
      </c>
      <c r="D124" s="288"/>
      <c r="E124" s="288"/>
      <c r="F124" s="290" t="s">
        <v>248</v>
      </c>
      <c r="G124" s="269"/>
      <c r="H124" s="269" t="s">
        <v>287</v>
      </c>
      <c r="I124" s="269" t="s">
        <v>250</v>
      </c>
      <c r="J124" s="269">
        <v>120</v>
      </c>
      <c r="K124" s="312"/>
    </row>
    <row r="125" spans="2:11" ht="15" customHeight="1">
      <c r="B125" s="310"/>
      <c r="C125" s="269" t="s">
        <v>296</v>
      </c>
      <c r="D125" s="269"/>
      <c r="E125" s="269"/>
      <c r="F125" s="290" t="s">
        <v>248</v>
      </c>
      <c r="G125" s="269"/>
      <c r="H125" s="269" t="s">
        <v>297</v>
      </c>
      <c r="I125" s="269" t="s">
        <v>250</v>
      </c>
      <c r="J125" s="269" t="s">
        <v>298</v>
      </c>
      <c r="K125" s="312"/>
    </row>
    <row r="126" spans="2:11" ht="15" customHeight="1">
      <c r="B126" s="310"/>
      <c r="C126" s="269" t="s">
        <v>197</v>
      </c>
      <c r="D126" s="269"/>
      <c r="E126" s="269"/>
      <c r="F126" s="290" t="s">
        <v>248</v>
      </c>
      <c r="G126" s="269"/>
      <c r="H126" s="269" t="s">
        <v>299</v>
      </c>
      <c r="I126" s="269" t="s">
        <v>250</v>
      </c>
      <c r="J126" s="269" t="s">
        <v>298</v>
      </c>
      <c r="K126" s="312"/>
    </row>
    <row r="127" spans="2:11" ht="15" customHeight="1">
      <c r="B127" s="310"/>
      <c r="C127" s="269" t="s">
        <v>259</v>
      </c>
      <c r="D127" s="269"/>
      <c r="E127" s="269"/>
      <c r="F127" s="290" t="s">
        <v>254</v>
      </c>
      <c r="G127" s="269"/>
      <c r="H127" s="269" t="s">
        <v>260</v>
      </c>
      <c r="I127" s="269" t="s">
        <v>250</v>
      </c>
      <c r="J127" s="269">
        <v>15</v>
      </c>
      <c r="K127" s="312"/>
    </row>
    <row r="128" spans="2:11" ht="15" customHeight="1">
      <c r="B128" s="310"/>
      <c r="C128" s="292" t="s">
        <v>261</v>
      </c>
      <c r="D128" s="292"/>
      <c r="E128" s="292"/>
      <c r="F128" s="293" t="s">
        <v>254</v>
      </c>
      <c r="G128" s="292"/>
      <c r="H128" s="292" t="s">
        <v>262</v>
      </c>
      <c r="I128" s="292" t="s">
        <v>250</v>
      </c>
      <c r="J128" s="292">
        <v>15</v>
      </c>
      <c r="K128" s="312"/>
    </row>
    <row r="129" spans="2:11" ht="15" customHeight="1">
      <c r="B129" s="310"/>
      <c r="C129" s="292" t="s">
        <v>263</v>
      </c>
      <c r="D129" s="292"/>
      <c r="E129" s="292"/>
      <c r="F129" s="293" t="s">
        <v>254</v>
      </c>
      <c r="G129" s="292"/>
      <c r="H129" s="292" t="s">
        <v>264</v>
      </c>
      <c r="I129" s="292" t="s">
        <v>250</v>
      </c>
      <c r="J129" s="292">
        <v>20</v>
      </c>
      <c r="K129" s="312"/>
    </row>
    <row r="130" spans="2:11" ht="15" customHeight="1">
      <c r="B130" s="310"/>
      <c r="C130" s="292" t="s">
        <v>265</v>
      </c>
      <c r="D130" s="292"/>
      <c r="E130" s="292"/>
      <c r="F130" s="293" t="s">
        <v>254</v>
      </c>
      <c r="G130" s="292"/>
      <c r="H130" s="292" t="s">
        <v>266</v>
      </c>
      <c r="I130" s="292" t="s">
        <v>250</v>
      </c>
      <c r="J130" s="292">
        <v>20</v>
      </c>
      <c r="K130" s="312"/>
    </row>
    <row r="131" spans="2:11" ht="15" customHeight="1">
      <c r="B131" s="310"/>
      <c r="C131" s="269" t="s">
        <v>253</v>
      </c>
      <c r="D131" s="269"/>
      <c r="E131" s="269"/>
      <c r="F131" s="290" t="s">
        <v>254</v>
      </c>
      <c r="G131" s="269"/>
      <c r="H131" s="269" t="s">
        <v>287</v>
      </c>
      <c r="I131" s="269" t="s">
        <v>250</v>
      </c>
      <c r="J131" s="269">
        <v>50</v>
      </c>
      <c r="K131" s="312"/>
    </row>
    <row r="132" spans="2:11" ht="15" customHeight="1">
      <c r="B132" s="310"/>
      <c r="C132" s="269" t="s">
        <v>267</v>
      </c>
      <c r="D132" s="269"/>
      <c r="E132" s="269"/>
      <c r="F132" s="290" t="s">
        <v>254</v>
      </c>
      <c r="G132" s="269"/>
      <c r="H132" s="269" t="s">
        <v>287</v>
      </c>
      <c r="I132" s="269" t="s">
        <v>250</v>
      </c>
      <c r="J132" s="269">
        <v>50</v>
      </c>
      <c r="K132" s="312"/>
    </row>
    <row r="133" spans="2:11" ht="15" customHeight="1">
      <c r="B133" s="310"/>
      <c r="C133" s="269" t="s">
        <v>273</v>
      </c>
      <c r="D133" s="269"/>
      <c r="E133" s="269"/>
      <c r="F133" s="290" t="s">
        <v>254</v>
      </c>
      <c r="G133" s="269"/>
      <c r="H133" s="269" t="s">
        <v>287</v>
      </c>
      <c r="I133" s="269" t="s">
        <v>250</v>
      </c>
      <c r="J133" s="269">
        <v>50</v>
      </c>
      <c r="K133" s="312"/>
    </row>
    <row r="134" spans="2:11" ht="15" customHeight="1">
      <c r="B134" s="310"/>
      <c r="C134" s="269" t="s">
        <v>275</v>
      </c>
      <c r="D134" s="269"/>
      <c r="E134" s="269"/>
      <c r="F134" s="290" t="s">
        <v>254</v>
      </c>
      <c r="G134" s="269"/>
      <c r="H134" s="269" t="s">
        <v>287</v>
      </c>
      <c r="I134" s="269" t="s">
        <v>250</v>
      </c>
      <c r="J134" s="269">
        <v>50</v>
      </c>
      <c r="K134" s="312"/>
    </row>
    <row r="135" spans="2:11" ht="15" customHeight="1">
      <c r="B135" s="310"/>
      <c r="C135" s="269" t="s">
        <v>104</v>
      </c>
      <c r="D135" s="269"/>
      <c r="E135" s="269"/>
      <c r="F135" s="290" t="s">
        <v>254</v>
      </c>
      <c r="G135" s="269"/>
      <c r="H135" s="269" t="s">
        <v>300</v>
      </c>
      <c r="I135" s="269" t="s">
        <v>250</v>
      </c>
      <c r="J135" s="269">
        <v>255</v>
      </c>
      <c r="K135" s="312"/>
    </row>
    <row r="136" spans="2:11" ht="15" customHeight="1">
      <c r="B136" s="310"/>
      <c r="C136" s="269" t="s">
        <v>277</v>
      </c>
      <c r="D136" s="269"/>
      <c r="E136" s="269"/>
      <c r="F136" s="290" t="s">
        <v>248</v>
      </c>
      <c r="G136" s="269"/>
      <c r="H136" s="269" t="s">
        <v>301</v>
      </c>
      <c r="I136" s="269" t="s">
        <v>279</v>
      </c>
      <c r="J136" s="269"/>
      <c r="K136" s="312"/>
    </row>
    <row r="137" spans="2:11" ht="15" customHeight="1">
      <c r="B137" s="310"/>
      <c r="C137" s="269" t="s">
        <v>280</v>
      </c>
      <c r="D137" s="269"/>
      <c r="E137" s="269"/>
      <c r="F137" s="290" t="s">
        <v>248</v>
      </c>
      <c r="G137" s="269"/>
      <c r="H137" s="269" t="s">
        <v>302</v>
      </c>
      <c r="I137" s="269" t="s">
        <v>282</v>
      </c>
      <c r="J137" s="269"/>
      <c r="K137" s="312"/>
    </row>
    <row r="138" spans="2:11" ht="15" customHeight="1">
      <c r="B138" s="310"/>
      <c r="C138" s="269" t="s">
        <v>283</v>
      </c>
      <c r="D138" s="269"/>
      <c r="E138" s="269"/>
      <c r="F138" s="290" t="s">
        <v>248</v>
      </c>
      <c r="G138" s="269"/>
      <c r="H138" s="269" t="s">
        <v>283</v>
      </c>
      <c r="I138" s="269" t="s">
        <v>282</v>
      </c>
      <c r="J138" s="269"/>
      <c r="K138" s="312"/>
    </row>
    <row r="139" spans="2:11" ht="15" customHeight="1">
      <c r="B139" s="310"/>
      <c r="C139" s="269" t="s">
        <v>35</v>
      </c>
      <c r="D139" s="269"/>
      <c r="E139" s="269"/>
      <c r="F139" s="290" t="s">
        <v>248</v>
      </c>
      <c r="G139" s="269"/>
      <c r="H139" s="269" t="s">
        <v>303</v>
      </c>
      <c r="I139" s="269" t="s">
        <v>282</v>
      </c>
      <c r="J139" s="269"/>
      <c r="K139" s="312"/>
    </row>
    <row r="140" spans="2:11" ht="15" customHeight="1">
      <c r="B140" s="310"/>
      <c r="C140" s="269" t="s">
        <v>304</v>
      </c>
      <c r="D140" s="269"/>
      <c r="E140" s="269"/>
      <c r="F140" s="290" t="s">
        <v>248</v>
      </c>
      <c r="G140" s="269"/>
      <c r="H140" s="269" t="s">
        <v>305</v>
      </c>
      <c r="I140" s="269" t="s">
        <v>282</v>
      </c>
      <c r="J140" s="269"/>
      <c r="K140" s="312"/>
    </row>
    <row r="141" spans="2:11" ht="15" customHeight="1">
      <c r="B141" s="313"/>
      <c r="C141" s="314"/>
      <c r="D141" s="314"/>
      <c r="E141" s="314"/>
      <c r="F141" s="314"/>
      <c r="G141" s="314"/>
      <c r="H141" s="314"/>
      <c r="I141" s="314"/>
      <c r="J141" s="314"/>
      <c r="K141" s="315"/>
    </row>
    <row r="142" spans="2:11" ht="18.75" customHeight="1">
      <c r="B142" s="265"/>
      <c r="C142" s="265"/>
      <c r="D142" s="265"/>
      <c r="E142" s="265"/>
      <c r="F142" s="302"/>
      <c r="G142" s="265"/>
      <c r="H142" s="265"/>
      <c r="I142" s="265"/>
      <c r="J142" s="265"/>
      <c r="K142" s="265"/>
    </row>
    <row r="143" spans="2:11" ht="18.75" customHeight="1">
      <c r="B143" s="276"/>
      <c r="C143" s="276"/>
      <c r="D143" s="276"/>
      <c r="E143" s="276"/>
      <c r="F143" s="276"/>
      <c r="G143" s="276"/>
      <c r="H143" s="276"/>
      <c r="I143" s="276"/>
      <c r="J143" s="276"/>
      <c r="K143" s="276"/>
    </row>
    <row r="144" spans="2:11" ht="7.5" customHeight="1">
      <c r="B144" s="277"/>
      <c r="C144" s="278"/>
      <c r="D144" s="278"/>
      <c r="E144" s="278"/>
      <c r="F144" s="278"/>
      <c r="G144" s="278"/>
      <c r="H144" s="278"/>
      <c r="I144" s="278"/>
      <c r="J144" s="278"/>
      <c r="K144" s="279"/>
    </row>
    <row r="145" spans="2:11" ht="45" customHeight="1">
      <c r="B145" s="280"/>
      <c r="C145" s="281" t="s">
        <v>306</v>
      </c>
      <c r="D145" s="281"/>
      <c r="E145" s="281"/>
      <c r="F145" s="281"/>
      <c r="G145" s="281"/>
      <c r="H145" s="281"/>
      <c r="I145" s="281"/>
      <c r="J145" s="281"/>
      <c r="K145" s="282"/>
    </row>
    <row r="146" spans="2:11" ht="17.25" customHeight="1">
      <c r="B146" s="280"/>
      <c r="C146" s="283" t="s">
        <v>242</v>
      </c>
      <c r="D146" s="283"/>
      <c r="E146" s="283"/>
      <c r="F146" s="283" t="s">
        <v>243</v>
      </c>
      <c r="G146" s="284"/>
      <c r="H146" s="283" t="s">
        <v>99</v>
      </c>
      <c r="I146" s="283" t="s">
        <v>54</v>
      </c>
      <c r="J146" s="283" t="s">
        <v>244</v>
      </c>
      <c r="K146" s="282"/>
    </row>
    <row r="147" spans="2:11" ht="17.25" customHeight="1">
      <c r="B147" s="280"/>
      <c r="C147" s="285" t="s">
        <v>245</v>
      </c>
      <c r="D147" s="285"/>
      <c r="E147" s="285"/>
      <c r="F147" s="286" t="s">
        <v>246</v>
      </c>
      <c r="G147" s="287"/>
      <c r="H147" s="285"/>
      <c r="I147" s="285"/>
      <c r="J147" s="285" t="s">
        <v>247</v>
      </c>
      <c r="K147" s="282"/>
    </row>
    <row r="148" spans="2:11" ht="5.25" customHeight="1">
      <c r="B148" s="291"/>
      <c r="C148" s="288"/>
      <c r="D148" s="288"/>
      <c r="E148" s="288"/>
      <c r="F148" s="288"/>
      <c r="G148" s="289"/>
      <c r="H148" s="288"/>
      <c r="I148" s="288"/>
      <c r="J148" s="288"/>
      <c r="K148" s="312"/>
    </row>
    <row r="149" spans="2:11" ht="15" customHeight="1">
      <c r="B149" s="291"/>
      <c r="C149" s="316" t="s">
        <v>251</v>
      </c>
      <c r="D149" s="269"/>
      <c r="E149" s="269"/>
      <c r="F149" s="317" t="s">
        <v>248</v>
      </c>
      <c r="G149" s="269"/>
      <c r="H149" s="316" t="s">
        <v>287</v>
      </c>
      <c r="I149" s="316" t="s">
        <v>250</v>
      </c>
      <c r="J149" s="316">
        <v>120</v>
      </c>
      <c r="K149" s="312"/>
    </row>
    <row r="150" spans="2:11" ht="15" customHeight="1">
      <c r="B150" s="291"/>
      <c r="C150" s="316" t="s">
        <v>296</v>
      </c>
      <c r="D150" s="269"/>
      <c r="E150" s="269"/>
      <c r="F150" s="317" t="s">
        <v>248</v>
      </c>
      <c r="G150" s="269"/>
      <c r="H150" s="316" t="s">
        <v>307</v>
      </c>
      <c r="I150" s="316" t="s">
        <v>250</v>
      </c>
      <c r="J150" s="316" t="s">
        <v>298</v>
      </c>
      <c r="K150" s="312"/>
    </row>
    <row r="151" spans="2:11" ht="15" customHeight="1">
      <c r="B151" s="291"/>
      <c r="C151" s="316" t="s">
        <v>197</v>
      </c>
      <c r="D151" s="269"/>
      <c r="E151" s="269"/>
      <c r="F151" s="317" t="s">
        <v>248</v>
      </c>
      <c r="G151" s="269"/>
      <c r="H151" s="316" t="s">
        <v>308</v>
      </c>
      <c r="I151" s="316" t="s">
        <v>250</v>
      </c>
      <c r="J151" s="316" t="s">
        <v>298</v>
      </c>
      <c r="K151" s="312"/>
    </row>
    <row r="152" spans="2:11" ht="15" customHeight="1">
      <c r="B152" s="291"/>
      <c r="C152" s="316" t="s">
        <v>253</v>
      </c>
      <c r="D152" s="269"/>
      <c r="E152" s="269"/>
      <c r="F152" s="317" t="s">
        <v>254</v>
      </c>
      <c r="G152" s="269"/>
      <c r="H152" s="316" t="s">
        <v>287</v>
      </c>
      <c r="I152" s="316" t="s">
        <v>250</v>
      </c>
      <c r="J152" s="316">
        <v>50</v>
      </c>
      <c r="K152" s="312"/>
    </row>
    <row r="153" spans="2:11" ht="15" customHeight="1">
      <c r="B153" s="291"/>
      <c r="C153" s="316" t="s">
        <v>256</v>
      </c>
      <c r="D153" s="269"/>
      <c r="E153" s="269"/>
      <c r="F153" s="317" t="s">
        <v>248</v>
      </c>
      <c r="G153" s="269"/>
      <c r="H153" s="316" t="s">
        <v>287</v>
      </c>
      <c r="I153" s="316" t="s">
        <v>258</v>
      </c>
      <c r="J153" s="316"/>
      <c r="K153" s="312"/>
    </row>
    <row r="154" spans="2:11" ht="15" customHeight="1">
      <c r="B154" s="291"/>
      <c r="C154" s="316" t="s">
        <v>267</v>
      </c>
      <c r="D154" s="269"/>
      <c r="E154" s="269"/>
      <c r="F154" s="317" t="s">
        <v>254</v>
      </c>
      <c r="G154" s="269"/>
      <c r="H154" s="316" t="s">
        <v>287</v>
      </c>
      <c r="I154" s="316" t="s">
        <v>250</v>
      </c>
      <c r="J154" s="316">
        <v>50</v>
      </c>
      <c r="K154" s="312"/>
    </row>
    <row r="155" spans="2:11" ht="15" customHeight="1">
      <c r="B155" s="291"/>
      <c r="C155" s="316" t="s">
        <v>275</v>
      </c>
      <c r="D155" s="269"/>
      <c r="E155" s="269"/>
      <c r="F155" s="317" t="s">
        <v>254</v>
      </c>
      <c r="G155" s="269"/>
      <c r="H155" s="316" t="s">
        <v>287</v>
      </c>
      <c r="I155" s="316" t="s">
        <v>250</v>
      </c>
      <c r="J155" s="316">
        <v>50</v>
      </c>
      <c r="K155" s="312"/>
    </row>
    <row r="156" spans="2:11" ht="15" customHeight="1">
      <c r="B156" s="291"/>
      <c r="C156" s="316" t="s">
        <v>273</v>
      </c>
      <c r="D156" s="269"/>
      <c r="E156" s="269"/>
      <c r="F156" s="317" t="s">
        <v>254</v>
      </c>
      <c r="G156" s="269"/>
      <c r="H156" s="316" t="s">
        <v>287</v>
      </c>
      <c r="I156" s="316" t="s">
        <v>250</v>
      </c>
      <c r="J156" s="316">
        <v>50</v>
      </c>
      <c r="K156" s="312"/>
    </row>
    <row r="157" spans="2:11" ht="15" customHeight="1">
      <c r="B157" s="291"/>
      <c r="C157" s="316" t="s">
        <v>89</v>
      </c>
      <c r="D157" s="269"/>
      <c r="E157" s="269"/>
      <c r="F157" s="317" t="s">
        <v>248</v>
      </c>
      <c r="G157" s="269"/>
      <c r="H157" s="316" t="s">
        <v>309</v>
      </c>
      <c r="I157" s="316" t="s">
        <v>250</v>
      </c>
      <c r="J157" s="316" t="s">
        <v>310</v>
      </c>
      <c r="K157" s="312"/>
    </row>
    <row r="158" spans="2:11" ht="15" customHeight="1">
      <c r="B158" s="291"/>
      <c r="C158" s="316" t="s">
        <v>311</v>
      </c>
      <c r="D158" s="269"/>
      <c r="E158" s="269"/>
      <c r="F158" s="317" t="s">
        <v>248</v>
      </c>
      <c r="G158" s="269"/>
      <c r="H158" s="316" t="s">
        <v>312</v>
      </c>
      <c r="I158" s="316" t="s">
        <v>282</v>
      </c>
      <c r="J158" s="316"/>
      <c r="K158" s="312"/>
    </row>
    <row r="159" spans="2:11" ht="15" customHeight="1">
      <c r="B159" s="318"/>
      <c r="C159" s="300"/>
      <c r="D159" s="300"/>
      <c r="E159" s="300"/>
      <c r="F159" s="300"/>
      <c r="G159" s="300"/>
      <c r="H159" s="300"/>
      <c r="I159" s="300"/>
      <c r="J159" s="300"/>
      <c r="K159" s="319"/>
    </row>
    <row r="160" spans="2:11" ht="18.75" customHeight="1">
      <c r="B160" s="265"/>
      <c r="C160" s="269"/>
      <c r="D160" s="269"/>
      <c r="E160" s="269"/>
      <c r="F160" s="290"/>
      <c r="G160" s="269"/>
      <c r="H160" s="269"/>
      <c r="I160" s="269"/>
      <c r="J160" s="269"/>
      <c r="K160" s="265"/>
    </row>
    <row r="161" spans="2:11" ht="18.75" customHeight="1">
      <c r="B161" s="276"/>
      <c r="C161" s="276"/>
      <c r="D161" s="276"/>
      <c r="E161" s="276"/>
      <c r="F161" s="276"/>
      <c r="G161" s="276"/>
      <c r="H161" s="276"/>
      <c r="I161" s="276"/>
      <c r="J161" s="276"/>
      <c r="K161" s="276"/>
    </row>
    <row r="162" spans="2:11" ht="7.5" customHeight="1">
      <c r="B162" s="255"/>
      <c r="C162" s="256"/>
      <c r="D162" s="256"/>
      <c r="E162" s="256"/>
      <c r="F162" s="256"/>
      <c r="G162" s="256"/>
      <c r="H162" s="256"/>
      <c r="I162" s="256"/>
      <c r="J162" s="256"/>
      <c r="K162" s="257"/>
    </row>
    <row r="163" spans="2:11" ht="45" customHeight="1">
      <c r="B163" s="258"/>
      <c r="C163" s="259" t="s">
        <v>313</v>
      </c>
      <c r="D163" s="259"/>
      <c r="E163" s="259"/>
      <c r="F163" s="259"/>
      <c r="G163" s="259"/>
      <c r="H163" s="259"/>
      <c r="I163" s="259"/>
      <c r="J163" s="259"/>
      <c r="K163" s="260"/>
    </row>
    <row r="164" spans="2:11" ht="17.25" customHeight="1">
      <c r="B164" s="258"/>
      <c r="C164" s="283" t="s">
        <v>242</v>
      </c>
      <c r="D164" s="283"/>
      <c r="E164" s="283"/>
      <c r="F164" s="283" t="s">
        <v>243</v>
      </c>
      <c r="G164" s="320"/>
      <c r="H164" s="321" t="s">
        <v>99</v>
      </c>
      <c r="I164" s="321" t="s">
        <v>54</v>
      </c>
      <c r="J164" s="283" t="s">
        <v>244</v>
      </c>
      <c r="K164" s="260"/>
    </row>
    <row r="165" spans="2:11" ht="17.25" customHeight="1">
      <c r="B165" s="261"/>
      <c r="C165" s="285" t="s">
        <v>245</v>
      </c>
      <c r="D165" s="285"/>
      <c r="E165" s="285"/>
      <c r="F165" s="286" t="s">
        <v>246</v>
      </c>
      <c r="G165" s="322"/>
      <c r="H165" s="323"/>
      <c r="I165" s="323"/>
      <c r="J165" s="285" t="s">
        <v>247</v>
      </c>
      <c r="K165" s="263"/>
    </row>
    <row r="166" spans="2:11" ht="5.25" customHeight="1">
      <c r="B166" s="291"/>
      <c r="C166" s="288"/>
      <c r="D166" s="288"/>
      <c r="E166" s="288"/>
      <c r="F166" s="288"/>
      <c r="G166" s="289"/>
      <c r="H166" s="288"/>
      <c r="I166" s="288"/>
      <c r="J166" s="288"/>
      <c r="K166" s="312"/>
    </row>
    <row r="167" spans="2:11" ht="15" customHeight="1">
      <c r="B167" s="291"/>
      <c r="C167" s="269" t="s">
        <v>251</v>
      </c>
      <c r="D167" s="269"/>
      <c r="E167" s="269"/>
      <c r="F167" s="290" t="s">
        <v>248</v>
      </c>
      <c r="G167" s="269"/>
      <c r="H167" s="269" t="s">
        <v>287</v>
      </c>
      <c r="I167" s="269" t="s">
        <v>250</v>
      </c>
      <c r="J167" s="269">
        <v>120</v>
      </c>
      <c r="K167" s="312"/>
    </row>
    <row r="168" spans="2:11" ht="15" customHeight="1">
      <c r="B168" s="291"/>
      <c r="C168" s="269" t="s">
        <v>296</v>
      </c>
      <c r="D168" s="269"/>
      <c r="E168" s="269"/>
      <c r="F168" s="290" t="s">
        <v>248</v>
      </c>
      <c r="G168" s="269"/>
      <c r="H168" s="269" t="s">
        <v>297</v>
      </c>
      <c r="I168" s="269" t="s">
        <v>250</v>
      </c>
      <c r="J168" s="269" t="s">
        <v>298</v>
      </c>
      <c r="K168" s="312"/>
    </row>
    <row r="169" spans="2:11" ht="15" customHeight="1">
      <c r="B169" s="291"/>
      <c r="C169" s="269" t="s">
        <v>197</v>
      </c>
      <c r="D169" s="269"/>
      <c r="E169" s="269"/>
      <c r="F169" s="290" t="s">
        <v>248</v>
      </c>
      <c r="G169" s="269"/>
      <c r="H169" s="269" t="s">
        <v>314</v>
      </c>
      <c r="I169" s="269" t="s">
        <v>250</v>
      </c>
      <c r="J169" s="269" t="s">
        <v>298</v>
      </c>
      <c r="K169" s="312"/>
    </row>
    <row r="170" spans="2:11" ht="15" customHeight="1">
      <c r="B170" s="291"/>
      <c r="C170" s="269" t="s">
        <v>253</v>
      </c>
      <c r="D170" s="269"/>
      <c r="E170" s="269"/>
      <c r="F170" s="290" t="s">
        <v>254</v>
      </c>
      <c r="G170" s="269"/>
      <c r="H170" s="269" t="s">
        <v>314</v>
      </c>
      <c r="I170" s="269" t="s">
        <v>250</v>
      </c>
      <c r="J170" s="269">
        <v>50</v>
      </c>
      <c r="K170" s="312"/>
    </row>
    <row r="171" spans="2:11" ht="15" customHeight="1">
      <c r="B171" s="291"/>
      <c r="C171" s="269" t="s">
        <v>256</v>
      </c>
      <c r="D171" s="269"/>
      <c r="E171" s="269"/>
      <c r="F171" s="290" t="s">
        <v>248</v>
      </c>
      <c r="G171" s="269"/>
      <c r="H171" s="269" t="s">
        <v>314</v>
      </c>
      <c r="I171" s="269" t="s">
        <v>258</v>
      </c>
      <c r="J171" s="269"/>
      <c r="K171" s="312"/>
    </row>
    <row r="172" spans="2:11" ht="15" customHeight="1">
      <c r="B172" s="291"/>
      <c r="C172" s="269" t="s">
        <v>267</v>
      </c>
      <c r="D172" s="269"/>
      <c r="E172" s="269"/>
      <c r="F172" s="290" t="s">
        <v>254</v>
      </c>
      <c r="G172" s="269"/>
      <c r="H172" s="269" t="s">
        <v>314</v>
      </c>
      <c r="I172" s="269" t="s">
        <v>250</v>
      </c>
      <c r="J172" s="269">
        <v>50</v>
      </c>
      <c r="K172" s="312"/>
    </row>
    <row r="173" spans="2:11" ht="15" customHeight="1">
      <c r="B173" s="291"/>
      <c r="C173" s="269" t="s">
        <v>275</v>
      </c>
      <c r="D173" s="269"/>
      <c r="E173" s="269"/>
      <c r="F173" s="290" t="s">
        <v>254</v>
      </c>
      <c r="G173" s="269"/>
      <c r="H173" s="269" t="s">
        <v>314</v>
      </c>
      <c r="I173" s="269" t="s">
        <v>250</v>
      </c>
      <c r="J173" s="269">
        <v>50</v>
      </c>
      <c r="K173" s="312"/>
    </row>
    <row r="174" spans="2:11" ht="15" customHeight="1">
      <c r="B174" s="291"/>
      <c r="C174" s="269" t="s">
        <v>273</v>
      </c>
      <c r="D174" s="269"/>
      <c r="E174" s="269"/>
      <c r="F174" s="290" t="s">
        <v>254</v>
      </c>
      <c r="G174" s="269"/>
      <c r="H174" s="269" t="s">
        <v>314</v>
      </c>
      <c r="I174" s="269" t="s">
        <v>250</v>
      </c>
      <c r="J174" s="269">
        <v>50</v>
      </c>
      <c r="K174" s="312"/>
    </row>
    <row r="175" spans="2:11" ht="15" customHeight="1">
      <c r="B175" s="291"/>
      <c r="C175" s="269" t="s">
        <v>98</v>
      </c>
      <c r="D175" s="269"/>
      <c r="E175" s="269"/>
      <c r="F175" s="290" t="s">
        <v>248</v>
      </c>
      <c r="G175" s="269"/>
      <c r="H175" s="269" t="s">
        <v>315</v>
      </c>
      <c r="I175" s="269" t="s">
        <v>316</v>
      </c>
      <c r="J175" s="269"/>
      <c r="K175" s="312"/>
    </row>
    <row r="176" spans="2:11" ht="15" customHeight="1">
      <c r="B176" s="291"/>
      <c r="C176" s="269" t="s">
        <v>54</v>
      </c>
      <c r="D176" s="269"/>
      <c r="E176" s="269"/>
      <c r="F176" s="290" t="s">
        <v>248</v>
      </c>
      <c r="G176" s="269"/>
      <c r="H176" s="269" t="s">
        <v>317</v>
      </c>
      <c r="I176" s="269" t="s">
        <v>318</v>
      </c>
      <c r="J176" s="269">
        <v>1</v>
      </c>
      <c r="K176" s="312"/>
    </row>
    <row r="177" spans="2:11" ht="15" customHeight="1">
      <c r="B177" s="291"/>
      <c r="C177" s="269" t="s">
        <v>50</v>
      </c>
      <c r="D177" s="269"/>
      <c r="E177" s="269"/>
      <c r="F177" s="290" t="s">
        <v>248</v>
      </c>
      <c r="G177" s="269"/>
      <c r="H177" s="269" t="s">
        <v>319</v>
      </c>
      <c r="I177" s="269" t="s">
        <v>250</v>
      </c>
      <c r="J177" s="269">
        <v>20</v>
      </c>
      <c r="K177" s="312"/>
    </row>
    <row r="178" spans="2:11" ht="15" customHeight="1">
      <c r="B178" s="291"/>
      <c r="C178" s="269" t="s">
        <v>99</v>
      </c>
      <c r="D178" s="269"/>
      <c r="E178" s="269"/>
      <c r="F178" s="290" t="s">
        <v>248</v>
      </c>
      <c r="G178" s="269"/>
      <c r="H178" s="269" t="s">
        <v>320</v>
      </c>
      <c r="I178" s="269" t="s">
        <v>250</v>
      </c>
      <c r="J178" s="269">
        <v>255</v>
      </c>
      <c r="K178" s="312"/>
    </row>
    <row r="179" spans="2:11" ht="15" customHeight="1">
      <c r="B179" s="291"/>
      <c r="C179" s="269" t="s">
        <v>100</v>
      </c>
      <c r="D179" s="269"/>
      <c r="E179" s="269"/>
      <c r="F179" s="290" t="s">
        <v>248</v>
      </c>
      <c r="G179" s="269"/>
      <c r="H179" s="269" t="s">
        <v>213</v>
      </c>
      <c r="I179" s="269" t="s">
        <v>250</v>
      </c>
      <c r="J179" s="269">
        <v>10</v>
      </c>
      <c r="K179" s="312"/>
    </row>
    <row r="180" spans="2:11" ht="15" customHeight="1">
      <c r="B180" s="291"/>
      <c r="C180" s="269" t="s">
        <v>101</v>
      </c>
      <c r="D180" s="269"/>
      <c r="E180" s="269"/>
      <c r="F180" s="290" t="s">
        <v>248</v>
      </c>
      <c r="G180" s="269"/>
      <c r="H180" s="269" t="s">
        <v>321</v>
      </c>
      <c r="I180" s="269" t="s">
        <v>282</v>
      </c>
      <c r="J180" s="269"/>
      <c r="K180" s="312"/>
    </row>
    <row r="181" spans="2:11" ht="15" customHeight="1">
      <c r="B181" s="291"/>
      <c r="C181" s="269" t="s">
        <v>322</v>
      </c>
      <c r="D181" s="269"/>
      <c r="E181" s="269"/>
      <c r="F181" s="290" t="s">
        <v>248</v>
      </c>
      <c r="G181" s="269"/>
      <c r="H181" s="269" t="s">
        <v>323</v>
      </c>
      <c r="I181" s="269" t="s">
        <v>282</v>
      </c>
      <c r="J181" s="269"/>
      <c r="K181" s="312"/>
    </row>
    <row r="182" spans="2:11" ht="15" customHeight="1">
      <c r="B182" s="291"/>
      <c r="C182" s="269" t="s">
        <v>311</v>
      </c>
      <c r="D182" s="269"/>
      <c r="E182" s="269"/>
      <c r="F182" s="290" t="s">
        <v>248</v>
      </c>
      <c r="G182" s="269"/>
      <c r="H182" s="269" t="s">
        <v>324</v>
      </c>
      <c r="I182" s="269" t="s">
        <v>282</v>
      </c>
      <c r="J182" s="269"/>
      <c r="K182" s="312"/>
    </row>
    <row r="183" spans="2:11" ht="15" customHeight="1">
      <c r="B183" s="291"/>
      <c r="C183" s="269" t="s">
        <v>103</v>
      </c>
      <c r="D183" s="269"/>
      <c r="E183" s="269"/>
      <c r="F183" s="290" t="s">
        <v>254</v>
      </c>
      <c r="G183" s="269"/>
      <c r="H183" s="269" t="s">
        <v>325</v>
      </c>
      <c r="I183" s="269" t="s">
        <v>250</v>
      </c>
      <c r="J183" s="269">
        <v>50</v>
      </c>
      <c r="K183" s="312"/>
    </row>
    <row r="184" spans="2:11" ht="15" customHeight="1">
      <c r="B184" s="291"/>
      <c r="C184" s="269" t="s">
        <v>326</v>
      </c>
      <c r="D184" s="269"/>
      <c r="E184" s="269"/>
      <c r="F184" s="290" t="s">
        <v>254</v>
      </c>
      <c r="G184" s="269"/>
      <c r="H184" s="269" t="s">
        <v>327</v>
      </c>
      <c r="I184" s="269" t="s">
        <v>328</v>
      </c>
      <c r="J184" s="269"/>
      <c r="K184" s="312"/>
    </row>
    <row r="185" spans="2:11" ht="15" customHeight="1">
      <c r="B185" s="291"/>
      <c r="C185" s="269" t="s">
        <v>329</v>
      </c>
      <c r="D185" s="269"/>
      <c r="E185" s="269"/>
      <c r="F185" s="290" t="s">
        <v>254</v>
      </c>
      <c r="G185" s="269"/>
      <c r="H185" s="269" t="s">
        <v>330</v>
      </c>
      <c r="I185" s="269" t="s">
        <v>328</v>
      </c>
      <c r="J185" s="269"/>
      <c r="K185" s="312"/>
    </row>
    <row r="186" spans="2:11" ht="15" customHeight="1">
      <c r="B186" s="291"/>
      <c r="C186" s="269" t="s">
        <v>331</v>
      </c>
      <c r="D186" s="269"/>
      <c r="E186" s="269"/>
      <c r="F186" s="290" t="s">
        <v>254</v>
      </c>
      <c r="G186" s="269"/>
      <c r="H186" s="269" t="s">
        <v>332</v>
      </c>
      <c r="I186" s="269" t="s">
        <v>328</v>
      </c>
      <c r="J186" s="269"/>
      <c r="K186" s="312"/>
    </row>
    <row r="187" spans="2:11" ht="15" customHeight="1">
      <c r="B187" s="291"/>
      <c r="C187" s="324" t="s">
        <v>333</v>
      </c>
      <c r="D187" s="269"/>
      <c r="E187" s="269"/>
      <c r="F187" s="290" t="s">
        <v>254</v>
      </c>
      <c r="G187" s="269"/>
      <c r="H187" s="269" t="s">
        <v>334</v>
      </c>
      <c r="I187" s="269" t="s">
        <v>335</v>
      </c>
      <c r="J187" s="325" t="s">
        <v>336</v>
      </c>
      <c r="K187" s="312"/>
    </row>
    <row r="188" spans="2:11" ht="15" customHeight="1">
      <c r="B188" s="291"/>
      <c r="C188" s="275" t="s">
        <v>39</v>
      </c>
      <c r="D188" s="269"/>
      <c r="E188" s="269"/>
      <c r="F188" s="290" t="s">
        <v>248</v>
      </c>
      <c r="G188" s="269"/>
      <c r="H188" s="265" t="s">
        <v>337</v>
      </c>
      <c r="I188" s="269" t="s">
        <v>338</v>
      </c>
      <c r="J188" s="269"/>
      <c r="K188" s="312"/>
    </row>
    <row r="189" spans="2:11" ht="15" customHeight="1">
      <c r="B189" s="291"/>
      <c r="C189" s="275" t="s">
        <v>339</v>
      </c>
      <c r="D189" s="269"/>
      <c r="E189" s="269"/>
      <c r="F189" s="290" t="s">
        <v>248</v>
      </c>
      <c r="G189" s="269"/>
      <c r="H189" s="269" t="s">
        <v>340</v>
      </c>
      <c r="I189" s="269" t="s">
        <v>282</v>
      </c>
      <c r="J189" s="269"/>
      <c r="K189" s="312"/>
    </row>
    <row r="190" spans="2:11" ht="15" customHeight="1">
      <c r="B190" s="291"/>
      <c r="C190" s="275" t="s">
        <v>341</v>
      </c>
      <c r="D190" s="269"/>
      <c r="E190" s="269"/>
      <c r="F190" s="290" t="s">
        <v>248</v>
      </c>
      <c r="G190" s="269"/>
      <c r="H190" s="269" t="s">
        <v>342</v>
      </c>
      <c r="I190" s="269" t="s">
        <v>282</v>
      </c>
      <c r="J190" s="269"/>
      <c r="K190" s="312"/>
    </row>
    <row r="191" spans="2:11" ht="15" customHeight="1">
      <c r="B191" s="291"/>
      <c r="C191" s="275" t="s">
        <v>343</v>
      </c>
      <c r="D191" s="269"/>
      <c r="E191" s="269"/>
      <c r="F191" s="290" t="s">
        <v>254</v>
      </c>
      <c r="G191" s="269"/>
      <c r="H191" s="269" t="s">
        <v>344</v>
      </c>
      <c r="I191" s="269" t="s">
        <v>282</v>
      </c>
      <c r="J191" s="269"/>
      <c r="K191" s="312"/>
    </row>
    <row r="192" spans="2:11" ht="15" customHeight="1">
      <c r="B192" s="318"/>
      <c r="C192" s="326"/>
      <c r="D192" s="300"/>
      <c r="E192" s="300"/>
      <c r="F192" s="300"/>
      <c r="G192" s="300"/>
      <c r="H192" s="300"/>
      <c r="I192" s="300"/>
      <c r="J192" s="300"/>
      <c r="K192" s="319"/>
    </row>
    <row r="193" spans="2:11" ht="18.75" customHeight="1">
      <c r="B193" s="265"/>
      <c r="C193" s="269"/>
      <c r="D193" s="269"/>
      <c r="E193" s="269"/>
      <c r="F193" s="290"/>
      <c r="G193" s="269"/>
      <c r="H193" s="269"/>
      <c r="I193" s="269"/>
      <c r="J193" s="269"/>
      <c r="K193" s="265"/>
    </row>
    <row r="194" spans="2:11" ht="18.75" customHeight="1">
      <c r="B194" s="265"/>
      <c r="C194" s="269"/>
      <c r="D194" s="269"/>
      <c r="E194" s="269"/>
      <c r="F194" s="290"/>
      <c r="G194" s="269"/>
      <c r="H194" s="269"/>
      <c r="I194" s="269"/>
      <c r="J194" s="269"/>
      <c r="K194" s="265"/>
    </row>
    <row r="195" spans="2:11" ht="18.75" customHeight="1"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</row>
    <row r="196" spans="2:11" ht="13.5">
      <c r="B196" s="255"/>
      <c r="C196" s="256"/>
      <c r="D196" s="256"/>
      <c r="E196" s="256"/>
      <c r="F196" s="256"/>
      <c r="G196" s="256"/>
      <c r="H196" s="256"/>
      <c r="I196" s="256"/>
      <c r="J196" s="256"/>
      <c r="K196" s="257"/>
    </row>
    <row r="197" spans="2:11" ht="21">
      <c r="B197" s="258"/>
      <c r="C197" s="259" t="s">
        <v>345</v>
      </c>
      <c r="D197" s="259"/>
      <c r="E197" s="259"/>
      <c r="F197" s="259"/>
      <c r="G197" s="259"/>
      <c r="H197" s="259"/>
      <c r="I197" s="259"/>
      <c r="J197" s="259"/>
      <c r="K197" s="260"/>
    </row>
    <row r="198" spans="2:11" ht="25.5" customHeight="1">
      <c r="B198" s="258"/>
      <c r="C198" s="327" t="s">
        <v>346</v>
      </c>
      <c r="D198" s="327"/>
      <c r="E198" s="327"/>
      <c r="F198" s="327" t="s">
        <v>347</v>
      </c>
      <c r="G198" s="328"/>
      <c r="H198" s="327" t="s">
        <v>348</v>
      </c>
      <c r="I198" s="327"/>
      <c r="J198" s="327"/>
      <c r="K198" s="260"/>
    </row>
    <row r="199" spans="2:11" ht="5.25" customHeight="1">
      <c r="B199" s="291"/>
      <c r="C199" s="288"/>
      <c r="D199" s="288"/>
      <c r="E199" s="288"/>
      <c r="F199" s="288"/>
      <c r="G199" s="269"/>
      <c r="H199" s="288"/>
      <c r="I199" s="288"/>
      <c r="J199" s="288"/>
      <c r="K199" s="312"/>
    </row>
    <row r="200" spans="2:11" ht="15" customHeight="1">
      <c r="B200" s="291"/>
      <c r="C200" s="269" t="s">
        <v>338</v>
      </c>
      <c r="D200" s="269"/>
      <c r="E200" s="269"/>
      <c r="F200" s="290" t="s">
        <v>40</v>
      </c>
      <c r="G200" s="269"/>
      <c r="H200" s="269" t="s">
        <v>349</v>
      </c>
      <c r="I200" s="269"/>
      <c r="J200" s="269"/>
      <c r="K200" s="312"/>
    </row>
    <row r="201" spans="2:11" ht="15" customHeight="1">
      <c r="B201" s="291"/>
      <c r="C201" s="297"/>
      <c r="D201" s="269"/>
      <c r="E201" s="269"/>
      <c r="F201" s="290" t="s">
        <v>41</v>
      </c>
      <c r="G201" s="269"/>
      <c r="H201" s="269" t="s">
        <v>350</v>
      </c>
      <c r="I201" s="269"/>
      <c r="J201" s="269"/>
      <c r="K201" s="312"/>
    </row>
    <row r="202" spans="2:11" ht="15" customHeight="1">
      <c r="B202" s="291"/>
      <c r="C202" s="297"/>
      <c r="D202" s="269"/>
      <c r="E202" s="269"/>
      <c r="F202" s="290" t="s">
        <v>44</v>
      </c>
      <c r="G202" s="269"/>
      <c r="H202" s="269" t="s">
        <v>351</v>
      </c>
      <c r="I202" s="269"/>
      <c r="J202" s="269"/>
      <c r="K202" s="312"/>
    </row>
    <row r="203" spans="2:11" ht="15" customHeight="1">
      <c r="B203" s="291"/>
      <c r="C203" s="269"/>
      <c r="D203" s="269"/>
      <c r="E203" s="269"/>
      <c r="F203" s="290" t="s">
        <v>42</v>
      </c>
      <c r="G203" s="269"/>
      <c r="H203" s="269" t="s">
        <v>352</v>
      </c>
      <c r="I203" s="269"/>
      <c r="J203" s="269"/>
      <c r="K203" s="312"/>
    </row>
    <row r="204" spans="2:11" ht="15" customHeight="1">
      <c r="B204" s="291"/>
      <c r="C204" s="269"/>
      <c r="D204" s="269"/>
      <c r="E204" s="269"/>
      <c r="F204" s="290" t="s">
        <v>43</v>
      </c>
      <c r="G204" s="269"/>
      <c r="H204" s="269" t="s">
        <v>353</v>
      </c>
      <c r="I204" s="269"/>
      <c r="J204" s="269"/>
      <c r="K204" s="312"/>
    </row>
    <row r="205" spans="2:11" ht="15" customHeight="1">
      <c r="B205" s="291"/>
      <c r="C205" s="269"/>
      <c r="D205" s="269"/>
      <c r="E205" s="269"/>
      <c r="F205" s="290"/>
      <c r="G205" s="269"/>
      <c r="H205" s="269"/>
      <c r="I205" s="269"/>
      <c r="J205" s="269"/>
      <c r="K205" s="312"/>
    </row>
    <row r="206" spans="2:11" ht="15" customHeight="1">
      <c r="B206" s="291"/>
      <c r="C206" s="269" t="s">
        <v>294</v>
      </c>
      <c r="D206" s="269"/>
      <c r="E206" s="269"/>
      <c r="F206" s="290" t="s">
        <v>76</v>
      </c>
      <c r="G206" s="269"/>
      <c r="H206" s="269" t="s">
        <v>354</v>
      </c>
      <c r="I206" s="269"/>
      <c r="J206" s="269"/>
      <c r="K206" s="312"/>
    </row>
    <row r="207" spans="2:11" ht="15" customHeight="1">
      <c r="B207" s="291"/>
      <c r="C207" s="297"/>
      <c r="D207" s="269"/>
      <c r="E207" s="269"/>
      <c r="F207" s="290" t="s">
        <v>191</v>
      </c>
      <c r="G207" s="269"/>
      <c r="H207" s="269" t="s">
        <v>192</v>
      </c>
      <c r="I207" s="269"/>
      <c r="J207" s="269"/>
      <c r="K207" s="312"/>
    </row>
    <row r="208" spans="2:11" ht="15" customHeight="1">
      <c r="B208" s="291"/>
      <c r="C208" s="269"/>
      <c r="D208" s="269"/>
      <c r="E208" s="269"/>
      <c r="F208" s="290" t="s">
        <v>189</v>
      </c>
      <c r="G208" s="269"/>
      <c r="H208" s="269" t="s">
        <v>355</v>
      </c>
      <c r="I208" s="269"/>
      <c r="J208" s="269"/>
      <c r="K208" s="312"/>
    </row>
    <row r="209" spans="2:11" ht="15" customHeight="1">
      <c r="B209" s="329"/>
      <c r="C209" s="297"/>
      <c r="D209" s="297"/>
      <c r="E209" s="297"/>
      <c r="F209" s="290" t="s">
        <v>193</v>
      </c>
      <c r="G209" s="275"/>
      <c r="H209" s="316" t="s">
        <v>194</v>
      </c>
      <c r="I209" s="316"/>
      <c r="J209" s="316"/>
      <c r="K209" s="330"/>
    </row>
    <row r="210" spans="2:11" ht="15" customHeight="1">
      <c r="B210" s="329"/>
      <c r="C210" s="297"/>
      <c r="D210" s="297"/>
      <c r="E210" s="297"/>
      <c r="F210" s="290" t="s">
        <v>195</v>
      </c>
      <c r="G210" s="275"/>
      <c r="H210" s="316" t="s">
        <v>356</v>
      </c>
      <c r="I210" s="316"/>
      <c r="J210" s="316"/>
      <c r="K210" s="330"/>
    </row>
    <row r="211" spans="2:11" ht="15" customHeight="1">
      <c r="B211" s="329"/>
      <c r="C211" s="297"/>
      <c r="D211" s="297"/>
      <c r="E211" s="297"/>
      <c r="F211" s="331"/>
      <c r="G211" s="275"/>
      <c r="H211" s="332"/>
      <c r="I211" s="332"/>
      <c r="J211" s="332"/>
      <c r="K211" s="330"/>
    </row>
    <row r="212" spans="2:11" ht="15" customHeight="1">
      <c r="B212" s="329"/>
      <c r="C212" s="269" t="s">
        <v>318</v>
      </c>
      <c r="D212" s="297"/>
      <c r="E212" s="297"/>
      <c r="F212" s="290">
        <v>1</v>
      </c>
      <c r="G212" s="275"/>
      <c r="H212" s="316" t="s">
        <v>357</v>
      </c>
      <c r="I212" s="316"/>
      <c r="J212" s="316"/>
      <c r="K212" s="330"/>
    </row>
    <row r="213" spans="2:11" ht="15" customHeight="1">
      <c r="B213" s="329"/>
      <c r="C213" s="297"/>
      <c r="D213" s="297"/>
      <c r="E213" s="297"/>
      <c r="F213" s="290">
        <v>2</v>
      </c>
      <c r="G213" s="275"/>
      <c r="H213" s="316" t="s">
        <v>358</v>
      </c>
      <c r="I213" s="316"/>
      <c r="J213" s="316"/>
      <c r="K213" s="330"/>
    </row>
    <row r="214" spans="2:11" ht="15" customHeight="1">
      <c r="B214" s="329"/>
      <c r="C214" s="297"/>
      <c r="D214" s="297"/>
      <c r="E214" s="297"/>
      <c r="F214" s="290">
        <v>3</v>
      </c>
      <c r="G214" s="275"/>
      <c r="H214" s="316" t="s">
        <v>359</v>
      </c>
      <c r="I214" s="316"/>
      <c r="J214" s="316"/>
      <c r="K214" s="330"/>
    </row>
    <row r="215" spans="2:11" ht="15" customHeight="1">
      <c r="B215" s="329"/>
      <c r="C215" s="297"/>
      <c r="D215" s="297"/>
      <c r="E215" s="297"/>
      <c r="F215" s="290">
        <v>4</v>
      </c>
      <c r="G215" s="275"/>
      <c r="H215" s="316" t="s">
        <v>360</v>
      </c>
      <c r="I215" s="316"/>
      <c r="J215" s="316"/>
      <c r="K215" s="330"/>
    </row>
    <row r="216" spans="2:11" ht="12.75" customHeight="1">
      <c r="B216" s="333"/>
      <c r="C216" s="334"/>
      <c r="D216" s="334"/>
      <c r="E216" s="334"/>
      <c r="F216" s="334"/>
      <c r="G216" s="334"/>
      <c r="H216" s="334"/>
      <c r="I216" s="334"/>
      <c r="J216" s="334"/>
      <c r="K216" s="335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LAPTOP-0LF8GTN6\Jiří Vacek</dc:creator>
  <cp:keywords/>
  <dc:description/>
  <cp:lastModifiedBy>LAPTOP-0LF8GTN6\Jiří Vacek</cp:lastModifiedBy>
  <dcterms:created xsi:type="dcterms:W3CDTF">2018-10-12T07:22:07Z</dcterms:created>
  <dcterms:modified xsi:type="dcterms:W3CDTF">2018-10-12T07:22:09Z</dcterms:modified>
  <cp:category/>
  <cp:version/>
  <cp:contentType/>
  <cp:contentStatus/>
</cp:coreProperties>
</file>