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27495" windowHeight="11190" activeTab="0"/>
  </bookViews>
  <sheets>
    <sheet name="Rekapitulace stavby" sheetId="1" r:id="rId1"/>
    <sheet name="B - Změna dispozi - B- Ne..." sheetId="2" r:id="rId2"/>
    <sheet name="A - Způsobilé výdaje - A ..." sheetId="3" r:id="rId3"/>
    <sheet name="Pokyny pro vyplnění" sheetId="4" r:id="rId4"/>
  </sheets>
  <definedNames>
    <definedName name="_xlnm._FilterDatabase" localSheetId="2" hidden="1">'A - Způsobilé výdaje - A ...'!$C$78:$K$109</definedName>
    <definedName name="_xlnm._FilterDatabase" localSheetId="1" hidden="1">'B - Změna dispozi - B- Ne...'!$C$138:$K$2473</definedName>
    <definedName name="_xlnm.Print_Area" localSheetId="2">'A - Způsobilé výdaje - A ...'!$C$4:$J$36,'A - Způsobilé výdaje - A ...'!$C$42:$J$60,'A - Způsobilé výdaje - A ...'!$C$66:$K$109</definedName>
    <definedName name="_xlnm.Print_Area" localSheetId="1">'B - Změna dispozi - B- Ne...'!$C$4:$J$36,'B - Změna dispozi - B- Ne...'!$C$42:$J$120,'B - Změna dispozi - B- Ne...'!$C$126:$K$2473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'B - Změna dispozi - B- Ne...'!$138:$138</definedName>
    <definedName name="_xlnm.Print_Titles" localSheetId="2">'A - Způsobilé výdaje - A ...'!$78:$78</definedName>
  </definedNames>
  <calcPr calcId="145621"/>
</workbook>
</file>

<file path=xl/sharedStrings.xml><?xml version="1.0" encoding="utf-8"?>
<sst xmlns="http://schemas.openxmlformats.org/spreadsheetml/2006/main" count="26672" uniqueCount="4135">
  <si>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</si>
  <si>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</si>
  <si>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</si>
  <si>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</si>
  <si>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</si>
  <si>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</si>
  <si>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</si>
  <si>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{65cc4888-12b6-4e27-a0b0-0b55a0b5e222}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</si>
  <si>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</si>
  <si>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</si>
  <si>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</si>
  <si>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</si>
  <si>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</si>
  <si>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</si>
  <si>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</si>
  <si>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</si>
  <si>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1818M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</si>
  <si>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</si>
  <si>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</si>
  <si>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Mánesova 23 SO 02</t>
  </si>
  <si>
    <t>KSO:</t>
  </si>
  <si>
    <t/>
  </si>
  <si>
    <t>CC-CZ:</t>
  </si>
  <si>
    <t>Místo:</t>
  </si>
  <si>
    <t>Cheb</t>
  </si>
  <si>
    <t>Datum:</t>
  </si>
  <si>
    <t>8. 6. 2018</t>
  </si>
  <si>
    <t>Zadavatel:</t>
  </si>
  <si>
    <t>IČ:</t>
  </si>
  <si>
    <t>Město Cheb</t>
  </si>
  <si>
    <t>DIČ:</t>
  </si>
  <si>
    <t>Uchazeč:</t>
  </si>
  <si>
    <t>Vyplň údaj</t>
  </si>
  <si>
    <t>Projektant:</t>
  </si>
  <si>
    <t>Ing. Ondřej Beránek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</si>
  <si>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</si>
  <si>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</si>
  <si>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</si>
  <si>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</si>
  <si>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</si>
  <si>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</si>
  <si>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</si>
  <si>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</si>
  <si>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</si>
  <si>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</si>
  <si>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</si>
  <si>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</si>
  <si>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</si>
  <si>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</si>
  <si>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</si>
  <si>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</si>
  <si>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</si>
  <si>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</si>
  <si>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</si>
  <si>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</si>
  <si>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</si>
  <si>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</si>
  <si>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</si>
  <si>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</si>
  <si>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</si>
  <si>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</si>
  <si>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</si>
  <si>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</si>
  <si>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</si>
  <si>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</si>
  <si>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</si>
  <si>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</si>
  <si>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</si>
  <si>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</si>
  <si>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</si>
  <si>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</si>
  <si>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</si>
  <si>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</si>
  <si>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</si>
  <si>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</si>
  <si>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</si>
  <si>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B - Změna dispozi</t>
  </si>
  <si>
    <t>B- Nezpůsobilé výdaje Změna dispozice</t>
  </si>
  <si>
    <t>STA</t>
  </si>
  <si>
    <t>1</t>
  </si>
  <si>
    <t>{39046029-0ddb-4409-beb7-c1f5653ac032}</t>
  </si>
  <si>
    <t>2</t>
  </si>
  <si>
    <t>A - Způsobilé výdaje</t>
  </si>
  <si>
    <t>A - Způsobilé výdaje hlavní</t>
  </si>
  <si>
    <t>{980e7ccc-bdee-44f1-bce7-0708b3357059}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</si>
  <si>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</si>
  <si>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</si>
  <si>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</si>
  <si>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</si>
  <si>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</si>
  <si>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</si>
  <si>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</si>
  <si>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B - Změna dispozi - B- Nezpůsobilé výdaje Změna dispozice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</si>
  <si>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</si>
  <si>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</si>
  <si>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</si>
  <si>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</si>
  <si>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</si>
  <si>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</si>
  <si>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</si>
  <si>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</si>
  <si>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</si>
  <si>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</si>
  <si>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</si>
  <si>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</si>
  <si>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</si>
  <si>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</si>
  <si>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</si>
  <si>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</si>
  <si>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</si>
  <si>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</si>
  <si>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720 - Zdravotně technické instalace budov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</si>
  <si>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</si>
  <si>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</si>
  <si>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</si>
  <si>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</si>
  <si>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767 - Konstrukce zámečnické</t>
  </si>
  <si>
    <t xml:space="preserve">    ON - Ostatní náklady</t>
  </si>
  <si>
    <t xml:space="preserve">    XOS - Stavební přípomoce</t>
  </si>
  <si>
    <t xml:space="preserve">    730 - Ústřední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</si>
  <si>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</si>
  <si>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</si>
  <si>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</si>
  <si>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</si>
  <si>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</si>
  <si>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 xml:space="preserve">    DEM - Demontáže</t>
  </si>
  <si>
    <t xml:space="preserve">    REV - Zkoušky a revize</t>
  </si>
  <si>
    <t xml:space="preserve">    740 - Elektromontáže</t>
  </si>
  <si>
    <t xml:space="preserve">    C801-4 - Opravy a údržba</t>
  </si>
  <si>
    <t xml:space="preserve">    M21.1 - Rozvody slaboproud</t>
  </si>
  <si>
    <t xml:space="preserve">    M21.2 - Rozvody PBZ</t>
  </si>
  <si>
    <t xml:space="preserve">    M21 - Elektromontáže - montáže</t>
  </si>
  <si>
    <t xml:space="preserve">    M21.3 - Ostatní</t>
  </si>
  <si>
    <t xml:space="preserve">    M21.4 - Demontáž</t>
  </si>
  <si>
    <t xml:space="preserve">    M21.5 - Výchozí revize</t>
  </si>
  <si>
    <t xml:space="preserve">    M46 - Zemní práce při elektromontážích</t>
  </si>
  <si>
    <t xml:space="preserve">    D - Dodávky</t>
  </si>
  <si>
    <t xml:space="preserve">      RE1 - Rozvaděč RE1 - NER 217 EI-30S</t>
  </si>
  <si>
    <t xml:space="preserve">      RE2 - Rozvaděč RE2 - NER 217 EI-30S</t>
  </si>
  <si>
    <t xml:space="preserve">      RMS - Rozvaděč RMS</t>
  </si>
  <si>
    <t xml:space="preserve">      R1 - Rozvaděč R1 - bytový</t>
  </si>
  <si>
    <t xml:space="preserve">    HZS - Hodinové zúčtovací sazby</t>
  </si>
  <si>
    <t xml:space="preserve">    751 - Vzduchotechnika</t>
  </si>
  <si>
    <t xml:space="preserve">    773 - Podlahy z litého teraca</t>
  </si>
  <si>
    <t xml:space="preserve">    777 - Podlahy lité</t>
  </si>
  <si>
    <t xml:space="preserve">    763 - Konstrukce suché výstavby</t>
  </si>
  <si>
    <t xml:space="preserve">    766 - Konstrukce truhlářské</t>
  </si>
  <si>
    <t xml:space="preserve">    7666 - Výplně otvorů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</si>
  <si>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</si>
  <si>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</si>
  <si>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</si>
  <si>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</si>
  <si>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</si>
  <si>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</si>
  <si>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</si>
  <si>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</si>
  <si>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</si>
  <si>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</si>
  <si>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</si>
  <si>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</si>
  <si>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</si>
  <si>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</si>
  <si>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</si>
  <si>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</si>
  <si>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</si>
  <si>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</si>
  <si>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</si>
  <si>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</si>
  <si>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</si>
  <si>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</si>
  <si>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</si>
  <si>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</si>
  <si>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</si>
  <si>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</si>
  <si>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</si>
  <si>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131203101</t>
  </si>
  <si>
    <t>Hloubení jam ručním nebo pneum nářadím v soudržných horninách tř. 3</t>
  </si>
  <si>
    <t>m3</t>
  </si>
  <si>
    <t>CS ÚRS 2017 01</t>
  </si>
  <si>
    <t>4</t>
  </si>
  <si>
    <t>VV</t>
  </si>
  <si>
    <t>"Venkovní schodiště" ((3,305+1,95)*2*0,4+3,305*0,5)*0,9</t>
  </si>
  <si>
    <t>True</t>
  </si>
  <si>
    <t>Součet</t>
  </si>
  <si>
    <t>131203109</t>
  </si>
  <si>
    <t>Příplatek za lepivost u hloubení jam ručním nebo pneum nářadím v hornině tř. 3</t>
  </si>
  <si>
    <t>3</t>
  </si>
  <si>
    <t>162201101</t>
  </si>
  <si>
    <t>Vodorovné přemístění do 20 m výkopku/sypaniny z horniny tř. 1 až 4</t>
  </si>
  <si>
    <t>6</t>
  </si>
  <si>
    <t>162701105</t>
  </si>
  <si>
    <t>Vodorovné přemístění do 10000 m výkopku/sypaniny z horniny tř. 1 až 4</t>
  </si>
  <si>
    <t>8</t>
  </si>
  <si>
    <t>5,271-2,487</t>
  </si>
  <si>
    <t>5</t>
  </si>
  <si>
    <t>162701109</t>
  </si>
  <si>
    <t>Příplatek k vodorovnému přemístění výkopku/sypaniny z horniny tř. 1 až 4 ZKD 1000 m přes 10000 m</t>
  </si>
  <si>
    <t>10</t>
  </si>
  <si>
    <t>2,784*4 "Přepočtené koeficientem množství</t>
  </si>
  <si>
    <t>167101101</t>
  </si>
  <si>
    <t>Nakládání výkopku z hornin tř. 1 až 4 do 100 m3</t>
  </si>
  <si>
    <t>12</t>
  </si>
  <si>
    <t>7</t>
  </si>
  <si>
    <t>171201201</t>
  </si>
  <si>
    <t>Uložení sypaniny na skládky</t>
  </si>
  <si>
    <t>14</t>
  </si>
  <si>
    <t>171201211</t>
  </si>
  <si>
    <t>Poplatek za uložení odpadu ze sypaniny na skládce (skládkovné)</t>
  </si>
  <si>
    <t>t</t>
  </si>
  <si>
    <t>16</t>
  </si>
  <si>
    <t>2,784*1,87 "Přepočtené koeficientem množství</t>
  </si>
  <si>
    <t>9</t>
  </si>
  <si>
    <t>174101101</t>
  </si>
  <si>
    <t>Zásyp jam, šachet rýh nebo kolem objektů sypaninou se zhutněním</t>
  </si>
  <si>
    <t>18</t>
  </si>
  <si>
    <t>"Venkovní schodiště" ((3,305+1,95)*2*0,2+3,305*0,2)*0,9</t>
  </si>
  <si>
    <t>182101101</t>
  </si>
  <si>
    <t>Svahování v zářezech v hornině tř. 1 až 4</t>
  </si>
  <si>
    <t>m2</t>
  </si>
  <si>
    <t>20</t>
  </si>
  <si>
    <t>Zakládání</t>
  </si>
  <si>
    <t>11</t>
  </si>
  <si>
    <t>213311113</t>
  </si>
  <si>
    <t>Polštáře zhutněné pod základy z kameniva drceného frakce 16 až 63 mm</t>
  </si>
  <si>
    <t>22</t>
  </si>
  <si>
    <t>"Venkovní schodiště" 1,78*0,6*1,3</t>
  </si>
  <si>
    <t>215901101</t>
  </si>
  <si>
    <t>Zhutnění podloží z hornin soudržných do 92% PS nebo nesoudržných sypkých I(d) do 0,8</t>
  </si>
  <si>
    <t>24</t>
  </si>
  <si>
    <t>"Venkovní schodiště" (3,305+1,95)*2*0,2+3,305*0,3</t>
  </si>
  <si>
    <t>13</t>
  </si>
  <si>
    <t>279113132</t>
  </si>
  <si>
    <t>Základová zeď tl do 200 mm z tvárnic ztraceného bednění včetně výplně z betonu tř. C 16/20</t>
  </si>
  <si>
    <t>26</t>
  </si>
  <si>
    <t>"Venkovní schodiště" (3,305+1,95)*2*0,9</t>
  </si>
  <si>
    <t>279113134</t>
  </si>
  <si>
    <t>Základová zeď tl do 300 mm z tvárnic ztraceného bednění včetně výplně z betonu tř. C 16/20</t>
  </si>
  <si>
    <t>28</t>
  </si>
  <si>
    <t>"Venkovní schodiště" 3,305*0,9</t>
  </si>
  <si>
    <t>Svislé a kompletní konstrukce</t>
  </si>
  <si>
    <t>311113132</t>
  </si>
  <si>
    <t>Nosná zeď tl do 200 mm z hladkých tvárnic ztraceného bednění včetně výplně z betonu tř. C 16/20</t>
  </si>
  <si>
    <t>30</t>
  </si>
  <si>
    <t>"Venkovní schodiště" 1,95*0,6</t>
  </si>
  <si>
    <t>311113134</t>
  </si>
  <si>
    <t>Nosná zeď tl do 300 mm z hladkých tvárnic ztraceného bednění včetně výplně z betonu tř. C 16/20</t>
  </si>
  <si>
    <t>32</t>
  </si>
  <si>
    <t>"Venkovní schodiště" 2,28*0,8</t>
  </si>
  <si>
    <t>17</t>
  </si>
  <si>
    <t>311RSH11313</t>
  </si>
  <si>
    <t>Nosná zeď tl do 200 mm z pohledových tvárnic ztraceného bednění přírodních (např. BEST Luneta) včetně výplně z betonu tř. C 16/20</t>
  </si>
  <si>
    <t>34</t>
  </si>
  <si>
    <t>"Venkovní schodiště" 2,28*0,8*2</t>
  </si>
  <si>
    <t>311238120</t>
  </si>
  <si>
    <t>Zdivo nosné vnitřní zvukově izolační Porotherm tl 250 mm P15 s maltovanými kapsami na maltu MC</t>
  </si>
  <si>
    <t>36</t>
  </si>
  <si>
    <t>19</t>
  </si>
  <si>
    <t>311238133</t>
  </si>
  <si>
    <t>Zdivo nosné vnitřní zvukově izolační POROTHERM tl 250 mm pevnosti P 20 na MVC</t>
  </si>
  <si>
    <t>38</t>
  </si>
  <si>
    <t>"1PP" 0,86*2</t>
  </si>
  <si>
    <t>"Byt 18" 2,55*2,2</t>
  </si>
  <si>
    <t>"Byt 19" 0,8*1,97</t>
  </si>
  <si>
    <t>"Byt 21" 0,8*1,97</t>
  </si>
  <si>
    <t>"Byt 22" 2,255*2,2</t>
  </si>
  <si>
    <t>317941123</t>
  </si>
  <si>
    <t>Osazování ocelových válcovaných nosníků na zdivu I, IE, U, UE nebo L do č 22</t>
  </si>
  <si>
    <t>40</t>
  </si>
  <si>
    <t>M</t>
  </si>
  <si>
    <t>130107160</t>
  </si>
  <si>
    <t>ocel profilová IPN, v jakosti 11 375, h=140 mm</t>
  </si>
  <si>
    <t>42</t>
  </si>
  <si>
    <t>"Z2, hm.14,3kg/m" 4*4,6*14,3/1000</t>
  </si>
  <si>
    <t>320RSH10111</t>
  </si>
  <si>
    <t>Osazení betonových a železobetonových prefabrikátů schodišťových stupňů</t>
  </si>
  <si>
    <t>44</t>
  </si>
  <si>
    <t>"Schodišťová podesta" 2*1,55*0,5</t>
  </si>
  <si>
    <t>23</t>
  </si>
  <si>
    <t>593415RSH27</t>
  </si>
  <si>
    <t>schodišťová podesta 200x155x8 cm, povrch tryskaný (např. systém PRESBETON Nova)</t>
  </si>
  <si>
    <t>kus</t>
  </si>
  <si>
    <t>46</t>
  </si>
  <si>
    <t>340237212</t>
  </si>
  <si>
    <t>Zazdívka otvorů pl do 0,25 m2 v příčkách nebo stěnách z cihel tl přes 100 mm</t>
  </si>
  <si>
    <t>48</t>
  </si>
  <si>
    <t>"Vybírací otvory 1PP" 4*2</t>
  </si>
  <si>
    <t>"1PP-průraz do sopouchu" 2</t>
  </si>
  <si>
    <t>"1NP-průraz do sopouchu" 2</t>
  </si>
  <si>
    <t>"2NP-průraz do sopouchu" 2</t>
  </si>
  <si>
    <t>"3NP-průraz do sopouchu" 2</t>
  </si>
  <si>
    <t>"4NP-průraz do sopouchu" 2</t>
  </si>
  <si>
    <t>"5NP-průraz do sopouchu" 2</t>
  </si>
  <si>
    <t>"1.04" 2</t>
  </si>
  <si>
    <t>"2.04" 1</t>
  </si>
  <si>
    <t>"3.04" 1</t>
  </si>
  <si>
    <t>"4.04" 2</t>
  </si>
  <si>
    <t>"5.04" 2</t>
  </si>
  <si>
    <t>"6.04" 1</t>
  </si>
  <si>
    <t>"7.04" 1</t>
  </si>
  <si>
    <t>"8.04" 2</t>
  </si>
  <si>
    <t>"9.04" 2</t>
  </si>
  <si>
    <t>"10.04" 1</t>
  </si>
  <si>
    <t>"11.04" 1</t>
  </si>
  <si>
    <t>"12.04" 2</t>
  </si>
  <si>
    <t>"13.04" 2</t>
  </si>
  <si>
    <t>"14.04" 1</t>
  </si>
  <si>
    <t>"15.04" 1</t>
  </si>
  <si>
    <t>"16.04" 2</t>
  </si>
  <si>
    <t>"17.04" 2</t>
  </si>
  <si>
    <t>"19.04" 1</t>
  </si>
  <si>
    <t>"20.03" 1</t>
  </si>
  <si>
    <t>"21.04" 1</t>
  </si>
  <si>
    <t>"23.04" 2</t>
  </si>
  <si>
    <t>25</t>
  </si>
  <si>
    <t>340239226</t>
  </si>
  <si>
    <t>Zazdívka otvorů pl do 4 m2 v příčkách nebo stěnách z cihel např. POROTHERM P+D tl 140 mm</t>
  </si>
  <si>
    <t>50</t>
  </si>
  <si>
    <t>Včetně zakapsování zdiva</t>
  </si>
  <si>
    <t>"1PP" 0,8*1,97</t>
  </si>
  <si>
    <t>"Byt 17" 1*2,675-0,8*1,97</t>
  </si>
  <si>
    <t>"Byt 18" 0,8*1,97</t>
  </si>
  <si>
    <t>"Byt 20" 1*2,675-0,8*1,97</t>
  </si>
  <si>
    <t>342273323</t>
  </si>
  <si>
    <t>Příčky tl 100 mm z pórobetonových přesných příčkovek na pero a drážku objemové hmotnosti 500 kg/m3</t>
  </si>
  <si>
    <t>52</t>
  </si>
  <si>
    <t>"1PP" (1,93+0,1+1,33+0,1+0,4+0,4+0,1+0,8)*2,675+(2,5*2,675)</t>
  </si>
  <si>
    <t>Vodorovné konstrukce</t>
  </si>
  <si>
    <t>27</t>
  </si>
  <si>
    <t>411RSH38662</t>
  </si>
  <si>
    <t>Zabetonování prostupů v instalačních šachtách ze suchých směsí ve stropech</t>
  </si>
  <si>
    <t>54</t>
  </si>
  <si>
    <t>430321313</t>
  </si>
  <si>
    <t>Schodišťová konstrukce a rampa ze ŽB tř. C 16/20</t>
  </si>
  <si>
    <t>56</t>
  </si>
  <si>
    <t>"Venkovní schodiště"</t>
  </si>
  <si>
    <t>2*(2,3+1,5)*0,1</t>
  </si>
  <si>
    <t>6*(2*(0,15*0,3)/2)</t>
  </si>
  <si>
    <t>29</t>
  </si>
  <si>
    <t>431351121</t>
  </si>
  <si>
    <t>Zřízení bednění podest schodišť a ramp přímočarých v do 4 m</t>
  </si>
  <si>
    <t>58</t>
  </si>
  <si>
    <t>"Venkovní schodiště" 1,6*0,2*2</t>
  </si>
  <si>
    <t>431351122</t>
  </si>
  <si>
    <t>Odstranění bednění podest schodišť a ramp přímočarých v do 4 m</t>
  </si>
  <si>
    <t>60</t>
  </si>
  <si>
    <t>31</t>
  </si>
  <si>
    <t>434121416</t>
  </si>
  <si>
    <t>Osazení ŽB schodišťových stupňů drsných na schodnice</t>
  </si>
  <si>
    <t>m</t>
  </si>
  <si>
    <t>62</t>
  </si>
  <si>
    <t>"Venkovní schodiště" 1*12</t>
  </si>
  <si>
    <t>593737RSH89</t>
  </si>
  <si>
    <t>stupeň základový betonový vibrolisovaný 35 x 15 x 100 cm, povrch tryskaný přírodní (např. BEST Faldo-Metropol přírodní)</t>
  </si>
  <si>
    <t>64</t>
  </si>
  <si>
    <t>33</t>
  </si>
  <si>
    <t>434311113</t>
  </si>
  <si>
    <t>Schodišťové stupně dusané na terén z betonu tř. C 12/15 bez potěru</t>
  </si>
  <si>
    <t>66</t>
  </si>
  <si>
    <t>"Venkovní schodiště" 2*6</t>
  </si>
  <si>
    <t>434351141</t>
  </si>
  <si>
    <t>Zřízení bednění stupňů přímočarých schodišť</t>
  </si>
  <si>
    <t>68</t>
  </si>
  <si>
    <t>"Venkovní schodiště" 2*0,3*2</t>
  </si>
  <si>
    <t>35</t>
  </si>
  <si>
    <t>434351142</t>
  </si>
  <si>
    <t>Odstranění bednění stupňů přímočarých schodišť</t>
  </si>
  <si>
    <t>70</t>
  </si>
  <si>
    <t>Úpravy povrchů, podlahy a osazování výplní</t>
  </si>
  <si>
    <t>611131121</t>
  </si>
  <si>
    <t>Penetrace akrylát-silikonová vnitřních stropů nanášená ručně</t>
  </si>
  <si>
    <t>72</t>
  </si>
  <si>
    <t>37</t>
  </si>
  <si>
    <t>611311131</t>
  </si>
  <si>
    <t>Potažení vnitřních rovných stropů vápenným štukem tloušťky do 3 mm</t>
  </si>
  <si>
    <t>74</t>
  </si>
  <si>
    <t>"1NP"</t>
  </si>
  <si>
    <t>"0.03" 8,24</t>
  </si>
  <si>
    <t>"Byt 1 - 1.01" 3,63</t>
  </si>
  <si>
    <t>"Byt 1 - 1.02" SDK</t>
  </si>
  <si>
    <t>"Byt 1 - 1.04" 7,1</t>
  </si>
  <si>
    <t>"Byt 1 - 1.05" 20,25</t>
  </si>
  <si>
    <t>"Byt 1 - 1.06" 13,57</t>
  </si>
  <si>
    <t>"Byt 2 - 2.01" 3,87</t>
  </si>
  <si>
    <t>"Byt 2 - 2.02" 0,97</t>
  </si>
  <si>
    <t>"Byt 2 - 2.03" SDK</t>
  </si>
  <si>
    <t>"Byt 2 - 2.05" 7,9</t>
  </si>
  <si>
    <t>"Byt 2 - 2.06" 18,68</t>
  </si>
  <si>
    <t>"Byt 2 - 2.07" 15,19</t>
  </si>
  <si>
    <t>"Byt 3 - 3.01" 3,87</t>
  </si>
  <si>
    <t>"Byt 3 - 3.02" 0,97</t>
  </si>
  <si>
    <t>"Byt 3 - 3.03" SDK</t>
  </si>
  <si>
    <t>"Byt 3 - 3.05" 7,9</t>
  </si>
  <si>
    <t>"Byt 3 - 3.06" 18,68</t>
  </si>
  <si>
    <t>"Byt 3 - 3.07" 14,63</t>
  </si>
  <si>
    <t>"Byt 4 - 4.01" 3,63</t>
  </si>
  <si>
    <t>"Byt 4 - 4.02" 1,07</t>
  </si>
  <si>
    <t>"Byt 4 - 4.04" 7,1</t>
  </si>
  <si>
    <t>"Byt 4 - 4.05" 19,36</t>
  </si>
  <si>
    <t>"Byt 4 - 4.06" 13,54</t>
  </si>
  <si>
    <t>"Byt 5 - 5.01" 3,63</t>
  </si>
  <si>
    <t>"Byt 5 - 5.04" 7,1</t>
  </si>
  <si>
    <t>"Byt 5 - 5.05" 19,1</t>
  </si>
  <si>
    <t>"Byt 5 - 5.06" 14,1</t>
  </si>
  <si>
    <t>"Byt 6 - 6.01" 4,87</t>
  </si>
  <si>
    <t>"Byt 6 - 6.04" 6,53</t>
  </si>
  <si>
    <t>"Byt 6 - 6.05" 18,75</t>
  </si>
  <si>
    <t>"Byt 6 - 6.06" 15,94</t>
  </si>
  <si>
    <t>"Byt 6 - 6.07" 11,27</t>
  </si>
  <si>
    <t>"Byt 7 - 7.01" 5,1</t>
  </si>
  <si>
    <t>"Byt 7 - 7.04" 6,3</t>
  </si>
  <si>
    <t>"Byt 7 - 7.05" 18,28</t>
  </si>
  <si>
    <t>"Byt 7 - 7.06" 15,33</t>
  </si>
  <si>
    <t>"Byt 8 - 8.01" 3,63</t>
  </si>
  <si>
    <t>"Byt 8 - 8.04" 7,1</t>
  </si>
  <si>
    <t>"Byt 8 - 8.05" 19,36</t>
  </si>
  <si>
    <t>"Byt 8 - 8.06" 13,54</t>
  </si>
  <si>
    <t>"Byt 9 - 9.01" 3,63</t>
  </si>
  <si>
    <t>"Byt 9 - 9.04" 7,1</t>
  </si>
  <si>
    <t>"Byt 9 - 9.05" 19,1</t>
  </si>
  <si>
    <t>"Byt 9 - 9.06" 14,72</t>
  </si>
  <si>
    <t>"Byt 10 - 10.01" 4,87</t>
  </si>
  <si>
    <t>"Byt 10 - 10.04" 6,53</t>
  </si>
  <si>
    <t>"Byt 10 - 10.05" 18,75</t>
  </si>
  <si>
    <t>"Byt 10 - 10.06" 15,94</t>
  </si>
  <si>
    <t>"Byt 10 - 10.07" 11,27</t>
  </si>
  <si>
    <t>"Byt 11 - 11.01" 5,1</t>
  </si>
  <si>
    <t>"Byt 11 - 11.04" 6,3</t>
  </si>
  <si>
    <t>"Byt 11 - 11.05" 18,28</t>
  </si>
  <si>
    <t>"Byt 11 - 11.06" 15,33</t>
  </si>
  <si>
    <t>"Byt 12 - 12.01" 3,63</t>
  </si>
  <si>
    <t>"Byt 12 - 12.04" 7,1</t>
  </si>
  <si>
    <t>"Byt 12 - 12.05" 19,36</t>
  </si>
  <si>
    <t>"Byt 12 - 12.06" 13,54</t>
  </si>
  <si>
    <t>"Byt 13 - 13.01" 3,63</t>
  </si>
  <si>
    <t>"Byt 13 - 13.04" 7,10</t>
  </si>
  <si>
    <t>"Byt 13 - 13.05" 19,1</t>
  </si>
  <si>
    <t>"Byt 13 - 13.06" 14,72</t>
  </si>
  <si>
    <t>"Byt 14 - 14.01" 4,87</t>
  </si>
  <si>
    <t>"Byt 14 - 14.04" 6,53</t>
  </si>
  <si>
    <t>"Byt 14 - 14.05" 18,75</t>
  </si>
  <si>
    <t>"Byt 14 - 14.06" 15,94</t>
  </si>
  <si>
    <t>"Byt 14 - 14.07" 11,27</t>
  </si>
  <si>
    <t>"Byt 15 - 15.01" 5,1</t>
  </si>
  <si>
    <t>"Byt 15 - 15.04" 6,3</t>
  </si>
  <si>
    <t>"Byt 15 - 15.05" 18,28</t>
  </si>
  <si>
    <t>"Byt 15 - 15.06" 15,33</t>
  </si>
  <si>
    <t>"Byt 16 - 16.01" 3,63</t>
  </si>
  <si>
    <t>"Byt 16 - 16.04" 7,1</t>
  </si>
  <si>
    <t>"Byt 16 - 16.05" 19,36</t>
  </si>
  <si>
    <t>"Byt 16 - 16.06" 13,54</t>
  </si>
  <si>
    <t>"Byt 17 - 17.01" 3,61</t>
  </si>
  <si>
    <t>"Byt 17 - 17.04" 7,1</t>
  </si>
  <si>
    <t>"Byt 17 - 17.05" 20,11</t>
  </si>
  <si>
    <t>"Byt 17 - 17.06" 14,58</t>
  </si>
  <si>
    <t>"Byt 18 - 18.01" 5,68</t>
  </si>
  <si>
    <t>"Byt 18 - 18.04" 6,53</t>
  </si>
  <si>
    <t>"Byt 18 - 18.05" 21,56</t>
  </si>
  <si>
    <t>"Byt 18 - 18.06" 12,97</t>
  </si>
  <si>
    <t>"Byt 18 - 18.07" 11,27</t>
  </si>
  <si>
    <t>"Byt 19 - 19.01" 5,95</t>
  </si>
  <si>
    <t>"Byt 19 - 19.04" 6,3</t>
  </si>
  <si>
    <t>"Byt 19 - 19.05" 20,79</t>
  </si>
  <si>
    <t>"Byt 19 - 19.06" 12,66</t>
  </si>
  <si>
    <t>"Byt 20 - 20.01" 3,61</t>
  </si>
  <si>
    <t>"Byt 20 - 20.04" 7,1</t>
  </si>
  <si>
    <t>"Byt 20 - 20.05" 19,86</t>
  </si>
  <si>
    <t>"Byt 20 - 20.06" 13,83</t>
  </si>
  <si>
    <t>612131101</t>
  </si>
  <si>
    <t>Cementový postřik vnitřních stěn nanášený celoplošně ručně</t>
  </si>
  <si>
    <t>76</t>
  </si>
  <si>
    <t>39</t>
  </si>
  <si>
    <t>612131121</t>
  </si>
  <si>
    <t>Penetrace akrylát-silikonová vnitřních stěn nanášená ručně</t>
  </si>
  <si>
    <t>78</t>
  </si>
  <si>
    <t>612142001</t>
  </si>
  <si>
    <t>Potažení vnitřních stěn sklovláknitým pletivem vtlačeným do tenkovrstvé hmoty</t>
  </si>
  <si>
    <t>80</t>
  </si>
  <si>
    <t>"1PP" (1,93+1,33+0,8+0,5+1,98+2,055)*2,675+(3*2,675+1,2*2,675)*2</t>
  </si>
  <si>
    <t>41</t>
  </si>
  <si>
    <t>612311131</t>
  </si>
  <si>
    <t>Potažení vnitřních stěn vápenným štukem tloušťky do 3 mm</t>
  </si>
  <si>
    <t>82</t>
  </si>
  <si>
    <t>612RSH321141</t>
  </si>
  <si>
    <t>Vápenocementová omítka štuková dvouvrstvá vnitřních stěn nanášená ručně, broušená</t>
  </si>
  <si>
    <t>84</t>
  </si>
  <si>
    <t>"1PP" 0,86*2*2</t>
  </si>
  <si>
    <t>"5NP" (2,255*2,2*2)*2+(0,8*2*2)*2</t>
  </si>
  <si>
    <t>43</t>
  </si>
  <si>
    <t>612321191</t>
  </si>
  <si>
    <t>Příplatek k vápenocementové omítce vnitřních stěn za každých dalších 5 mm tloušťky ručně</t>
  </si>
  <si>
    <t>86</t>
  </si>
  <si>
    <t>612325422</t>
  </si>
  <si>
    <t>Oprava vnitřní vápenocementové štukové omítky stěn v rozsahu plochy do 30%</t>
  </si>
  <si>
    <t>88</t>
  </si>
  <si>
    <t>45</t>
  </si>
  <si>
    <t>619995001</t>
  </si>
  <si>
    <t>Začištění omítek kolem oken, dveří, podlah nebo obkladů</t>
  </si>
  <si>
    <t>90</t>
  </si>
  <si>
    <t>"0.02" 0,6+1,97*2+(0,7+1,97*2)*2+(0,8+1,97*2)*4</t>
  </si>
  <si>
    <t>"Byt 1" 0,8+1,97*2+1,5*1+1,6*2+2,2*1+1,6*2+0,8+1,97*2+1,5*1+1,6*2+0,8+1,97*2</t>
  </si>
  <si>
    <t>"Byt 2" 0,8+1,97*2+1,45*1+1,6*2+2,2*1+1,6*2+0,8+1,97*2+1,45*1+1,6*2+0,8+1,97*2</t>
  </si>
  <si>
    <t>"Byt 3" 0,8+1,97*2+1,45*1+1,6*2+2,2*1+1,6*2+0,8+1,97*2+1,45*1+1,6*2+0,8+1,97*2</t>
  </si>
  <si>
    <t>"Byt 4" 0,8+1,97*2+1,5*1+1,6*2+2,2*1+1,6*2+0,8+1,97*2+1,5*1+1,6*2+0,8+1,97*2</t>
  </si>
  <si>
    <t>"Byt 5" 0,8+1,97*2+1,5*1+1,6*2+2,2*1+1,6*2+0,8+1,97*2+1,5*1+1,6*2+0,8+1,97*2</t>
  </si>
  <si>
    <t>"Byt 6" 0,8+1,97*2+0,8*2+1,97*4+1,45+1,5*2+2,2+2,45*2+1,45+1,6*2+1,85+1,6*2</t>
  </si>
  <si>
    <t>"Byt 7" 0,8+1,97*2+0,8*2+1,97*4+1,45+1,6*2+2,2+2,45*2+1,45+1,6*2</t>
  </si>
  <si>
    <t>"Byt 8" 0,8+1,97*2+0,8*2+1,97*4+1,5+1,6*2+2,2+1,6*2+1,5+1,6*2</t>
  </si>
  <si>
    <t>"Byt 9" 0,8+1,97*2+0,8*2+1,97*4+1,45+1,5*2+2,2+2,45*2+1,45+1,6*2+1,85+1,6*2</t>
  </si>
  <si>
    <t>"Byt 10" 0,8+1,97*2+0,8*2+1,97*4+1,45+1,6*2+2,2+2,45*2+1,45+1,6*2</t>
  </si>
  <si>
    <t>"Byt 11" 0,8+1,97*2+0,8*2+1,97*4+1,5+1,6*2+2,2+1,6*2+1,5+1,6*2</t>
  </si>
  <si>
    <t>"Byt 12" 0,8+1,97*2+0,8*2+1,97*4+1,45+1,5*2+2,2+2,45*2+1,45+1,6*2+1,85+1,6*2</t>
  </si>
  <si>
    <t>"Byt 13" 0,8+1,97*2+0,8*2+1,97*4+1,45+1,5*2+2,2+2,45*2+1,45+1,6*2+1,85+1,6*2</t>
  </si>
  <si>
    <t>"Byt 14" 0,8+1,97*2+0,8*2+1,97*4+1,45+1,6*2+2,2+2,45*2+1,45+1,6*2</t>
  </si>
  <si>
    <t>"Byt 15" 0,8+1,97*2+0,8*2+1,97*4+1,5+1,6*2+2,2+1,6*2+1,5+1,6*2</t>
  </si>
  <si>
    <t>"Byt 16" 0,8+1,97*2+0,8*2+1,97*4+1,45+1,5*2+2,2+2,45*2+1,45+1,6*2+1,85+1,6*2</t>
  </si>
  <si>
    <t>"Byt 17" 1,5+1,6*2+2,2+1,6*2+1,5+1,6*2</t>
  </si>
  <si>
    <t>"Byt 18" 0,8+1,97*2+2,2+2,45*2+1,45+1,6*2+1,45+1,6*2</t>
  </si>
  <si>
    <t>"Byt 19" 0,8+1,97*2+1,45+1,6*2+2,2+2,45*2</t>
  </si>
  <si>
    <t>"Byt 20" 1,5+1,6*2+2,2+1,6*2+1,5+1,6*2</t>
  </si>
  <si>
    <t xml:space="preserve">Součet </t>
  </si>
  <si>
    <t>621RSH221021</t>
  </si>
  <si>
    <t>Montáž kontaktního zateplení vnitřních podhledů z minerální vlny s podélnou orientací tl do 120 mm</t>
  </si>
  <si>
    <t>92</t>
  </si>
  <si>
    <t>47</t>
  </si>
  <si>
    <t>631515RSH270</t>
  </si>
  <si>
    <t>deska minerální izolační tl. 100 mm, Lambda 0,036 W/m.K, např. ISOVER TF PROFI</t>
  </si>
  <si>
    <t>94</t>
  </si>
  <si>
    <t>8,24*1,02 "Přepočtené koeficientem množství</t>
  </si>
  <si>
    <t>624RSH631222</t>
  </si>
  <si>
    <t>Tmelení polyuretanovým tmelem spar prefabrikovaných dílců š do 20 mm včetně penetrace</t>
  </si>
  <si>
    <t>96</t>
  </si>
  <si>
    <t>"Venkovní schodiště" 7*2+3+1,55*2</t>
  </si>
  <si>
    <t>49</t>
  </si>
  <si>
    <t>624631411</t>
  </si>
  <si>
    <t>Vyplnění spar prefabrikovaných dílců těsnicím provazcem z polyetylénu tl do 20 mm</t>
  </si>
  <si>
    <t>98</t>
  </si>
  <si>
    <t>629991011</t>
  </si>
  <si>
    <t>Zakrytí výplní otvorů a svislých ploch fólií přilepenou lepící páskou</t>
  </si>
  <si>
    <t>100</t>
  </si>
  <si>
    <t>"0.05" 1,3*0,5</t>
  </si>
  <si>
    <t>"0.06" 1,3*0,5</t>
  </si>
  <si>
    <t>"0.07" 1,3*0,5*2</t>
  </si>
  <si>
    <t>"0.08" 1,3*0,5*4</t>
  </si>
  <si>
    <t>"0.10" 1,3*0,5*2</t>
  </si>
  <si>
    <t>"0.11" 1,3*0,5*2</t>
  </si>
  <si>
    <t>"Byt 1" 1,5*1,6+2,2*1,6+1,5*1,6</t>
  </si>
  <si>
    <t>"Byt 2" 1,45*1,6+2,2*1,6*1,45*1,6</t>
  </si>
  <si>
    <t>"Byt 3" 1,45*1,6+2,2*1,6+1,45*1,6</t>
  </si>
  <si>
    <t>"Byt 4" 1,5*1,6+2,2*1,6+1,5*1,6</t>
  </si>
  <si>
    <t>"Byt 5" 1,5*1,6+2,2*1,6+1,5*1,6</t>
  </si>
  <si>
    <t>"Byt 6" 1,85*1,6+1,45*1,6+2,2*2,45+1,45*1,5</t>
  </si>
  <si>
    <t>"Byt 7" 1,45*1,6+2,2*2,45+1,45*1,6</t>
  </si>
  <si>
    <t>"Byt 8" 1,5*1,6+2,2*1,6+1,5*1,6</t>
  </si>
  <si>
    <t>"Byt 9" 1,5*1,6+2,2*1,6+1,5*1,6</t>
  </si>
  <si>
    <t>"Byt 10" 1,85*1,6+1,45*1,6+2,2*2,45+1,45*1,5</t>
  </si>
  <si>
    <t>"Byt 11" 1,45*1,6+2,2*2,45+1,45*1,6</t>
  </si>
  <si>
    <t>"Byt 12" 1,5*1,6+2,2*1,6+1,5*1,6</t>
  </si>
  <si>
    <t>"Byt 13" 1,5*1,6+2,2*1,6+1,5*1,6</t>
  </si>
  <si>
    <t>"Byt 14" 1,85*1,6+1,45*1,6+2,2*2,45+1,45*1,5</t>
  </si>
  <si>
    <t>"Byt 15" 1,45*1,6+2,2*2,45+1,45*1,6</t>
  </si>
  <si>
    <t>"Byt 16" 1,5*1,6+2,2*1,6+1,5*1,6</t>
  </si>
  <si>
    <t>"Byt 17" 1,*1,6+2,2*1,6+1,5*1,6</t>
  </si>
  <si>
    <t>"Byt 18" 1,45*1,6+1,45*1,6+2,2*2,45</t>
  </si>
  <si>
    <t>"Byt 19" 1,45*1,6+2,2*2,45</t>
  </si>
  <si>
    <t>"Byt 20" 1,5*1,6+2,2*1,6+1,5*1,6</t>
  </si>
  <si>
    <t>51</t>
  </si>
  <si>
    <t>631311125</t>
  </si>
  <si>
    <t>Mazanina tl do 120 mm z betonu prostého bez zvýšených nároků na prostředí tř. C 20/25</t>
  </si>
  <si>
    <t>102</t>
  </si>
  <si>
    <t>"0.01" 4,2*0,1</t>
  </si>
  <si>
    <t>"0.02" 9,61*0,1</t>
  </si>
  <si>
    <t>"0.03" 4,19*0,1</t>
  </si>
  <si>
    <t>"0.04" 3,09*0,1</t>
  </si>
  <si>
    <t>"0.05" 7,92*0,1</t>
  </si>
  <si>
    <t>"0.06" 11,69*0,1</t>
  </si>
  <si>
    <t>"0.07" 35,86*0,1</t>
  </si>
  <si>
    <t>"0.08" 70,5*0,1</t>
  </si>
  <si>
    <t>"0.09" 5,78*0,1</t>
  </si>
  <si>
    <t>631319012</t>
  </si>
  <si>
    <t>Příplatek k mazanině tl do 120 mm za přehlazení povrchu</t>
  </si>
  <si>
    <t>104</t>
  </si>
  <si>
    <t>53</t>
  </si>
  <si>
    <t>631319173</t>
  </si>
  <si>
    <t>Příplatek k mazanině tl do 120 mm za stržení povrchu spodní vrstvy před vložením výztuže</t>
  </si>
  <si>
    <t>106</t>
  </si>
  <si>
    <t>631319183</t>
  </si>
  <si>
    <t>Příplatek k mazanině tl do 120 mm za sklon do 35°</t>
  </si>
  <si>
    <t>108</t>
  </si>
  <si>
    <t>55</t>
  </si>
  <si>
    <t>631362021</t>
  </si>
  <si>
    <t>Výztuž mazanin svařovanými sítěmi Kari</t>
  </si>
  <si>
    <t>110</t>
  </si>
  <si>
    <t>632450131</t>
  </si>
  <si>
    <t>Vyrovnávací cementový potěr tl do 20 mm ze suchých směsí provedený v ploše</t>
  </si>
  <si>
    <t>112</t>
  </si>
  <si>
    <t>"Byt 1" 7,15+20,16+13,57</t>
  </si>
  <si>
    <t>"Byt 2" 7,91+18,68+15,19</t>
  </si>
  <si>
    <t>"Byt 3" 7,96+18,68+14,63</t>
  </si>
  <si>
    <t>"Byt 4" 7,15+19,27+13,54</t>
  </si>
  <si>
    <t>"Byt 5" 7,2+19+14,72</t>
  </si>
  <si>
    <t>"Byt 6" 6,34+18,75+15,94+11,03</t>
  </si>
  <si>
    <t>"Byt 7" 6,29+18,28+15,33</t>
  </si>
  <si>
    <t>"Byt 8" 7,15+19,27+13,54</t>
  </si>
  <si>
    <t>"Byt 9" 19+14,72</t>
  </si>
  <si>
    <t>"Byt 10" 18,75+15,94+11,03</t>
  </si>
  <si>
    <t>"Byt 11" 18,28+15,33</t>
  </si>
  <si>
    <t>"Byt 12" 19,27+13,54</t>
  </si>
  <si>
    <t>"Byt 13" 19+14,72</t>
  </si>
  <si>
    <t>"Byt 14" 18,75+15,94+11,03</t>
  </si>
  <si>
    <t>"Byt 15" 18,28+15,33</t>
  </si>
  <si>
    <t>"Byt 16" 19,27+13,54</t>
  </si>
  <si>
    <t>"Byt 17" 7,63+14,25</t>
  </si>
  <si>
    <t>"Byt 18" 6,52+10,68</t>
  </si>
  <si>
    <t>"Byt 19" 6,68+20,24</t>
  </si>
  <si>
    <t>"Byt 20" 10,15</t>
  </si>
  <si>
    <t>"Byt 21" 6,36+20,24</t>
  </si>
  <si>
    <t>"Byt 22" 6,52+12,11</t>
  </si>
  <si>
    <t>"Byt 23" 7,64+14,25</t>
  </si>
  <si>
    <t>57</t>
  </si>
  <si>
    <t>632450134</t>
  </si>
  <si>
    <t>Vyrovnávací cementový potěr tl do 50 mm ze suchých směsí provedený v ploše</t>
  </si>
  <si>
    <t>114</t>
  </si>
  <si>
    <t>"Byt 1 - 1.02" 1,03</t>
  </si>
  <si>
    <t>"Byt 1 - 1.03" 2,86</t>
  </si>
  <si>
    <t>"Byt 2 - 2.02" 1,05</t>
  </si>
  <si>
    <t>"Byt 2 - 2.03" 2,53</t>
  </si>
  <si>
    <t>"Byt 3 - 3.02" 0,78</t>
  </si>
  <si>
    <t>"Byt 3 - 3.03" 2,53</t>
  </si>
  <si>
    <t>"Byt 4 - 4.02" 1,13</t>
  </si>
  <si>
    <t>"Byt 4 - 4.03" 2,72</t>
  </si>
  <si>
    <t>"Byt 5 - 5.02" 1,03</t>
  </si>
  <si>
    <t>"Byt 5 - 5.03" 2,86</t>
  </si>
  <si>
    <t>"Byt 6 - 6.02" 0,73</t>
  </si>
  <si>
    <t>"Byt 6 - 6.03" 2,4</t>
  </si>
  <si>
    <t>"Byt 7 - 7.02" 0,79</t>
  </si>
  <si>
    <t>"Byt 7 - 7.03" 2,47</t>
  </si>
  <si>
    <t>"Byt 8 - 8.02" 1,13</t>
  </si>
  <si>
    <t>"Byt 8 - 8.03" 2,72</t>
  </si>
  <si>
    <t>"Byt 9 - 9.02" 1,03</t>
  </si>
  <si>
    <t>"Byt 9 - 9.03" 2,86</t>
  </si>
  <si>
    <t>"Byt 10 - 10.02" 0,73</t>
  </si>
  <si>
    <t>"Byt 10 - 10.03" 2,4</t>
  </si>
  <si>
    <t>"Byt 11 - 11.02" 0,79</t>
  </si>
  <si>
    <t>"Byt 11 - 11.03" 2,47</t>
  </si>
  <si>
    <t>"Byt 12 - 12.02" 1,13</t>
  </si>
  <si>
    <t>"Byt 12 - 12.03" 2,72</t>
  </si>
  <si>
    <t>"Byt 13 - 13.02" 1,03</t>
  </si>
  <si>
    <t>"Byt 13 - 13.03" 2,86</t>
  </si>
  <si>
    <t>"Byt 14 - 14.02" 0,73</t>
  </si>
  <si>
    <t>"Byt 14 - 14.03" 2,4</t>
  </si>
  <si>
    <t>"Byt 15 - 15.02" 0,79</t>
  </si>
  <si>
    <t>"Byt 15 - 15.03" 2,47</t>
  </si>
  <si>
    <t>"Byt 16 - 16.02" 1,13</t>
  </si>
  <si>
    <t>"Byt 16 - 16.03" 2,72</t>
  </si>
  <si>
    <t>"Byt 17 - 17.02" 1,45</t>
  </si>
  <si>
    <t>"Byt 17 - 17.03" 1,17</t>
  </si>
  <si>
    <t>"Byt 18 - 18.02" 1,18</t>
  </si>
  <si>
    <t>"Byt 18 - 18.03" 1,75</t>
  </si>
  <si>
    <t>"Byt 19 - 19.02" 2,47</t>
  </si>
  <si>
    <t>"Byt 19 - 19.03" 0,81</t>
  </si>
  <si>
    <t>"Byt 20 - 20.02" 2,28</t>
  </si>
  <si>
    <t>"Byt 21 - 21.02" 2,52</t>
  </si>
  <si>
    <t>"Byt 21 - 21.03" 0,83</t>
  </si>
  <si>
    <t>"Byt 22 - 22.02" 1,07</t>
  </si>
  <si>
    <t>"Byt 22 - 22.03" 1,55</t>
  </si>
  <si>
    <t>"Byt 23 - 23.02" 1,59</t>
  </si>
  <si>
    <t>"Byt 23 - 23.03" 1,29</t>
  </si>
  <si>
    <t>634111114</t>
  </si>
  <si>
    <t>Obvodová dilatace pružnou těsnicí páskou v 100 mm mezi stěnou a mazaninou</t>
  </si>
  <si>
    <t>116</t>
  </si>
  <si>
    <t>"0.01" 3,77+2,4</t>
  </si>
  <si>
    <t>"0.02" (3,155+0,25+2,4+0,25+3,1)*2+1,05*2</t>
  </si>
  <si>
    <t>"0.03" 3,77+2,4+2,5*2+0,2</t>
  </si>
  <si>
    <t>"0.04" (1,33+0,1+0,4)*2+1,93*2</t>
  </si>
  <si>
    <t>"0.05" (1,93+0,125+1,715)*2+3,155*2</t>
  </si>
  <si>
    <t>"0.06" 3,1*2+3,77*2</t>
  </si>
  <si>
    <t>"0.07" 7,156*2+4,94*2</t>
  </si>
  <si>
    <t>"0.08" (1,973+1,973+0,985)*2+(3,57+0,25+1,51+0,25+3,545+0,12+3,69+0,12+2,95)*2+(1,352+1,297+1,297)*6</t>
  </si>
  <si>
    <t>"0.09" (2+1,945)*2+1,51*2</t>
  </si>
  <si>
    <t>59</t>
  </si>
  <si>
    <t>634662111</t>
  </si>
  <si>
    <t>Výplň dilatačních spar šířky do 10 mm v mazaninách akrylátovým tmelem</t>
  </si>
  <si>
    <t>118</t>
  </si>
  <si>
    <t>"1PP" 0,985*4+4,94</t>
  </si>
  <si>
    <t>634911134</t>
  </si>
  <si>
    <t>Řezání dilatačních spár š 20 mm hl do 80 mm v čerstvé betonové mazanině</t>
  </si>
  <si>
    <t>120</t>
  </si>
  <si>
    <t>61</t>
  </si>
  <si>
    <t>642942111</t>
  </si>
  <si>
    <t>Osazování zárubní nebo rámů dveřních kovových do 2,5 m2 na MC</t>
  </si>
  <si>
    <t>122</t>
  </si>
  <si>
    <t>553311RSH990</t>
  </si>
  <si>
    <t>plechová zárubeň do zdiva ZH 125, 3x závěs OZ30, bez těsnění, pro dveře s polodrážkou 700 L/P</t>
  </si>
  <si>
    <t>124</t>
  </si>
  <si>
    <t>"1PP" 1</t>
  </si>
  <si>
    <t>63</t>
  </si>
  <si>
    <t>553315RSH210</t>
  </si>
  <si>
    <t>plechová zárubeň do sádrokartonu SHm 100, 3x stavitelný závěs 60/10SD, bez těsnění, pro dveře s polodrážkou 700 L/P</t>
  </si>
  <si>
    <t>126</t>
  </si>
  <si>
    <t>"1NP" 4+4</t>
  </si>
  <si>
    <t>"2NP" 4+4</t>
  </si>
  <si>
    <t>"3NP" 4+4</t>
  </si>
  <si>
    <t>"4NP" 4+4</t>
  </si>
  <si>
    <t>"5NP" 4+4</t>
  </si>
  <si>
    <t>553315RSH220</t>
  </si>
  <si>
    <t>plechová zárubeň do sádrokartonu SHm 100, 3x stavitelný závěs 60/10SD, bez těsnění, pro dveře s polodrážkou 800 L/P</t>
  </si>
  <si>
    <t>128</t>
  </si>
  <si>
    <t>"2NP" 4+5</t>
  </si>
  <si>
    <t>"3NP" 4+5</t>
  </si>
  <si>
    <t>"4NP" 4+5</t>
  </si>
  <si>
    <t>"5NP" 5+6</t>
  </si>
  <si>
    <t>65</t>
  </si>
  <si>
    <t>553312RSH220</t>
  </si>
  <si>
    <t>plechová zárubeň do zdiva ZH 160, 3x závěs OZ30, bez těsnění, pro dveře s polodrážkou 800 L/P</t>
  </si>
  <si>
    <t>130</t>
  </si>
  <si>
    <t>"5NP" 1</t>
  </si>
  <si>
    <t>642945111</t>
  </si>
  <si>
    <t>Osazování protipožárních nebo protiplynových zárubní dveří jednokřídlových do 2,5 m2</t>
  </si>
  <si>
    <t>132</t>
  </si>
  <si>
    <t>67</t>
  </si>
  <si>
    <t>553313RSH500</t>
  </si>
  <si>
    <t>plechová zárubeň do porobetonových tvárnic YH 100, 3x závěs OZ50, zesílení pro samozavírač, bez těsnění, pro dveře s polodrážkou 800 L/P</t>
  </si>
  <si>
    <t>134</t>
  </si>
  <si>
    <t>"1NP" 1</t>
  </si>
  <si>
    <t>553311RSH170</t>
  </si>
  <si>
    <t>plechová zárubeň do zdiva ZH 100, 3x závěs OZ50, zesílení pro samozavírač, bez těsnění, pro dveře s polodrážkou 800 L/P</t>
  </si>
  <si>
    <t>136</t>
  </si>
  <si>
    <t>"5NP" 4</t>
  </si>
  <si>
    <t>69</t>
  </si>
  <si>
    <t>644RSH94111</t>
  </si>
  <si>
    <t>Osazování ventilačních mřížek velikosti přes 300 x 300 mm</t>
  </si>
  <si>
    <t>138</t>
  </si>
  <si>
    <t>"Mezipodesta 1PP a 1NP" 1</t>
  </si>
  <si>
    <t>598821RSH30</t>
  </si>
  <si>
    <t>mřížka větrací z AL 315x315 mm, dle výpisu klempířských prvků K1</t>
  </si>
  <si>
    <t>140</t>
  </si>
  <si>
    <t>Ostatní konstrukce a práce, bourání</t>
  </si>
  <si>
    <t>71</t>
  </si>
  <si>
    <t>900RSH001</t>
  </si>
  <si>
    <t>Demontáž laťkových sklepních kójí s dveřmi vč. likvidace</t>
  </si>
  <si>
    <t>142</t>
  </si>
  <si>
    <t xml:space="preserve">"0.05" </t>
  </si>
  <si>
    <t>(4,93+1,4)*2,675</t>
  </si>
  <si>
    <t>(1,14+4+1,14)*2,675</t>
  </si>
  <si>
    <t>(1,4*3+4)*2,675</t>
  </si>
  <si>
    <t>(1,4*2+4)*2,675</t>
  </si>
  <si>
    <t>900RSH002</t>
  </si>
  <si>
    <t>Montáž a dodávka PHP PG6 s hasicí schopností 21A</t>
  </si>
  <si>
    <t>144</t>
  </si>
  <si>
    <t>73</t>
  </si>
  <si>
    <t>900RSH003</t>
  </si>
  <si>
    <t>Úprava napojení chodníčku na nové venkovní přístupové schodiště</t>
  </si>
  <si>
    <t>146</t>
  </si>
  <si>
    <t>949101111</t>
  </si>
  <si>
    <t>Lešení pomocné pro objekty pozemních staveb s lešeňovou podlahou v do 1,9 m zatížení do 150 kg/m2</t>
  </si>
  <si>
    <t>148</t>
  </si>
  <si>
    <t>"1PP" 4,2+9,61+4,19+3,09+7,92+11,69+35,86+70,5+5,78+32,97</t>
  </si>
  <si>
    <t>"Byt 1" 3,63+0,97+2,9+7,1+20,25+13,57</t>
  </si>
  <si>
    <t>"Byt 2" 3,87+0,97+0,75+2,62+7,9+18,68+15,19</t>
  </si>
  <si>
    <t>"Byt 3" 3,87+0,97+0,75+2,62+7,9+18,68+14,63</t>
  </si>
  <si>
    <t>"Byt 4" 3,63+1,07+2,76+7,1+19,36+13,54</t>
  </si>
  <si>
    <t>"Byt 5" 3,63+0,97+2,9+7,1+19,1+14,7</t>
  </si>
  <si>
    <t>"Byt 6" 4,87+0,73+2,43+6,53+18,75+15,94+11,27</t>
  </si>
  <si>
    <t>"Byt 7" 5,1+0,73+2,5+6,3+18,28+15,33</t>
  </si>
  <si>
    <t>"Byt 8" 3,63+1,07+2,76+7,1+19,36+13,54</t>
  </si>
  <si>
    <t>"Byt 9" 3,63+1,03+2,86+7,2+19+14,72</t>
  </si>
  <si>
    <t>"Byt 10" 4,96+0,73+2,4+6,34+18,75+15,94+11,03</t>
  </si>
  <si>
    <t>"Byt 11" 5,39+0,79+2,47+6,29+18,28+15,33</t>
  </si>
  <si>
    <t>"Byt 12" 3,63+1,13+2,72+7,15+19,27+13,54</t>
  </si>
  <si>
    <t>"Byt 13" 3,63+1,03+2,86+7,2+19+14,72</t>
  </si>
  <si>
    <t>"Byt 14" 4,96+0,73+2,4+6,34+18,75+15,94+11,03</t>
  </si>
  <si>
    <t>"Byt 15" 5,39+0,79+2,47+6,29+18,28+15,33</t>
  </si>
  <si>
    <t>"Byt 16" 3,63+1,13+2,72+7,15+19,27+13,54</t>
  </si>
  <si>
    <t>"Byt 17" 3,61+0,97+2,9+7,1+20,11+14,58</t>
  </si>
  <si>
    <t>"Byt 18" 5,68+0,73+2,43+6,53+21,56+12,97+11,27</t>
  </si>
  <si>
    <t>"Byt 19" 5,95+0,73+2,5+6,3+20,79+12,66</t>
  </si>
  <si>
    <t>"Byt 20" 3,61+1,07+2,76+7,1+19,86+13,83</t>
  </si>
  <si>
    <t>8,6+3,25</t>
  </si>
  <si>
    <t>75</t>
  </si>
  <si>
    <t>952901111</t>
  </si>
  <si>
    <t>Vyčištění budov bytové a občanské výstavby při výšce podlaží do 4 m</t>
  </si>
  <si>
    <t>150</t>
  </si>
  <si>
    <t>962031132</t>
  </si>
  <si>
    <t>Bourání příček z cihel pálených na MVC tl do 100 mm</t>
  </si>
  <si>
    <t>152</t>
  </si>
  <si>
    <t>"Byt 1 - 1.04" 0,6*2*2,675</t>
  </si>
  <si>
    <t>"Byt 2 - 2.04" 0,6*2*2,675</t>
  </si>
  <si>
    <t>"Byt 3 - 3.04" 0,6*2*2,675</t>
  </si>
  <si>
    <t>"Byt 4 - 4.04" 0,6*2*2,675</t>
  </si>
  <si>
    <t>"Byt 6 - 6.04" 0,6*2*2,675</t>
  </si>
  <si>
    <t>"Byt 7 - 7.04" 0,6*2*2,675</t>
  </si>
  <si>
    <t>"Byt 8 - 8.04" 0,6*2*2,675</t>
  </si>
  <si>
    <t>"Byt 10 - 10.04" 0,6*2*2,675</t>
  </si>
  <si>
    <t>"Byt 11 - 11.04" 0,6*2*2,675</t>
  </si>
  <si>
    <t>"Byt 12 - 12.04" 0,6*2*2,675</t>
  </si>
  <si>
    <t>"Byt 14 - 14.04" 0,6*2*2,675</t>
  </si>
  <si>
    <t>"Byt 15 - 15.04" 0,6*2*2,675</t>
  </si>
  <si>
    <t>"Byt 16 - 16.04" 0,6*2*2,675</t>
  </si>
  <si>
    <t>"Byt 17 - 17.04" 0,6*2*2,675</t>
  </si>
  <si>
    <t>"Byt 19 - 19.04" 0,6*2*2,675</t>
  </si>
  <si>
    <t>"Byt 20 - 20.03" 0,6*2*2,675</t>
  </si>
  <si>
    <t>"Byt 21 - 21.04" 0,6*2*2,675</t>
  </si>
  <si>
    <t>"Byt 23 - 23.04" 0,6*2*2,675</t>
  </si>
  <si>
    <t>77</t>
  </si>
  <si>
    <t>962031133</t>
  </si>
  <si>
    <t>Bourání příček z cihel pálených na MVC tl do 150 mm</t>
  </si>
  <si>
    <t>154</t>
  </si>
  <si>
    <t>962032431</t>
  </si>
  <si>
    <t>Bourání zdiva cihelných z dutých nebo plných cihel pálených i nepálených na MV nebo MVC do 1 m3</t>
  </si>
  <si>
    <t>156</t>
  </si>
  <si>
    <t>"Byt 20" 0,725*0,55*2,2</t>
  </si>
  <si>
    <t>79</t>
  </si>
  <si>
    <t>962084121</t>
  </si>
  <si>
    <t>Bourání zdiva příček nebo vybourání otvorů deskových, umakartových nebo sololitových, tl. do 50 mm</t>
  </si>
  <si>
    <t>158</t>
  </si>
  <si>
    <t>963RSH05494</t>
  </si>
  <si>
    <t>Bourání ŽB rampy pro kočárky jakékoli délky</t>
  </si>
  <si>
    <t>160</t>
  </si>
  <si>
    <t>"1PP" 3*2</t>
  </si>
  <si>
    <t>81</t>
  </si>
  <si>
    <t>964RSH01121</t>
  </si>
  <si>
    <t>Vysekání, vybourání a snesení překladů dl do 3 m</t>
  </si>
  <si>
    <t>162</t>
  </si>
  <si>
    <t>"Byt 20" 3</t>
  </si>
  <si>
    <t>965043331</t>
  </si>
  <si>
    <t>Bourání podkladů pod dlažby betonových s potěrem nebo teracem tl do 100 mm pl do 4 m2</t>
  </si>
  <si>
    <t>164</t>
  </si>
  <si>
    <t>Vč.soklíků</t>
  </si>
  <si>
    <t>"Byt 1 - 1.02" 1,03*0,1</t>
  </si>
  <si>
    <t>"Byt 1 - 1.03" 2,86*0,1</t>
  </si>
  <si>
    <t>"Byt 2 - 2.02" 1,05*0,1</t>
  </si>
  <si>
    <t>"Byt 2 - 2.03" 2,53*0,1</t>
  </si>
  <si>
    <t>"Byt 3 - 3.02" 0,78*0,1</t>
  </si>
  <si>
    <t>"Byt 3 - 3.03" 2,53*0,1</t>
  </si>
  <si>
    <t>"Byt 4 - 4.02" 1,13*0,1</t>
  </si>
  <si>
    <t>"Byt 4 - 4.03" 2,72*0,1</t>
  </si>
  <si>
    <t>"Byt 5 - 5.02" 1,03*0,1</t>
  </si>
  <si>
    <t>"Byt 5 - 5.03" 2,86*0,1</t>
  </si>
  <si>
    <t>"Byt 6 - 6.02" 0,73*0,1</t>
  </si>
  <si>
    <t>"Byt 6 - 6.03" 2,4*0,1</t>
  </si>
  <si>
    <t>"Byt 7 - 7.02" 0,79*0,1</t>
  </si>
  <si>
    <t>"Byt 7 - 7.03" 2,47*0,1</t>
  </si>
  <si>
    <t>"Byt 8 - 8.02" 1,13*0,1</t>
  </si>
  <si>
    <t>"Byt 8 - 8.03" 2,72*0,1</t>
  </si>
  <si>
    <t>"Byt 9 - 9.02" 1,03*0,1</t>
  </si>
  <si>
    <t>"Byt 9 - 9.03" 2,86*0,1</t>
  </si>
  <si>
    <t>"Byt 10 - 10.02" 0,73*0,1</t>
  </si>
  <si>
    <t>"Byt 10 - 10.03" 2,4*0,1</t>
  </si>
  <si>
    <t>"Byt 11 - 11.02" 0,79*0,1</t>
  </si>
  <si>
    <t>"Byt 11 - 11.03" 2,47*0,1</t>
  </si>
  <si>
    <t>"Byt 12 - 12.02" 1,13*0,1</t>
  </si>
  <si>
    <t>"Byt 12 - 12.03" 2,72*0,1</t>
  </si>
  <si>
    <t>"Byt 13 - 13.02" 1,03*0,1</t>
  </si>
  <si>
    <t>"Byt 13 - 13.03" 2,86*0,1</t>
  </si>
  <si>
    <t>"Byt 14 - 14.02" 0,73*0,1</t>
  </si>
  <si>
    <t>"Byt 14 - 14.03" 2,4*0,1</t>
  </si>
  <si>
    <t>"Byt 15 - 15.02" 0,79*0,1</t>
  </si>
  <si>
    <t>"Byt 15 - 15.03" 2,47*0,1</t>
  </si>
  <si>
    <t>"Byt 16 - 16.02" 1,13*0,1</t>
  </si>
  <si>
    <t>"Byt 16 - 16.03" 2,72*0,1</t>
  </si>
  <si>
    <t>"Byt 17 - 17.02" 1,45*0,1</t>
  </si>
  <si>
    <t>"Byt 17 - 17.03" 1,17*0,1</t>
  </si>
  <si>
    <t>"Byt 18 - 18.02" 1,18*0,1</t>
  </si>
  <si>
    <t>"Byt 18 - 18.03" 1,75*0,1</t>
  </si>
  <si>
    <t>"Byt 19 - 19.02" 2,47*0,1</t>
  </si>
  <si>
    <t>"Byt 19 - 19.03" 0,81*0,1</t>
  </si>
  <si>
    <t>"Byt 20 - 20.02" 2,28*0,1</t>
  </si>
  <si>
    <t>"Byt 21 - 21.02" 2,52*0,1</t>
  </si>
  <si>
    <t>"Byt 21 - 21.03" 0,83*0,1</t>
  </si>
  <si>
    <t>"Byt 22 - 22.02" 1,07*0,1</t>
  </si>
  <si>
    <t>"Byt 22 - 22.03" 1,55*0,1</t>
  </si>
  <si>
    <t>"Byt 23 - 23.02" 1,59*0,1</t>
  </si>
  <si>
    <t>"Byt 23 - 23.03" 1,29*0,1</t>
  </si>
  <si>
    <t>83</t>
  </si>
  <si>
    <t>965043341</t>
  </si>
  <si>
    <t>Bourání podkladů pod dlažby betonových s potěrem nebo teracem tl do 100 mm pl přes 4 m2</t>
  </si>
  <si>
    <t>166</t>
  </si>
  <si>
    <t>"0.01" 4,33*0,1</t>
  </si>
  <si>
    <t>"0.02" 4,19*0,1</t>
  </si>
  <si>
    <t>"0.03" 6,04*0,1</t>
  </si>
  <si>
    <t>"0.04" 11,69*0,1</t>
  </si>
  <si>
    <t>"0.05" 9,07*0,1</t>
  </si>
  <si>
    <t>"0.06" 11,36*0,1</t>
  </si>
  <si>
    <t>"0.07" 14,32*0,1</t>
  </si>
  <si>
    <t>"0.12" 1,15*0,1</t>
  </si>
  <si>
    <t>"0.13" 1,41*0,1</t>
  </si>
  <si>
    <t>"0.14" 8,74*0,1</t>
  </si>
  <si>
    <t>"0.15" 3,45*0,1</t>
  </si>
  <si>
    <t>965081212</t>
  </si>
  <si>
    <t>Bourání podlah z dlaždic keramických nebo xylolitových tl do 10 mm</t>
  </si>
  <si>
    <t>168</t>
  </si>
  <si>
    <t>"Byt 1 - 1.04" 7,15</t>
  </si>
  <si>
    <t>"Byt 2 - 2.04" 7,91</t>
  </si>
  <si>
    <t>"Byt 3 - 3.04" 7,96</t>
  </si>
  <si>
    <t>"Byt 4 - 4.04" 7,15</t>
  </si>
  <si>
    <t>"Byt 5 - 5.04" 7,2</t>
  </si>
  <si>
    <t>"Byt 6 - 6.04" 6,34</t>
  </si>
  <si>
    <t>"Byt 7 - 7.04" 6,29</t>
  </si>
  <si>
    <t>"Byt 8 - 8.04" 7,15</t>
  </si>
  <si>
    <t>"Byt 9 - 9.04" 7,2</t>
  </si>
  <si>
    <t>"Byt 10 - 10.04" 6,34</t>
  </si>
  <si>
    <t>"Byt 11 - 11.04" 6,29</t>
  </si>
  <si>
    <t>"Byt 12 - 12.04" 7,15</t>
  </si>
  <si>
    <t>"Byt 13 - 13.04" 7,2</t>
  </si>
  <si>
    <t>"Byt 14 - 14.04" 6,34</t>
  </si>
  <si>
    <t>"Byt 15 - 15.04" 6,29</t>
  </si>
  <si>
    <t>"Byt 16 - 16.04" 7,15</t>
  </si>
  <si>
    <t>"Byt 17 - 17.01" 2,25</t>
  </si>
  <si>
    <t>"Byt 17 - 17.04" 7,63</t>
  </si>
  <si>
    <t>"Byt 18 - 18.01" 7,78</t>
  </si>
  <si>
    <t>"Byt 18 - 18.04" 2,18</t>
  </si>
  <si>
    <t>"Byt 19 - 19.01" 3,53</t>
  </si>
  <si>
    <t>"Byt 19 - 19.04" 6,68</t>
  </si>
  <si>
    <t>"Byt 20 - 20.01" 3,92</t>
  </si>
  <si>
    <t>"Byt 21 - 21.01" 3,73</t>
  </si>
  <si>
    <t>"Byt 21 - 21.04" 6,36</t>
  </si>
  <si>
    <t>"Byt 22 - 22.01" 7,73</t>
  </si>
  <si>
    <t>"Byt 23 - 23.01" 1,95</t>
  </si>
  <si>
    <t>"Byt 23 - 23.04" 7,64</t>
  </si>
  <si>
    <t>85</t>
  </si>
  <si>
    <t>968072455</t>
  </si>
  <si>
    <t>Vybourání kovových dveřních zárubní pl do 2 m2</t>
  </si>
  <si>
    <t>170</t>
  </si>
  <si>
    <t>Vč. vyvěšení křídla</t>
  </si>
  <si>
    <t>"1PP" 2*(0,6*1,97)+4*(0,8*1,97)</t>
  </si>
  <si>
    <t>"Byt 1" 3*(0,6*1,97)+3*(0,8*1,97)</t>
  </si>
  <si>
    <t>"Byt 2" 4*(0,6*1,97)+3*(0,8*1,97)</t>
  </si>
  <si>
    <t>"Byt 3" 3*(0,6*1,97)+3*(0,8*1,97)</t>
  </si>
  <si>
    <t>"Byt 4" 3*(0,6*1,97)+3*(0,8*1,97)</t>
  </si>
  <si>
    <t>"Byt 5" 2*(0,6*1,97)+4*(0,8*1,97)</t>
  </si>
  <si>
    <t>"Byt 6" 2*(0,6*1,97)+5*(0,8*1,97)</t>
  </si>
  <si>
    <t>"Byt 7" 2*(0,6*1,97)+3*(0,8*1,97)</t>
  </si>
  <si>
    <t>"Byt 8" 2*(0,6*1,97)+4*(0,8*1,97)</t>
  </si>
  <si>
    <t>"Byt 9" 2*(0,6*1,97)+4*(0,8*1,97)</t>
  </si>
  <si>
    <t>"Byt 10" 2*(0,6*1,97)+5*(0,8*1,97)</t>
  </si>
  <si>
    <t>"Byt 11" 2*(0,6*1,97)+4*(0,8*1,97)</t>
  </si>
  <si>
    <t>"Byt 12" 2*(0,6*1,97)+4*(0,8*1,97)</t>
  </si>
  <si>
    <t>"Byt 13" 2*(0,6*1,97)+4*(0,8*1,97)</t>
  </si>
  <si>
    <t>"Byt 14" 2*(0,6*1,97)+5*(0,8*1,97)</t>
  </si>
  <si>
    <t>"Byt 15" 2*(0,6*1,97)+4*(0,8*1,97)</t>
  </si>
  <si>
    <t>"Byt 16" 2*(0,6*1,97)+4*(0,8*1,97)</t>
  </si>
  <si>
    <t>"Byt 17" 2*(0,6*1,97)+3*(0,8*1,97)</t>
  </si>
  <si>
    <t>"Byt 18" 3*(0,6*1,97)+2*(0,8*1,97)</t>
  </si>
  <si>
    <t>"Byt 19" 2*(0,6*1,97)+3*(0,8*1,97)</t>
  </si>
  <si>
    <t>"Byt 20" 1*(0,6*1,97)+2*(0,8*1,97)</t>
  </si>
  <si>
    <t>"Byt 21" 2*(0,6*1,97)+3*(0,8*1,97)</t>
  </si>
  <si>
    <t>"Byt 22" 3*(0,6*1,97)+2*(0,8*1,97)</t>
  </si>
  <si>
    <t>"Byt 23" 2*(0,6*1,97)+3*(0,8*1,97)</t>
  </si>
  <si>
    <t>971033631</t>
  </si>
  <si>
    <t>Vybourání otvorů ve zdivu cihelném pl do 4 m2 na MVC nebo MV tl do 150 mm</t>
  </si>
  <si>
    <t>172</t>
  </si>
  <si>
    <t>"1PP" 0,76*2</t>
  </si>
  <si>
    <t>87</t>
  </si>
  <si>
    <t>971035441</t>
  </si>
  <si>
    <t>Vybourání otvorů ve zdivu cihelném pl do 0,25 m2 na MC tl do 300 mm</t>
  </si>
  <si>
    <t>174</t>
  </si>
  <si>
    <t>"1PP-přívod vzduchu" 1</t>
  </si>
  <si>
    <t>974031664</t>
  </si>
  <si>
    <t>Vysekání rýh ve zdivu cihelném pro vtahování nosníků hl do 150 mm v do 150 mm</t>
  </si>
  <si>
    <t>176</t>
  </si>
  <si>
    <t>"Z2" 4*4,6</t>
  </si>
  <si>
    <t>89</t>
  </si>
  <si>
    <t>975022341</t>
  </si>
  <si>
    <t>Podchycení nadzákladového zdiva tl do 600 mm dřevěnou výztuhou v do 3 m dl podchycení do 3 m</t>
  </si>
  <si>
    <t>178</t>
  </si>
  <si>
    <t>"Byt 20" 3*2</t>
  </si>
  <si>
    <t>976071111</t>
  </si>
  <si>
    <t>Vybourání kovových madel a zábradlí</t>
  </si>
  <si>
    <t>180</t>
  </si>
  <si>
    <t>"Venkovní schodiště" (1,8+1,5)*2</t>
  </si>
  <si>
    <t>91</t>
  </si>
  <si>
    <t>981RSH513114</t>
  </si>
  <si>
    <t>Demolice konstrukcí objektů z betonu železového mechanizací, vč.základů</t>
  </si>
  <si>
    <t>182</t>
  </si>
  <si>
    <t>"Venkovní schodiště" (2+3*1)*0,5*2+5,5*0,5</t>
  </si>
  <si>
    <t>997</t>
  </si>
  <si>
    <t>Přesun sutě</t>
  </si>
  <si>
    <t>997013312</t>
  </si>
  <si>
    <t>Montáž a demontáž shozu suti v do 20 m</t>
  </si>
  <si>
    <t>184</t>
  </si>
  <si>
    <t>93</t>
  </si>
  <si>
    <t>997013322</t>
  </si>
  <si>
    <t>Příplatek k shozu suti v do 20 m za první a ZKD den použití - 60 dní</t>
  </si>
  <si>
    <t>186</t>
  </si>
  <si>
    <t>20*60 "Přepočtené koeficientem množství</t>
  </si>
  <si>
    <t>997013217</t>
  </si>
  <si>
    <t>Vnitrostaveništní doprava suti a vybouraných hmot pro budovy v do 24 m ručně</t>
  </si>
  <si>
    <t>188</t>
  </si>
  <si>
    <t>95</t>
  </si>
  <si>
    <t>997013501</t>
  </si>
  <si>
    <t>Odvoz suti a vybouraných hmot na skládku nebo meziskládku do 1 km se složením</t>
  </si>
  <si>
    <t>190</t>
  </si>
  <si>
    <t>997013509</t>
  </si>
  <si>
    <t>Příplatek k odvozu suti a vybouraných hmot na skládku ZKD 1 km přes 1 km</t>
  </si>
  <si>
    <t>192</t>
  </si>
  <si>
    <t>408,177*4 "Přepočtené koeficientem množství</t>
  </si>
  <si>
    <t>97</t>
  </si>
  <si>
    <t>997013831</t>
  </si>
  <si>
    <t>Poplatek za uložení stavebního směsného odpadu na skládce (skládkovné)</t>
  </si>
  <si>
    <t>194</t>
  </si>
  <si>
    <t>998</t>
  </si>
  <si>
    <t>Přesun hmot</t>
  </si>
  <si>
    <t>998011003</t>
  </si>
  <si>
    <t>Přesun hmot pro budovy zděné v do 24 m</t>
  </si>
  <si>
    <t>196</t>
  </si>
  <si>
    <t>PSV</t>
  </si>
  <si>
    <t>Práce a dodávky PSV</t>
  </si>
  <si>
    <t>711</t>
  </si>
  <si>
    <t>Izolace proti vodě, vlhkosti a plynům</t>
  </si>
  <si>
    <t>99</t>
  </si>
  <si>
    <t>711111002</t>
  </si>
  <si>
    <t>Provedení izolace proti zemní vlhkosti vodorovné za studena lakem asfaltovým</t>
  </si>
  <si>
    <t>198</t>
  </si>
  <si>
    <t>"0.01" 4,33</t>
  </si>
  <si>
    <t>"0.02" 4,19</t>
  </si>
  <si>
    <t>"0.03" 6,04</t>
  </si>
  <si>
    <t>"0.04" 11,69</t>
  </si>
  <si>
    <t>"0.05" 9,07</t>
  </si>
  <si>
    <t>"0.06" 11,36</t>
  </si>
  <si>
    <t>"0.07" 14,32</t>
  </si>
  <si>
    <t>"0.08" 70,5</t>
  </si>
  <si>
    <t>"0.09" 5,78</t>
  </si>
  <si>
    <t>"0.12" 1,15</t>
  </si>
  <si>
    <t>"0.13" 1,41</t>
  </si>
  <si>
    <t>"0.14" 8,74</t>
  </si>
  <si>
    <t>"0.15" 3,45</t>
  </si>
  <si>
    <t>111631500</t>
  </si>
  <si>
    <t>lak asfaltový např. ALP/9 (MJ t) bal 9 kg</t>
  </si>
  <si>
    <t>200</t>
  </si>
  <si>
    <t>152,03*0,00035 "Přepočtené koeficientem množství</t>
  </si>
  <si>
    <t>101</t>
  </si>
  <si>
    <t>711131811</t>
  </si>
  <si>
    <t>Odstranění izolace proti zemní vlhkosti vodorovné</t>
  </si>
  <si>
    <t>202</t>
  </si>
  <si>
    <t>711141559</t>
  </si>
  <si>
    <t>Provedení izolace proti zemní vlhkosti pásy přitavením vodorovné NAIP</t>
  </si>
  <si>
    <t>204</t>
  </si>
  <si>
    <t>103</t>
  </si>
  <si>
    <t>628560RSH000</t>
  </si>
  <si>
    <t>pás asfaltovaný modifikovaný s hliníkovou vložkou</t>
  </si>
  <si>
    <t>206</t>
  </si>
  <si>
    <t>152,03*1,15 "Přepočtené koeficientem množství</t>
  </si>
  <si>
    <t>711RSH19312</t>
  </si>
  <si>
    <t>Izolace proti zemní vlhkosti na vodorovné ploše např. Schomburg Saniflex vč.koutové pásky</t>
  </si>
  <si>
    <t>208</t>
  </si>
  <si>
    <t>S vytažením na sokly do výše 150mm</t>
  </si>
  <si>
    <t>"Byt 1" 2,90</t>
  </si>
  <si>
    <t>"Byt 2" 2,62</t>
  </si>
  <si>
    <t>"Byt 3" 2,62</t>
  </si>
  <si>
    <t>"Byt 4" 2,76</t>
  </si>
  <si>
    <t>"Byt 5" 2,9</t>
  </si>
  <si>
    <t>"Byt 6" 2,43</t>
  </si>
  <si>
    <t>"Byt 7" 2,5</t>
  </si>
  <si>
    <t>"Byt 8" 2,76</t>
  </si>
  <si>
    <t>"Byt 9" 2,9</t>
  </si>
  <si>
    <t>"Byt 10" 2,43</t>
  </si>
  <si>
    <t>"Byt 11" 2,5</t>
  </si>
  <si>
    <t>"Byt 12" 2,76</t>
  </si>
  <si>
    <t>"Byt 13" 2,9</t>
  </si>
  <si>
    <t>"Byt 14" 2,43</t>
  </si>
  <si>
    <t>"Byt 15" 2,5</t>
  </si>
  <si>
    <t>"Byt 16" 2,76</t>
  </si>
  <si>
    <t>"Byt 17" 2,9</t>
  </si>
  <si>
    <t>"Byt 18" 2,43</t>
  </si>
  <si>
    <t>"Byt 19" 2,5</t>
  </si>
  <si>
    <t>"Byt 20" 2,76</t>
  </si>
  <si>
    <t>105</t>
  </si>
  <si>
    <t>711RSH19313</t>
  </si>
  <si>
    <t>Izolace proti zemní vlhkosti na svislé ploše např. Schomburg Saniflex</t>
  </si>
  <si>
    <t>210</t>
  </si>
  <si>
    <t>"Byt 1" (1+1,35+1)*1</t>
  </si>
  <si>
    <t>"Byt 2" (1+1,38+1)*1</t>
  </si>
  <si>
    <t>"Byt 3" (1+1,38+1)*1</t>
  </si>
  <si>
    <t>"Byt 4" (1+1,35+1)*1</t>
  </si>
  <si>
    <t>"Byt 5" (1+1,38+1)*1</t>
  </si>
  <si>
    <t>"Byt 6" (1+1,34+1)*1</t>
  </si>
  <si>
    <t>"Byt 7" (1+1,35+1)*1</t>
  </si>
  <si>
    <t>"Byt 8" (1+1,38+1)*1</t>
  </si>
  <si>
    <t>"Byt 9" (1+1,38+1)*1</t>
  </si>
  <si>
    <t>"Byt 10" (1+1,34+1)*1</t>
  </si>
  <si>
    <t>"Byt 11" (1+1,35+1)*1</t>
  </si>
  <si>
    <t>"Byt 12" (1+1,38+1)*1</t>
  </si>
  <si>
    <t>"Byt 13" (1+1,38+1)*1</t>
  </si>
  <si>
    <t>"Byt 14" (1+1,34+1)*1</t>
  </si>
  <si>
    <t>"Byt 15" (1+1,35+1)*1</t>
  </si>
  <si>
    <t>"Byt 16" (1+1,38+1)*1</t>
  </si>
  <si>
    <t>"Byt 17" (1+1,38+1)*1</t>
  </si>
  <si>
    <t>"Byt 18" (1+1,34+1)*1</t>
  </si>
  <si>
    <t>"Byt 19" (1+1,35+1)*1</t>
  </si>
  <si>
    <t>"Byt 20" (1+1,38+1)*1</t>
  </si>
  <si>
    <t>998711203</t>
  </si>
  <si>
    <t>Přesun hmot procentní pro izolace proti vodě, vlhkosti a plynům v objektech v do 60 m</t>
  </si>
  <si>
    <t>%</t>
  </si>
  <si>
    <t>212</t>
  </si>
  <si>
    <t>713</t>
  </si>
  <si>
    <t>Izolace tepelné</t>
  </si>
  <si>
    <t>107</t>
  </si>
  <si>
    <t>713RSH462140</t>
  </si>
  <si>
    <t>Montáž izolace potrubí</t>
  </si>
  <si>
    <t>214</t>
  </si>
  <si>
    <t>283771RSH126</t>
  </si>
  <si>
    <t>Izolace potrubí např. Mirelon PRO 32x9 mm šedočerná</t>
  </si>
  <si>
    <t>216</t>
  </si>
  <si>
    <t>109</t>
  </si>
  <si>
    <t>283771RSH1522</t>
  </si>
  <si>
    <t>Izolace potrubí např. Mirelon PRO 40x9 mm šedočerná</t>
  </si>
  <si>
    <t>218</t>
  </si>
  <si>
    <t>283771RSH165</t>
  </si>
  <si>
    <t>Izolace potrubí např. Mirelon PRO 50x9 mm šedočerná</t>
  </si>
  <si>
    <t>220</t>
  </si>
  <si>
    <t>111</t>
  </si>
  <si>
    <t>283771RSH031</t>
  </si>
  <si>
    <t>Izolace potrubí např. Mirelon PRO 22x13 mm šedočerná</t>
  </si>
  <si>
    <t>222</t>
  </si>
  <si>
    <t>283771RSH092</t>
  </si>
  <si>
    <t>Izolace potrubí např. Mirelon PRO 25x13 mm šedočerná</t>
  </si>
  <si>
    <t>224</t>
  </si>
  <si>
    <t>113</t>
  </si>
  <si>
    <t>283771RSH127</t>
  </si>
  <si>
    <t>Izolace potrubí např. Mirelon PRO 32x13 mm šedočerná</t>
  </si>
  <si>
    <t>226</t>
  </si>
  <si>
    <t>283771RSH1523</t>
  </si>
  <si>
    <t>Izolace potrubí např. Mirelon PRO 40x13 mm šedočerná</t>
  </si>
  <si>
    <t>228</t>
  </si>
  <si>
    <t>115</t>
  </si>
  <si>
    <t>283771RSH166</t>
  </si>
  <si>
    <t>Izolace potrubí např. Mirelon PRO 50x13 mm šedočerná</t>
  </si>
  <si>
    <t>230</t>
  </si>
  <si>
    <t>283771RSH186</t>
  </si>
  <si>
    <t>Izolace potrubí např. Mirelon PRO 63x13 mm šedočerná</t>
  </si>
  <si>
    <t>232</t>
  </si>
  <si>
    <t>117</t>
  </si>
  <si>
    <t>283771RSH028</t>
  </si>
  <si>
    <t>Izolace potrubí např. Mirelon PRO 20x20 mm šedočerná</t>
  </si>
  <si>
    <t>234</t>
  </si>
  <si>
    <t>283771RSH094</t>
  </si>
  <si>
    <t>Izolace potrubí např. Mirelon PRO 25x25 mm šedočerná</t>
  </si>
  <si>
    <t>236</t>
  </si>
  <si>
    <t>119</t>
  </si>
  <si>
    <t>283771RSH129</t>
  </si>
  <si>
    <t>Izolace potrubí např. Mirelon PRO 32x25 mm šedočerná</t>
  </si>
  <si>
    <t>238</t>
  </si>
  <si>
    <t>283771RSH1525</t>
  </si>
  <si>
    <t>Izolace potrubí např. Mirelon PRO 40x25 mm šedočerná</t>
  </si>
  <si>
    <t>240</t>
  </si>
  <si>
    <t>121</t>
  </si>
  <si>
    <t>283771RSH168</t>
  </si>
  <si>
    <t>Izolace potrubí např. Mirelon PRO 50x25 mm šedočerná</t>
  </si>
  <si>
    <t>242</t>
  </si>
  <si>
    <t>713RSH462141</t>
  </si>
  <si>
    <t>Montáž izolace potrubí včet. ohybů, skruž</t>
  </si>
  <si>
    <t>244</t>
  </si>
  <si>
    <t>123</t>
  </si>
  <si>
    <t>631547RSH112</t>
  </si>
  <si>
    <t>Pouzdro potrubní izolační např. ROCKWOOL 800  18/30 mm, kamenná vlna s polepem Al fólií vyztuženou skleněnou mřížkou</t>
  </si>
  <si>
    <t>246</t>
  </si>
  <si>
    <t>631547RSH113</t>
  </si>
  <si>
    <t>Pouzdro potrubní izolační např. ROCKWOOL 800  22/30 mm, kamenná vlna s polepem Al fólií vyztuženou skleněnou mřížkou</t>
  </si>
  <si>
    <t>248</t>
  </si>
  <si>
    <t>125</t>
  </si>
  <si>
    <t>631547RSH114</t>
  </si>
  <si>
    <t>Pouzdro potrubní izolační např. ROCKWOOL 800  28/30 mm, kamenná vlna s polepem Al fólií vyztuženou skleněnou mřížkou</t>
  </si>
  <si>
    <t>250</t>
  </si>
  <si>
    <t>631547RSH115</t>
  </si>
  <si>
    <t>Pouzdro potrubní izolační např. ROCKWOOL 800  35/30 mm, kamenná vlna s polepem Al fólií vyztuženou skleněnou mřížkou</t>
  </si>
  <si>
    <t>252</t>
  </si>
  <si>
    <t>127</t>
  </si>
  <si>
    <t>631547RSH216</t>
  </si>
  <si>
    <t>Pouzdro potrubní izolační např. ROCKWOOL 800  42/40 mm, kamenná vlna s polepem Al fólií vyztuženou skleněnou mřížkou</t>
  </si>
  <si>
    <t>254</t>
  </si>
  <si>
    <t>283771RSH006</t>
  </si>
  <si>
    <t>Izolace potrubí např. Mirelon PRO 15x9 mm šedočerná</t>
  </si>
  <si>
    <t>256</t>
  </si>
  <si>
    <t>129</t>
  </si>
  <si>
    <t>283771RSH01</t>
  </si>
  <si>
    <t>Izolace potrubí např. Mirelon PRO 18x9 mm šedočerná</t>
  </si>
  <si>
    <t>258</t>
  </si>
  <si>
    <t>713492113</t>
  </si>
  <si>
    <t>Montáž tepelné izolace povrchová úprava potrubí Al fólií a Pz pletivem</t>
  </si>
  <si>
    <t>260</t>
  </si>
  <si>
    <t>131</t>
  </si>
  <si>
    <t>631515RSH000</t>
  </si>
  <si>
    <t>rohož na pletivu s černou hliníkovou fólií např. U Protect Wired Mat 4.0 Alu1, 60mm</t>
  </si>
  <si>
    <t>262</t>
  </si>
  <si>
    <t>"D100" 38,5*pi*0,1</t>
  </si>
  <si>
    <t>"D125" 134*pi*0,125</t>
  </si>
  <si>
    <t>Mezisoučet</t>
  </si>
  <si>
    <t>"Ztratné 8%" 64,717*0,08</t>
  </si>
  <si>
    <t>69,894*1,15 "Přepočtené koeficientem množství</t>
  </si>
  <si>
    <t>631516RSH000</t>
  </si>
  <si>
    <t>rohož na pletivu s černou hliníkovou fólií např. U Protect Wired Mat 4.0 Alu1, 100mm</t>
  </si>
  <si>
    <t>264</t>
  </si>
  <si>
    <t>"D125" 12*pi*0,125</t>
  </si>
  <si>
    <t>"Ztratné 8%" 4,712*0,08</t>
  </si>
  <si>
    <t>133</t>
  </si>
  <si>
    <t>998713203R00</t>
  </si>
  <si>
    <t>Přesun hmot pro izolace tepelné, výšky do 24 m</t>
  </si>
  <si>
    <t>266</t>
  </si>
  <si>
    <t>720</t>
  </si>
  <si>
    <t>Zdravotně technické instalace budov</t>
  </si>
  <si>
    <t>721</t>
  </si>
  <si>
    <t>Zdravotechnika - vnitřní kanalizace</t>
  </si>
  <si>
    <t>721RSH001</t>
  </si>
  <si>
    <t>Zemní práce pro výměnu ležatého kanalizačního potrubí, včetně odvozu a likvidace přebytečného výkopku a zpětného zásypu</t>
  </si>
  <si>
    <t>kpl</t>
  </si>
  <si>
    <t>268</t>
  </si>
  <si>
    <t>135</t>
  </si>
  <si>
    <t>721110806R00</t>
  </si>
  <si>
    <t>Demontáž potrubí z kameninových trub DN 200</t>
  </si>
  <si>
    <t>270</t>
  </si>
  <si>
    <t>721140802R00</t>
  </si>
  <si>
    <t>Demontáž potrubí litinového DN 100</t>
  </si>
  <si>
    <t>272</t>
  </si>
  <si>
    <t>137</t>
  </si>
  <si>
    <t>721171803R00</t>
  </si>
  <si>
    <t>Demontáž potrubí z PVC do D 75 mm</t>
  </si>
  <si>
    <t>274</t>
  </si>
  <si>
    <t>721171808R00</t>
  </si>
  <si>
    <t>Demontáž potrubí z PVC do D 114 mm</t>
  </si>
  <si>
    <t>276</t>
  </si>
  <si>
    <t>139</t>
  </si>
  <si>
    <t>721210813R00</t>
  </si>
  <si>
    <t>Demontáž vpusti z kameniny DN 100</t>
  </si>
  <si>
    <t>278</t>
  </si>
  <si>
    <t>721140806R00tvar</t>
  </si>
  <si>
    <t>Demontáž tavrovky litinové DN 200</t>
  </si>
  <si>
    <t>280</t>
  </si>
  <si>
    <t>141</t>
  </si>
  <si>
    <t>721154238R00</t>
  </si>
  <si>
    <t>Kus čisticí ležaté kanalizace KG RE DN200 - dodávka a montáž</t>
  </si>
  <si>
    <t>282</t>
  </si>
  <si>
    <t>721176223R00</t>
  </si>
  <si>
    <t>Potrubí KG svodné (ležaté) D 125 x 3,2 mm</t>
  </si>
  <si>
    <t>284</t>
  </si>
  <si>
    <t>143</t>
  </si>
  <si>
    <t>721176102R00</t>
  </si>
  <si>
    <t>Potrubí HT připojovací D 40 x 1,8 mm</t>
  </si>
  <si>
    <t>286</t>
  </si>
  <si>
    <t>721176103R00</t>
  </si>
  <si>
    <t>Potrubí HT připojovací D 50 x 1,8 mm</t>
  </si>
  <si>
    <t>288</t>
  </si>
  <si>
    <t>145</t>
  </si>
  <si>
    <t>721176105R00</t>
  </si>
  <si>
    <t>Potrubí HT připojovací D 110 x 2,7 mm</t>
  </si>
  <si>
    <t>290</t>
  </si>
  <si>
    <t>721176115R00</t>
  </si>
  <si>
    <t>Potrubí HT odpadní svislé D 110 x 2,7 mm</t>
  </si>
  <si>
    <t>292</t>
  </si>
  <si>
    <t>147</t>
  </si>
  <si>
    <t>721176116R00</t>
  </si>
  <si>
    <t>Potrubí HT odpadní svislé D 125 x 3,1 mm</t>
  </si>
  <si>
    <t>294</t>
  </si>
  <si>
    <t>721290111R00</t>
  </si>
  <si>
    <t>Zkouška těsnosti kanalizace vodou do DN 125</t>
  </si>
  <si>
    <t>296</t>
  </si>
  <si>
    <t>149</t>
  </si>
  <si>
    <t>721290123R00</t>
  </si>
  <si>
    <t>Zkouška těsnosti kanalizace kouřem</t>
  </si>
  <si>
    <t>298</t>
  </si>
  <si>
    <t>721194104R00</t>
  </si>
  <si>
    <t>Vyvedení odpadních výpustek D 40 x 1,8</t>
  </si>
  <si>
    <t>300</t>
  </si>
  <si>
    <t>151</t>
  </si>
  <si>
    <t>721194105R00</t>
  </si>
  <si>
    <t>Vyvedení odpadních výpustek D 50 x 1,8</t>
  </si>
  <si>
    <t>302</t>
  </si>
  <si>
    <t>721194109R00</t>
  </si>
  <si>
    <t>Vyvedení odpadních výpustek D 110 x 2,3</t>
  </si>
  <si>
    <t>304</t>
  </si>
  <si>
    <t>153</t>
  </si>
  <si>
    <t>721273150RT1</t>
  </si>
  <si>
    <t>Hlavice ventilační přivětrávací HL900, DN110</t>
  </si>
  <si>
    <t>306</t>
  </si>
  <si>
    <t>725860188RT1</t>
  </si>
  <si>
    <t>Sifon pračkový HL440, D 40/50 mm, podomítkový, suchá zápachová klapka</t>
  </si>
  <si>
    <t>308</t>
  </si>
  <si>
    <t>155</t>
  </si>
  <si>
    <t>721300912R00</t>
  </si>
  <si>
    <t>Pročištění svislých odpadů, jedno podl., do DN 200</t>
  </si>
  <si>
    <t>310</t>
  </si>
  <si>
    <t>721300922R00</t>
  </si>
  <si>
    <t>Pročištění ležatých svodů do DN 300</t>
  </si>
  <si>
    <t>312</t>
  </si>
  <si>
    <t>157</t>
  </si>
  <si>
    <t>998721203R00</t>
  </si>
  <si>
    <t>Přesun hmot pro vnitřní kanalizaci, výšky do 24 m</t>
  </si>
  <si>
    <t>314</t>
  </si>
  <si>
    <t>722</t>
  </si>
  <si>
    <t>Zdravotechnika - vnitřní vodovod</t>
  </si>
  <si>
    <t>722130801R00</t>
  </si>
  <si>
    <t>Demontáž potrubí ocelových závitových DN 25 vč. izolace</t>
  </si>
  <si>
    <t>316</t>
  </si>
  <si>
    <t>159</t>
  </si>
  <si>
    <t>722130803R00</t>
  </si>
  <si>
    <t>Demontáž potrubí ocelových závitových DN 50 vč. izolace</t>
  </si>
  <si>
    <t>318</t>
  </si>
  <si>
    <t>722130804R00</t>
  </si>
  <si>
    <t>Demontáž potrubí ocelových závitových DN 65 vč. izolace</t>
  </si>
  <si>
    <t>320</t>
  </si>
  <si>
    <t>161</t>
  </si>
  <si>
    <t>722130805R00</t>
  </si>
  <si>
    <t>Demontáž potrubí ocelových závitových DN 80 vč. izolace</t>
  </si>
  <si>
    <t>322</t>
  </si>
  <si>
    <t>722220862R00</t>
  </si>
  <si>
    <t>Demontáž armatur s dvěma závity G 5/4</t>
  </si>
  <si>
    <t>324</t>
  </si>
  <si>
    <t>163</t>
  </si>
  <si>
    <t>722220863R00</t>
  </si>
  <si>
    <t>Demontáž armatur s dvěma závity G 6/4</t>
  </si>
  <si>
    <t>326</t>
  </si>
  <si>
    <t>722220866R00</t>
  </si>
  <si>
    <t>Demontáž armatur s dvěma závity G 3</t>
  </si>
  <si>
    <t>328</t>
  </si>
  <si>
    <t>165</t>
  </si>
  <si>
    <t>722172331R00</t>
  </si>
  <si>
    <t>Potrubí z PPR např. Instaplast, teplá, D 20x3,4 mm - dodávka a montáž</t>
  </si>
  <si>
    <t>330</t>
  </si>
  <si>
    <t>722172332R00</t>
  </si>
  <si>
    <t>Potrubí z PPR např. Instaplast, teplá, D 25x4,2 mm - dodávka a montáž</t>
  </si>
  <si>
    <t>332</t>
  </si>
  <si>
    <t>167</t>
  </si>
  <si>
    <t>722172333R00</t>
  </si>
  <si>
    <t>Potrubí z PPR např. Instaplast, teplá, D 32x5,4 mm - dodávka a montáž</t>
  </si>
  <si>
    <t>334</t>
  </si>
  <si>
    <t>722172334R00</t>
  </si>
  <si>
    <t>Potrubí z PPR např. Instaplast, teplá, D 40x6,7 mm - dodávka a montáž</t>
  </si>
  <si>
    <t>336</t>
  </si>
  <si>
    <t>169</t>
  </si>
  <si>
    <t>722172335R00</t>
  </si>
  <si>
    <t>Potrubí z PPR např. Instaplast, teplá, D 50x8,3 mm - dodávka a montáž</t>
  </si>
  <si>
    <t>338</t>
  </si>
  <si>
    <t>722172336R00</t>
  </si>
  <si>
    <t>Potrubí z PPR např. Instaplast, teplá, D 63x10,5 mm - dodávka a montáž</t>
  </si>
  <si>
    <t>340</t>
  </si>
  <si>
    <t>171</t>
  </si>
  <si>
    <t>722132116R00</t>
  </si>
  <si>
    <t>Potrubí ocel vně/vni pozink.např. Geberit Mapress 35x1,5 - dodávka a montáž</t>
  </si>
  <si>
    <t>342</t>
  </si>
  <si>
    <t>722132117R00</t>
  </si>
  <si>
    <t>Potrubí ocel vně/vni pozink.např. Geberit Mapress 42x1,5 - dodávka a montáž</t>
  </si>
  <si>
    <t>344</t>
  </si>
  <si>
    <t>173</t>
  </si>
  <si>
    <t>722132118R00</t>
  </si>
  <si>
    <t>Potrubí ocel vně/vni pozink.např. Geberit Mapress 54x1,5 - dodávka a montáž</t>
  </si>
  <si>
    <t>346</t>
  </si>
  <si>
    <t>722290234R00</t>
  </si>
  <si>
    <t>Proplach a dezinfekce vodovod.potrubí do DN 80</t>
  </si>
  <si>
    <t>348</t>
  </si>
  <si>
    <t>175</t>
  </si>
  <si>
    <t>722280108R00</t>
  </si>
  <si>
    <t>Tlaková zkouška vodovodního potrubí do DN 50</t>
  </si>
  <si>
    <t>350</t>
  </si>
  <si>
    <t>722000001T00</t>
  </si>
  <si>
    <t>Montáž pozink. žlábků na plast potrubí</t>
  </si>
  <si>
    <t>352</t>
  </si>
  <si>
    <t>177</t>
  </si>
  <si>
    <t>28654022.AT</t>
  </si>
  <si>
    <t>360850 Žlab nosný pozinkovaný d 20 mm např. Geberit</t>
  </si>
  <si>
    <t>354</t>
  </si>
  <si>
    <t>28654042.AT</t>
  </si>
  <si>
    <t>360850 Žlab nosný pozinkovaný d 25 mm např. Geberit</t>
  </si>
  <si>
    <t>356</t>
  </si>
  <si>
    <t>179</t>
  </si>
  <si>
    <t>28654062.AT</t>
  </si>
  <si>
    <t>360850 Žlab nosný pozinkovaný d 32 mm např. Geberit</t>
  </si>
  <si>
    <t>358</t>
  </si>
  <si>
    <t>28654072.AT</t>
  </si>
  <si>
    <t>360850 Žlab nosný pozinkovaný d 40 mm např. Geberit</t>
  </si>
  <si>
    <t>360</t>
  </si>
  <si>
    <t>181</t>
  </si>
  <si>
    <t>28654102.AR</t>
  </si>
  <si>
    <t>361850 Žlab nosný pozinkovaný d 50 mm např. Geberit</t>
  </si>
  <si>
    <t>362</t>
  </si>
  <si>
    <t>28654142.AR</t>
  </si>
  <si>
    <t>364850 Žlab nosný pozinkovaný d 63 mm např. Geberit</t>
  </si>
  <si>
    <t>364</t>
  </si>
  <si>
    <t>183</t>
  </si>
  <si>
    <t>722239101R00</t>
  </si>
  <si>
    <t>Montáž vodovodních armatur 2závity, G 1/2</t>
  </si>
  <si>
    <t>366</t>
  </si>
  <si>
    <t>R910X023</t>
  </si>
  <si>
    <t>kohout kulový např. Giacomini R910 červ.páčka 1/2˝ PN42 185°C PLNOPRŮTOK.NIKL</t>
  </si>
  <si>
    <t>368</t>
  </si>
  <si>
    <t>185</t>
  </si>
  <si>
    <t>722239102R00</t>
  </si>
  <si>
    <t>Montáž vodovodních armatur 2závity, G 3/4</t>
  </si>
  <si>
    <t>370</t>
  </si>
  <si>
    <t>R910X024</t>
  </si>
  <si>
    <t>kohout kulový např. Giacomini R910 červ.páčka 3/4˝ PN42 185°C PLNOPRŮTOK.NIKL</t>
  </si>
  <si>
    <t>372</t>
  </si>
  <si>
    <t>187</t>
  </si>
  <si>
    <t>722239103R00</t>
  </si>
  <si>
    <t>Montáž vodovodních armatur 2závity, G 1</t>
  </si>
  <si>
    <t>374</t>
  </si>
  <si>
    <t>R910X025</t>
  </si>
  <si>
    <t>kohout kulový např. Giacomini R910 červ.páčka 1˝ PN35 185°C PLNOPRŮTOK.NIKL</t>
  </si>
  <si>
    <t>376</t>
  </si>
  <si>
    <t>189</t>
  </si>
  <si>
    <t>722239105R00</t>
  </si>
  <si>
    <t>Montáž vodovodních armatur 2závity, G 6/4</t>
  </si>
  <si>
    <t>378</t>
  </si>
  <si>
    <t>R910X027</t>
  </si>
  <si>
    <t>kohout kulový např. Giacomini R910 červ.páčka 6/4˝ PN35 185°C PLNOPRŮTOK.NIKL</t>
  </si>
  <si>
    <t>380</t>
  </si>
  <si>
    <t>191</t>
  </si>
  <si>
    <t>722239106R00</t>
  </si>
  <si>
    <t>Montáž vodovodních armatur 2závity, G 2</t>
  </si>
  <si>
    <t>382</t>
  </si>
  <si>
    <t>R910X028</t>
  </si>
  <si>
    <t>kohout kulový např. Giacomini R910 červ.páčka 2˝ PN35 185°C PLNOPRŮTOK.NIKL</t>
  </si>
  <si>
    <t>384</t>
  </si>
  <si>
    <t>193</t>
  </si>
  <si>
    <t>R60Y008</t>
  </si>
  <si>
    <t>ventil zpětný závitový např. Giacomini 2˝ PN10 110°C</t>
  </si>
  <si>
    <t>386</t>
  </si>
  <si>
    <t>R74AY008</t>
  </si>
  <si>
    <t>filtr závitový např. Giacomini 2˝ PN16 130°C MOSAZ</t>
  </si>
  <si>
    <t>388</t>
  </si>
  <si>
    <t>195</t>
  </si>
  <si>
    <t>722229101R00</t>
  </si>
  <si>
    <t>Montáž vodovodních armatur,1závit, G 1/2</t>
  </si>
  <si>
    <t>390</t>
  </si>
  <si>
    <t>R608Y013</t>
  </si>
  <si>
    <t>kohout kulový např. Giacomini vypouštěcí 1/2˝ PN10 85°C KOMPLET MOSAZ</t>
  </si>
  <si>
    <t>392</t>
  </si>
  <si>
    <t>197</t>
  </si>
  <si>
    <t>722269111R00</t>
  </si>
  <si>
    <t>Montáž vodoměru závitového G1/2"</t>
  </si>
  <si>
    <t>394</t>
  </si>
  <si>
    <t>105130050</t>
  </si>
  <si>
    <t>vodoměr bytový např. Enbra EVI QP 1,5 M3/HOD,DN15/SV</t>
  </si>
  <si>
    <t>396</t>
  </si>
  <si>
    <t>199</t>
  </si>
  <si>
    <t>105190050</t>
  </si>
  <si>
    <t>vodoměr bytový např. Enbra EVI QP 1,5 M3/HOD,DN15/TV</t>
  </si>
  <si>
    <t>398</t>
  </si>
  <si>
    <t>722259100T00</t>
  </si>
  <si>
    <t>Montáž hydrant. systému D25 kompl.</t>
  </si>
  <si>
    <t>kompl.</t>
  </si>
  <si>
    <t>400</t>
  </si>
  <si>
    <t>201</t>
  </si>
  <si>
    <t>SVV 004</t>
  </si>
  <si>
    <t>skříň hydrantová D25 - 30m 65X65X28.5 BÍLÁ</t>
  </si>
  <si>
    <t>402</t>
  </si>
  <si>
    <t>1246555875269</t>
  </si>
  <si>
    <t>Revize hydrantu vč. zaplombování</t>
  </si>
  <si>
    <t>404</t>
  </si>
  <si>
    <t>203</t>
  </si>
  <si>
    <t>hydr0523698</t>
  </si>
  <si>
    <t>Funkční zkouška provozu schopnosti hydrantu</t>
  </si>
  <si>
    <t>406</t>
  </si>
  <si>
    <t>725819401R00</t>
  </si>
  <si>
    <t>Montáž ventilu rohového G 1/2</t>
  </si>
  <si>
    <t>soubor</t>
  </si>
  <si>
    <t>408</t>
  </si>
  <si>
    <t>205</t>
  </si>
  <si>
    <t>SC7105</t>
  </si>
  <si>
    <t>Rohový vřetenový ventil s matkou 1/2"x3/8" s trubičkou</t>
  </si>
  <si>
    <t>410</t>
  </si>
  <si>
    <t>SC7105bez</t>
  </si>
  <si>
    <t>Rohový vřetenový ventil s matkou 1/2"x3/8" bez trubičky</t>
  </si>
  <si>
    <t>412</t>
  </si>
  <si>
    <t>207</t>
  </si>
  <si>
    <t>722220111R00</t>
  </si>
  <si>
    <t>Nástěnka K 247, pro výtokový ventil G 1/2 - dodávka a montáž</t>
  </si>
  <si>
    <t>414</t>
  </si>
  <si>
    <t>722220121R00</t>
  </si>
  <si>
    <t>Nástěnka K 247, pro baterii G 1/2 - dodávka a montáž</t>
  </si>
  <si>
    <t>pár</t>
  </si>
  <si>
    <t>416</t>
  </si>
  <si>
    <t>209</t>
  </si>
  <si>
    <t>722190401R00</t>
  </si>
  <si>
    <t>Vyvedení a upevnění výpustek DN 15</t>
  </si>
  <si>
    <t>418</t>
  </si>
  <si>
    <t>722190403R00</t>
  </si>
  <si>
    <t>Vyvedení a upevnění výpustek DN 25</t>
  </si>
  <si>
    <t>420</t>
  </si>
  <si>
    <t>211</t>
  </si>
  <si>
    <t>998722203R00</t>
  </si>
  <si>
    <t>Přesun hmot pro vnitřní vodovod, výšky do 24 m</t>
  </si>
  <si>
    <t>422</t>
  </si>
  <si>
    <t>723</t>
  </si>
  <si>
    <t>Zdravotechnika - vnitřní plynovod</t>
  </si>
  <si>
    <t>723150801R00</t>
  </si>
  <si>
    <t>Demontáž potrubí ocel.hladkého svařovaného D 32</t>
  </si>
  <si>
    <t>424</t>
  </si>
  <si>
    <t>213</t>
  </si>
  <si>
    <t>723150803R00</t>
  </si>
  <si>
    <t>Demontáž potrubí ocel.hladkého svařovaného do D 76</t>
  </si>
  <si>
    <t>426</t>
  </si>
  <si>
    <t>723150804R00</t>
  </si>
  <si>
    <t>Demontáž potrubí ocel.hladkého svařovaného do D 108</t>
  </si>
  <si>
    <t>428</t>
  </si>
  <si>
    <t>215</t>
  </si>
  <si>
    <t>723160804R00</t>
  </si>
  <si>
    <t>Demontáž přípojek k plynoměru,závitových G 1</t>
  </si>
  <si>
    <t>430</t>
  </si>
  <si>
    <t>723260801R00</t>
  </si>
  <si>
    <t>Demontáž plynoměrů</t>
  </si>
  <si>
    <t>432</t>
  </si>
  <si>
    <t>217</t>
  </si>
  <si>
    <t>998723203R00</t>
  </si>
  <si>
    <t>Přesun hmot pro vnitřní plynovod, výšky do 24 m</t>
  </si>
  <si>
    <t>434</t>
  </si>
  <si>
    <t>725</t>
  </si>
  <si>
    <t>Zdravotechnika - zařizovací předměty</t>
  </si>
  <si>
    <t>725110811R00</t>
  </si>
  <si>
    <t>Demontáž klozetů splachovacích</t>
  </si>
  <si>
    <t>436</t>
  </si>
  <si>
    <t>219</t>
  </si>
  <si>
    <t>725210821R00</t>
  </si>
  <si>
    <t>Demontáž umyvadel bez výtokových armatur</t>
  </si>
  <si>
    <t>438</t>
  </si>
  <si>
    <t>725220841R00</t>
  </si>
  <si>
    <t>Demontáž ocelové vany</t>
  </si>
  <si>
    <t>440</t>
  </si>
  <si>
    <t>221</t>
  </si>
  <si>
    <t>725820801R00</t>
  </si>
  <si>
    <t>Demontáž baterie nástěnné do G 3/4</t>
  </si>
  <si>
    <t>442</t>
  </si>
  <si>
    <t>725310821R00</t>
  </si>
  <si>
    <t>Demontáž dřezů jednodílných na konzolách</t>
  </si>
  <si>
    <t>444</t>
  </si>
  <si>
    <t>223</t>
  </si>
  <si>
    <t>725610810R00</t>
  </si>
  <si>
    <t>Demontáž plynového sporáku</t>
  </si>
  <si>
    <t>446</t>
  </si>
  <si>
    <t>725920811R00</t>
  </si>
  <si>
    <t>Demontáž kádí,necek</t>
  </si>
  <si>
    <t>448</t>
  </si>
  <si>
    <t>225</t>
  </si>
  <si>
    <t>725119402R00umy</t>
  </si>
  <si>
    <t>Montáž předstěnových systémů do sádrokartonu pro umyvadlo</t>
  </si>
  <si>
    <t>450</t>
  </si>
  <si>
    <t>8.9365.6.000.000.1</t>
  </si>
  <si>
    <t>modul podomítkový např. Jika Washbasin Systém PRO UMYVADLO</t>
  </si>
  <si>
    <t>452</t>
  </si>
  <si>
    <t>227</t>
  </si>
  <si>
    <t>725017162R00</t>
  </si>
  <si>
    <t>Umyvadlo na šrouby např. LYRA Plus , 55 x 45 cm, bílé - dodávka a montáž</t>
  </si>
  <si>
    <t>454</t>
  </si>
  <si>
    <t>725014161R00</t>
  </si>
  <si>
    <t>Klozet kombi keramický vč. sedátka - dodávka a montáž</t>
  </si>
  <si>
    <t>456</t>
  </si>
  <si>
    <t>229</t>
  </si>
  <si>
    <t>725249105T00u</t>
  </si>
  <si>
    <t>Montáž žlabů sprchových</t>
  </si>
  <si>
    <t>458</t>
  </si>
  <si>
    <t>zlab70nrz1</t>
  </si>
  <si>
    <t>Sprchový žlab nerez, 300x100mm</t>
  </si>
  <si>
    <t>460</t>
  </si>
  <si>
    <t>231</t>
  </si>
  <si>
    <t>725249107T00</t>
  </si>
  <si>
    <t>Montáž sprchových koutů, dveří, zástěn</t>
  </si>
  <si>
    <t>462</t>
  </si>
  <si>
    <t>5638.2.000.666.1</t>
  </si>
  <si>
    <t>Čelní sprchové dveře š=1,35m, mat plast bez dekoru</t>
  </si>
  <si>
    <t>464</t>
  </si>
  <si>
    <t>233</t>
  </si>
  <si>
    <t>725339101R00</t>
  </si>
  <si>
    <t>Montáž výlevky diturvitové, bez nádrže a armatur</t>
  </si>
  <si>
    <t>466</t>
  </si>
  <si>
    <t>8.5104.6.000.000.1</t>
  </si>
  <si>
    <t>výlevka stojící např. Jika Mira BÍLÁ VČ. PLASTOVÉ MŘÍŽKY</t>
  </si>
  <si>
    <t>468</t>
  </si>
  <si>
    <t>235</t>
  </si>
  <si>
    <t>8.9371.0.000.000.1</t>
  </si>
  <si>
    <t>nádržka např. Jika Modul pro samostatně STOJÍCÍ KLOZETY PLAST BÍLÁ</t>
  </si>
  <si>
    <t>470</t>
  </si>
  <si>
    <t>725829301R00</t>
  </si>
  <si>
    <t>Montáž baterie umyv.a dřezové stojánkové</t>
  </si>
  <si>
    <t>472</t>
  </si>
  <si>
    <t>237</t>
  </si>
  <si>
    <t>3.1128.1.004.101.1</t>
  </si>
  <si>
    <t>baterie umyvadlová např. Jika LyraPlus PÁKOVÁ STOJÁNKOVÁ VÝPUSŤ CHROM</t>
  </si>
  <si>
    <t>474</t>
  </si>
  <si>
    <t>3.1128.7.004.230.1</t>
  </si>
  <si>
    <t>baterie umyvadlová např. Jika LyraPlus PÁKOVÁ NÁSTĚNNÁ CHROM</t>
  </si>
  <si>
    <t>476</t>
  </si>
  <si>
    <t>239</t>
  </si>
  <si>
    <t>725849201V01</t>
  </si>
  <si>
    <t>Montáž baterií sprchových, pevná výška, Podomítková baterie</t>
  </si>
  <si>
    <t>478</t>
  </si>
  <si>
    <t>3.3127.7.004.000.1</t>
  </si>
  <si>
    <t>baterie sprchová např. Jika Lyra PÁKOVÁ NÁSTĚNNÁ CHROM</t>
  </si>
  <si>
    <t>480</t>
  </si>
  <si>
    <t>241</t>
  </si>
  <si>
    <t>3.6027.0.004.011.1</t>
  </si>
  <si>
    <t>sada sprchová např. Jika Lyra 3-PROUDÁ HADICE 1,7M CHROM</t>
  </si>
  <si>
    <t>482</t>
  </si>
  <si>
    <t>3.6427.0.004.000.1</t>
  </si>
  <si>
    <t>tyč sprchová např. Jika Lyra/Olymp s posuvným DRŽÁKEM SPRCHY 60CM CHROM</t>
  </si>
  <si>
    <t>484</t>
  </si>
  <si>
    <t>243</t>
  </si>
  <si>
    <t>998725203R00</t>
  </si>
  <si>
    <t>Přesun hmot pro zařizovací předměty, výšky do 24 m</t>
  </si>
  <si>
    <t>486</t>
  </si>
  <si>
    <t>767</t>
  </si>
  <si>
    <t>Konstrukce zámečnické</t>
  </si>
  <si>
    <t>767995100T03</t>
  </si>
  <si>
    <t>Kovové konstrukce, objímky, závěsy, nosníky např. SIKLA</t>
  </si>
  <si>
    <t>488</t>
  </si>
  <si>
    <t>245</t>
  </si>
  <si>
    <t>998767203R00</t>
  </si>
  <si>
    <t>Přesun hmot pro zámečnické konstr., výšky do 24 m</t>
  </si>
  <si>
    <t>490</t>
  </si>
  <si>
    <t>ON</t>
  </si>
  <si>
    <t>Ostatní náklady</t>
  </si>
  <si>
    <t>ON001</t>
  </si>
  <si>
    <t>Požární hlídka v místech s rizikem požáru</t>
  </si>
  <si>
    <t>492</t>
  </si>
  <si>
    <t>247</t>
  </si>
  <si>
    <t>ON004</t>
  </si>
  <si>
    <t>Vypouštění, napouštění topného systému</t>
  </si>
  <si>
    <t>494</t>
  </si>
  <si>
    <t>ON005</t>
  </si>
  <si>
    <t>Vizuální kontrola před a po tlakové zkoušce</t>
  </si>
  <si>
    <t>496</t>
  </si>
  <si>
    <t>249</t>
  </si>
  <si>
    <t>zem</t>
  </si>
  <si>
    <t>Uzemnění veškerých kovových částí rozvodů</t>
  </si>
  <si>
    <t>498</t>
  </si>
  <si>
    <t>979990144R00</t>
  </si>
  <si>
    <t>Skládkovné pro izolace</t>
  </si>
  <si>
    <t>500</t>
  </si>
  <si>
    <t>251</t>
  </si>
  <si>
    <t>rozbor</t>
  </si>
  <si>
    <t>Rozbor vody - prokázání zdravotní nezávadnosti</t>
  </si>
  <si>
    <t>502</t>
  </si>
  <si>
    <t>popis</t>
  </si>
  <si>
    <t>Popisky a štítky</t>
  </si>
  <si>
    <t>504</t>
  </si>
  <si>
    <t>XOS</t>
  </si>
  <si>
    <t>Stavební přípomoce</t>
  </si>
  <si>
    <t>253</t>
  </si>
  <si>
    <t>460080101RT1u</t>
  </si>
  <si>
    <t>Rozbourání betonového základu, vybourání betonu</t>
  </si>
  <si>
    <t>506</t>
  </si>
  <si>
    <t>962051201T00</t>
  </si>
  <si>
    <t>Vrtání příček a podlah - prostup třech trubek</t>
  </si>
  <si>
    <t>508</t>
  </si>
  <si>
    <t>255</t>
  </si>
  <si>
    <t>974031167R00</t>
  </si>
  <si>
    <t>Vysekání a hrubé začištění rýh ve zdi cihelné</t>
  </si>
  <si>
    <t>510</t>
  </si>
  <si>
    <t>979082119R00</t>
  </si>
  <si>
    <t>Odvoz a likvidace suti</t>
  </si>
  <si>
    <t>512</t>
  </si>
  <si>
    <t>730</t>
  </si>
  <si>
    <t>Ústřední vytápění</t>
  </si>
  <si>
    <t>257</t>
  </si>
  <si>
    <t>998713103R00</t>
  </si>
  <si>
    <t>514</t>
  </si>
  <si>
    <t>732</t>
  </si>
  <si>
    <t>Ústřední vytápění - strojovny</t>
  </si>
  <si>
    <t>732429111V01</t>
  </si>
  <si>
    <t>Montáž čerpadel oběhových spirálních, DN 25</t>
  </si>
  <si>
    <t>516</t>
  </si>
  <si>
    <t>259</t>
  </si>
  <si>
    <t>337492</t>
  </si>
  <si>
    <t>čerpadlo oběhové mokroběžné např. Grundfos MAGNA1 25-40 180 230V PN6/10</t>
  </si>
  <si>
    <t>518</t>
  </si>
  <si>
    <t>210290812R001</t>
  </si>
  <si>
    <t>Připojení elektro pro čerpadlo</t>
  </si>
  <si>
    <t>520</t>
  </si>
  <si>
    <t>261</t>
  </si>
  <si>
    <t>734209125R00</t>
  </si>
  <si>
    <t>Montáž armatur závitových,se 3závity, G 1</t>
  </si>
  <si>
    <t>522</t>
  </si>
  <si>
    <t>VXG44.25-10</t>
  </si>
  <si>
    <t>ventil směš.3-cest.např. Siemens 25/16 KV=10</t>
  </si>
  <si>
    <t>524</t>
  </si>
  <si>
    <t>263</t>
  </si>
  <si>
    <t>360430025R00</t>
  </si>
  <si>
    <t>Montáž elektr. servopohonu</t>
  </si>
  <si>
    <t>526</t>
  </si>
  <si>
    <t>SQS65</t>
  </si>
  <si>
    <t>servopohon např. Siemens 24V SQS65</t>
  </si>
  <si>
    <t>528</t>
  </si>
  <si>
    <t>265</t>
  </si>
  <si>
    <t>210290812R00</t>
  </si>
  <si>
    <t>Připojení servopohonu</t>
  </si>
  <si>
    <t>530</t>
  </si>
  <si>
    <t>003T00</t>
  </si>
  <si>
    <t>Montáž a zapojení snímače teploty</t>
  </si>
  <si>
    <t>ks</t>
  </si>
  <si>
    <t>532</t>
  </si>
  <si>
    <t>267</t>
  </si>
  <si>
    <t>405910060R</t>
  </si>
  <si>
    <t>Jímka závit G 1/2", nerez</t>
  </si>
  <si>
    <t>534</t>
  </si>
  <si>
    <t>998732102R00</t>
  </si>
  <si>
    <t>Přesun hmot pro strojovny, výšky do 12 m</t>
  </si>
  <si>
    <t>536</t>
  </si>
  <si>
    <t>733</t>
  </si>
  <si>
    <t>Ústřední vytápění - rozvodné potrubí</t>
  </si>
  <si>
    <t>269</t>
  </si>
  <si>
    <t>733111103R00</t>
  </si>
  <si>
    <t>Potrubí závitové bezešvé běžné nízkotlaké DN 15 - dodávka a montáž vč. fitinek</t>
  </si>
  <si>
    <t>538</t>
  </si>
  <si>
    <t>733111105R00</t>
  </si>
  <si>
    <t>Potrubí závitové bezešvé běžné nízkotlaké DN 25 - dodávka a montáž vč. fitinek</t>
  </si>
  <si>
    <t>540</t>
  </si>
  <si>
    <t>271</t>
  </si>
  <si>
    <t>733111106R00</t>
  </si>
  <si>
    <t>Potrubí závitové bezešvé běžné nízkotlaké DN 32 - dodávka a montáž vč. fitinek</t>
  </si>
  <si>
    <t>542</t>
  </si>
  <si>
    <t>733111107R00</t>
  </si>
  <si>
    <t>Potrubí závitové bezešvé běžné nízkotlaké DN 40 - dodávka a montáž vč. fitinek</t>
  </si>
  <si>
    <t>544</t>
  </si>
  <si>
    <t>273</t>
  </si>
  <si>
    <t>733161104R00</t>
  </si>
  <si>
    <t>Potrubí měděné Supersan D 15 x 1 mm, polotvrdé - dodávka a montáž vč. fitinek</t>
  </si>
  <si>
    <t>546</t>
  </si>
  <si>
    <t>733161106R00</t>
  </si>
  <si>
    <t>Potrubí měděné Supersan D 18 x 1 mm, polotvrdé - dodávka a montáž vč. fitinek</t>
  </si>
  <si>
    <t>548</t>
  </si>
  <si>
    <t>275</t>
  </si>
  <si>
    <t>733161107R00</t>
  </si>
  <si>
    <t>Potrubí měděné Supersan D 22 x 1 mm, polotvrdé - dodávka a montáž vč. fitinek</t>
  </si>
  <si>
    <t>550</t>
  </si>
  <si>
    <t>733161108R00</t>
  </si>
  <si>
    <t>Potrubí měděné Supersan D 28 x 1,5 mm, tvrdé - dodávka a montáž vč. fitinek</t>
  </si>
  <si>
    <t>552</t>
  </si>
  <si>
    <t>277</t>
  </si>
  <si>
    <t>733161109R00</t>
  </si>
  <si>
    <t>Potrubí měděné Supersan D 35 x 1,5 mm, tvrdé - dodávka a montáž vč. fitinek</t>
  </si>
  <si>
    <t>554</t>
  </si>
  <si>
    <t>733161110R00</t>
  </si>
  <si>
    <t>Potrubí měděné Supersan D 42 x 1,5 mm, tvrdé - dodávka a montáž vč. fitinek</t>
  </si>
  <si>
    <t>556</t>
  </si>
  <si>
    <t>279</t>
  </si>
  <si>
    <t>28653152.AR</t>
  </si>
  <si>
    <t>Přechodka Fe-měď DN40x 6/4"</t>
  </si>
  <si>
    <t>558</t>
  </si>
  <si>
    <t>733190108R00</t>
  </si>
  <si>
    <t>Tlaková zkouška potrubí</t>
  </si>
  <si>
    <t>560</t>
  </si>
  <si>
    <t>281</t>
  </si>
  <si>
    <t>998733103R00</t>
  </si>
  <si>
    <t>Přesun hmot pro rozvody potrubí, výšky do 24 m</t>
  </si>
  <si>
    <t>562</t>
  </si>
  <si>
    <t>998733193R00</t>
  </si>
  <si>
    <t>Příplatek zvětš. přesun, rozvody potrubí do 500 m</t>
  </si>
  <si>
    <t>564</t>
  </si>
  <si>
    <t>734</t>
  </si>
  <si>
    <t>Ústřední vytápění - armatury</t>
  </si>
  <si>
    <t>283</t>
  </si>
  <si>
    <t>734209113R00</t>
  </si>
  <si>
    <t>Montáž armatur závitových,se 2závity, G 1/2</t>
  </si>
  <si>
    <t>566</t>
  </si>
  <si>
    <t>R910X023.2</t>
  </si>
  <si>
    <t>kohout kulový např. Giacomini R910 červ.páčka 1/2˝ PN42 185°C PLNOPRŮTOK.NIKL;</t>
  </si>
  <si>
    <t>568</t>
  </si>
  <si>
    <t>285</t>
  </si>
  <si>
    <t>3712-02.000</t>
  </si>
  <si>
    <t>ventil term.rad.př. např. Heimeier V-exakt 1/2" NIKL</t>
  </si>
  <si>
    <t>570</t>
  </si>
  <si>
    <t>3711-02.000</t>
  </si>
  <si>
    <t>ventil term.rad.roh. např. Heimeier V-exakt 1/2" NIKL</t>
  </si>
  <si>
    <t>572</t>
  </si>
  <si>
    <t>287</t>
  </si>
  <si>
    <t>0356-02.000</t>
  </si>
  <si>
    <t>šroubení např. Heimeier Regutec př. 1/2" NIKL</t>
  </si>
  <si>
    <t>574</t>
  </si>
  <si>
    <t>0355-02.000</t>
  </si>
  <si>
    <t>šroubení např. Heimeier Regutec roh. 1/2" NIKL</t>
  </si>
  <si>
    <t>576</t>
  </si>
  <si>
    <t>289</t>
  </si>
  <si>
    <t>734209113R001</t>
  </si>
  <si>
    <t>Montáž armatur závitových,se 4závity, G 1/2</t>
  </si>
  <si>
    <t>578</t>
  </si>
  <si>
    <t>0530-50.000</t>
  </si>
  <si>
    <t>šroubení např. Heimeier Vekolux př. 1/2" DVOUTR.RADIK</t>
  </si>
  <si>
    <t>580</t>
  </si>
  <si>
    <t>291</t>
  </si>
  <si>
    <t>734209114R00</t>
  </si>
  <si>
    <t>Montáž armatur závitových,se 2závity, G 3/4</t>
  </si>
  <si>
    <t>582</t>
  </si>
  <si>
    <t>584</t>
  </si>
  <si>
    <t>293</t>
  </si>
  <si>
    <t>734209115R00</t>
  </si>
  <si>
    <t>Montáž armatur závitových,se 2závity, G 1</t>
  </si>
  <si>
    <t>586</t>
  </si>
  <si>
    <t>588</t>
  </si>
  <si>
    <t>295</t>
  </si>
  <si>
    <t>734209117R00</t>
  </si>
  <si>
    <t>Montáž armatur závitových,se 2závity, G 6/4</t>
  </si>
  <si>
    <t>590</t>
  </si>
  <si>
    <t>592</t>
  </si>
  <si>
    <t>297</t>
  </si>
  <si>
    <t>R74AY006</t>
  </si>
  <si>
    <t>filtr závitový např. Giacomini 5/4˝ PN16 130°C MOSAZ</t>
  </si>
  <si>
    <t>594</t>
  </si>
  <si>
    <t>R60Y007</t>
  </si>
  <si>
    <t>ventil zpětný závitový např. Giacomini 6/4˝ PN10 110°C</t>
  </si>
  <si>
    <t>596</t>
  </si>
  <si>
    <t>299</t>
  </si>
  <si>
    <t>734209116R00</t>
  </si>
  <si>
    <t>Montáž armatur závitových,se 2závity, G 5/4</t>
  </si>
  <si>
    <t>598</t>
  </si>
  <si>
    <t>151019</t>
  </si>
  <si>
    <t>ventil uzavírací a vyvažovací Imi TA např. STAD BEZ VYPOUŠTĚNÍ DN32</t>
  </si>
  <si>
    <t>600</t>
  </si>
  <si>
    <t>301</t>
  </si>
  <si>
    <t>734209103R00</t>
  </si>
  <si>
    <t>Montáž armatur závitových,s 1závitem, G 1/2</t>
  </si>
  <si>
    <t>602</t>
  </si>
  <si>
    <t>R608DY113</t>
  </si>
  <si>
    <t>kohout kulový např. Giacomini páčka vypouštěcí 1/2˝ PN10 85°C KOMPLET MOSAZ</t>
  </si>
  <si>
    <t>604</t>
  </si>
  <si>
    <t>303</t>
  </si>
  <si>
    <t>724239111R00</t>
  </si>
  <si>
    <t>Montáž teploměru s pouzdrem nebo stonkem a jímkou</t>
  </si>
  <si>
    <t>606</t>
  </si>
  <si>
    <t>38833202R</t>
  </si>
  <si>
    <t>Teploměr pro topení s jímkou  R540   1/2"</t>
  </si>
  <si>
    <t>608</t>
  </si>
  <si>
    <t>305</t>
  </si>
  <si>
    <t>733141102R00</t>
  </si>
  <si>
    <t>Odvzdušňovací nádobky z trub.ocelových do DN 50</t>
  </si>
  <si>
    <t>610</t>
  </si>
  <si>
    <t>73422167 T00</t>
  </si>
  <si>
    <t>Montáž hlavice ovládání termostat. ventilů</t>
  </si>
  <si>
    <t>612</t>
  </si>
  <si>
    <t>307</t>
  </si>
  <si>
    <t>55137306.AR</t>
  </si>
  <si>
    <t>Hlavice termostatická např. Heimeier K standard</t>
  </si>
  <si>
    <t>614</t>
  </si>
  <si>
    <t>R175AY001</t>
  </si>
  <si>
    <t>#kryt univerzální např. Giacomini PRO TRUBKY 12-18MM</t>
  </si>
  <si>
    <t>616</t>
  </si>
  <si>
    <t>309</t>
  </si>
  <si>
    <t>735000911R00</t>
  </si>
  <si>
    <t>Oprava-vyregulování ventilů s ručním ovládáním</t>
  </si>
  <si>
    <t>618</t>
  </si>
  <si>
    <t>735000912R00</t>
  </si>
  <si>
    <t>Oprava-vyregulování ventilů s termost.ovládáním</t>
  </si>
  <si>
    <t>620</t>
  </si>
  <si>
    <t>311</t>
  </si>
  <si>
    <t>998734103R00</t>
  </si>
  <si>
    <t>Přesun hmot pro armatury, výšky do 24 m</t>
  </si>
  <si>
    <t>622</t>
  </si>
  <si>
    <t>998734193R00</t>
  </si>
  <si>
    <t>Příplatek zvětšený přesun, armatury do 500 m</t>
  </si>
  <si>
    <t>624</t>
  </si>
  <si>
    <t>735</t>
  </si>
  <si>
    <t>Ústřední vytápění - otopná tělesa</t>
  </si>
  <si>
    <t>313</t>
  </si>
  <si>
    <t>735159230R00</t>
  </si>
  <si>
    <t>Montáž panelových těles 2řadých do délky 1980 mm</t>
  </si>
  <si>
    <t>626</t>
  </si>
  <si>
    <t>735159330R00</t>
  </si>
  <si>
    <t>Montáž panelových těles 3řadých do délky 1980 mm</t>
  </si>
  <si>
    <t>628</t>
  </si>
  <si>
    <t>315</t>
  </si>
  <si>
    <t>131897</t>
  </si>
  <si>
    <t>radiátor např. Radik VK 20 600/1200</t>
  </si>
  <si>
    <t>630</t>
  </si>
  <si>
    <t>212612</t>
  </si>
  <si>
    <t>radiátor např. Radik VKL 22 600/1400</t>
  </si>
  <si>
    <t>632</t>
  </si>
  <si>
    <t>317</t>
  </si>
  <si>
    <t>131533</t>
  </si>
  <si>
    <t>radiátor např. Radik VKL 11 600/1000</t>
  </si>
  <si>
    <t>634</t>
  </si>
  <si>
    <t>vkl206120</t>
  </si>
  <si>
    <t>radiátor např. Radik VKL 20 600/1200</t>
  </si>
  <si>
    <t>636</t>
  </si>
  <si>
    <t>319</t>
  </si>
  <si>
    <t>20-060180-60-10</t>
  </si>
  <si>
    <t>radiátor např. Radik VK 20 600/1800</t>
  </si>
  <si>
    <t>638</t>
  </si>
  <si>
    <t>vkl206180</t>
  </si>
  <si>
    <t>radiátor např. Radik VKL 20 600/1800</t>
  </si>
  <si>
    <t>640</t>
  </si>
  <si>
    <t>321</t>
  </si>
  <si>
    <t>131429</t>
  </si>
  <si>
    <t>radiátor např. Radik VK 33 600/1000</t>
  </si>
  <si>
    <t>642</t>
  </si>
  <si>
    <t>vkl229100</t>
  </si>
  <si>
    <t>radiátor např. Radik VKL 22 900/1000</t>
  </si>
  <si>
    <t>644</t>
  </si>
  <si>
    <t>323</t>
  </si>
  <si>
    <t>vkl216120</t>
  </si>
  <si>
    <t>radiátor např. Radik VKL 21 600/1200</t>
  </si>
  <si>
    <t>646</t>
  </si>
  <si>
    <t>vk216120</t>
  </si>
  <si>
    <t>radiátor např. Radik VK 21 600/1200</t>
  </si>
  <si>
    <t>648</t>
  </si>
  <si>
    <t>325</t>
  </si>
  <si>
    <t>131849</t>
  </si>
  <si>
    <t>radiátor např. Radik VK 11 600/1000</t>
  </si>
  <si>
    <t>650</t>
  </si>
  <si>
    <t>klasik216120</t>
  </si>
  <si>
    <t>radiátor např. Klasik 21 600/1200</t>
  </si>
  <si>
    <t>652</t>
  </si>
  <si>
    <t>327</t>
  </si>
  <si>
    <t>klasik219100</t>
  </si>
  <si>
    <t>radiátor např. Klasik 21 900/1000</t>
  </si>
  <si>
    <t>654</t>
  </si>
  <si>
    <t>131362</t>
  </si>
  <si>
    <t>radiátor např. Radik VK 22 600/1200</t>
  </si>
  <si>
    <t>656</t>
  </si>
  <si>
    <t>329</t>
  </si>
  <si>
    <t>131359</t>
  </si>
  <si>
    <t>radiátor např. Radik VK 22 600/1000</t>
  </si>
  <si>
    <t>658</t>
  </si>
  <si>
    <t>212538</t>
  </si>
  <si>
    <t>radiátor např. Radik VKL 21 600/1000</t>
  </si>
  <si>
    <t>660</t>
  </si>
  <si>
    <t>331</t>
  </si>
  <si>
    <t>212610</t>
  </si>
  <si>
    <t>radiátor např. Radik VKL 22 600/1100</t>
  </si>
  <si>
    <t>662</t>
  </si>
  <si>
    <t>688342</t>
  </si>
  <si>
    <t>radiátor např. Radik VKL 22 600/1200</t>
  </si>
  <si>
    <t>664</t>
  </si>
  <si>
    <t>333</t>
  </si>
  <si>
    <t>735179110R00</t>
  </si>
  <si>
    <t>Montáž otopných těles koupelnových (žebříků)</t>
  </si>
  <si>
    <t>666</t>
  </si>
  <si>
    <t>261255</t>
  </si>
  <si>
    <t>těleso koupel.trubkové např. Koralux Linear CLASSIC KLC 1820/0600</t>
  </si>
  <si>
    <t>668</t>
  </si>
  <si>
    <t>335</t>
  </si>
  <si>
    <t>48441502R</t>
  </si>
  <si>
    <t>Konzola navrtávací 18/120</t>
  </si>
  <si>
    <t>670</t>
  </si>
  <si>
    <t>484416012R</t>
  </si>
  <si>
    <t>Upevňovací sada pr. 20 /40 - Classic - 4ks</t>
  </si>
  <si>
    <t>672</t>
  </si>
  <si>
    <t>337</t>
  </si>
  <si>
    <t>998735203R00</t>
  </si>
  <si>
    <t>Přesun hmot pro otopná tělesa, výšky do 24 m</t>
  </si>
  <si>
    <t>674</t>
  </si>
  <si>
    <t>767995100T03.1</t>
  </si>
  <si>
    <t>676</t>
  </si>
  <si>
    <t>339</t>
  </si>
  <si>
    <t>998767203R00.1</t>
  </si>
  <si>
    <t>678</t>
  </si>
  <si>
    <t>783</t>
  </si>
  <si>
    <t>Dokončovací práce - nátěry</t>
  </si>
  <si>
    <t>783424740R00</t>
  </si>
  <si>
    <t>Nátěr syntetický potrubí do DN 50 mm základní</t>
  </si>
  <si>
    <t>680</t>
  </si>
  <si>
    <t>DEM</t>
  </si>
  <si>
    <t>Demontáže</t>
  </si>
  <si>
    <t>341</t>
  </si>
  <si>
    <t>735111810V01</t>
  </si>
  <si>
    <t>Demontáž těles otopných litinových článkových, otopné těleso (16 čl., 4 m2)</t>
  </si>
  <si>
    <t>682</t>
  </si>
  <si>
    <t>733110806R00</t>
  </si>
  <si>
    <t>Demontáž potrubí ocelového závitového do DN 15-32</t>
  </si>
  <si>
    <t>684</t>
  </si>
  <si>
    <t>343</t>
  </si>
  <si>
    <t>733110808R00</t>
  </si>
  <si>
    <t>Demontáž potrubí ocelového závitového do DN 32-50</t>
  </si>
  <si>
    <t>686</t>
  </si>
  <si>
    <t>733120826R00</t>
  </si>
  <si>
    <t>Demontáž potrubí z hladkých trubek D 89</t>
  </si>
  <si>
    <t>688</t>
  </si>
  <si>
    <t>345</t>
  </si>
  <si>
    <t>713400821R00</t>
  </si>
  <si>
    <t>Odstranění izolačních pásů potrubí</t>
  </si>
  <si>
    <t>690</t>
  </si>
  <si>
    <t>979990144R00.2</t>
  </si>
  <si>
    <t>Poplatek za skládku - minerální vata</t>
  </si>
  <si>
    <t>692</t>
  </si>
  <si>
    <t>347</t>
  </si>
  <si>
    <t>734200821R00</t>
  </si>
  <si>
    <t>Demontáž armatur se 2závity do G 1/2</t>
  </si>
  <si>
    <t>694</t>
  </si>
  <si>
    <t>734200822R00</t>
  </si>
  <si>
    <t>Demontáž armatur se 2závity do G 1</t>
  </si>
  <si>
    <t>696</t>
  </si>
  <si>
    <t>349</t>
  </si>
  <si>
    <t>734200823R00</t>
  </si>
  <si>
    <t>Demontáž armatur se 2závity do G 6/4</t>
  </si>
  <si>
    <t>698</t>
  </si>
  <si>
    <t>734290814R00</t>
  </si>
  <si>
    <t>Demontáž armatur směšovacích.3cest. Mix A, DN 40</t>
  </si>
  <si>
    <t>700</t>
  </si>
  <si>
    <t>351</t>
  </si>
  <si>
    <t>732420813R00</t>
  </si>
  <si>
    <t>Demontáž čerpadel oběhových spirálních DN 50</t>
  </si>
  <si>
    <t>702</t>
  </si>
  <si>
    <t>220300661R00</t>
  </si>
  <si>
    <t>Odpojení kabelů pro stávající čerpadla</t>
  </si>
  <si>
    <t>704</t>
  </si>
  <si>
    <t>353</t>
  </si>
  <si>
    <t>220300661R001</t>
  </si>
  <si>
    <t>Odpojení kabelů pro stávající pohony</t>
  </si>
  <si>
    <t>706</t>
  </si>
  <si>
    <t>361420115R00</t>
  </si>
  <si>
    <t>Demontáž čidla na potrubí</t>
  </si>
  <si>
    <t>708</t>
  </si>
  <si>
    <t>355</t>
  </si>
  <si>
    <t>733190801R00</t>
  </si>
  <si>
    <t>Odřezání potrubních objímek dvojitých do DN 50</t>
  </si>
  <si>
    <t>710</t>
  </si>
  <si>
    <t>733193810R00</t>
  </si>
  <si>
    <t>Rozřezání konzol pro potrubí z úhel.L 50x50x5 mm</t>
  </si>
  <si>
    <t>712</t>
  </si>
  <si>
    <t>357</t>
  </si>
  <si>
    <t>9987DE201T00</t>
  </si>
  <si>
    <t>Přesun hmot pro demontáže</t>
  </si>
  <si>
    <t>714</t>
  </si>
  <si>
    <t>ON001.1</t>
  </si>
  <si>
    <t>716</t>
  </si>
  <si>
    <t>359</t>
  </si>
  <si>
    <t>ON003</t>
  </si>
  <si>
    <t>Vizuální kontrola celého trubního systému za účelem zjištění správného zapojení přívodů a zpáteček</t>
  </si>
  <si>
    <t>718</t>
  </si>
  <si>
    <t>ON004.1</t>
  </si>
  <si>
    <t>361</t>
  </si>
  <si>
    <t>ON005.1</t>
  </si>
  <si>
    <t>230120041R00</t>
  </si>
  <si>
    <t>Proplach a odvzdušnění systému</t>
  </si>
  <si>
    <t>724</t>
  </si>
  <si>
    <t>363</t>
  </si>
  <si>
    <t>zem.1</t>
  </si>
  <si>
    <t>726</t>
  </si>
  <si>
    <t>popis.1</t>
  </si>
  <si>
    <t>728</t>
  </si>
  <si>
    <t>REV</t>
  </si>
  <si>
    <t>Zkoušky a revize</t>
  </si>
  <si>
    <t>365</t>
  </si>
  <si>
    <t>ON006</t>
  </si>
  <si>
    <t>Dilatační zkouška</t>
  </si>
  <si>
    <t>900      V01</t>
  </si>
  <si>
    <t>Topná zkouška dle ČSN 060310 - 24h</t>
  </si>
  <si>
    <t>367</t>
  </si>
  <si>
    <t>ON007</t>
  </si>
  <si>
    <t>Zkouška funkce automatické regulace pro dvě topné větve</t>
  </si>
  <si>
    <t>962051201T00.1</t>
  </si>
  <si>
    <t>Vrtání příček a podlah - prostup dvou trubek</t>
  </si>
  <si>
    <t>736</t>
  </si>
  <si>
    <t>369</t>
  </si>
  <si>
    <t>612401291RT2</t>
  </si>
  <si>
    <t>omitka malých ploch vnitřních stěn</t>
  </si>
  <si>
    <t>738</t>
  </si>
  <si>
    <t>210040702R00</t>
  </si>
  <si>
    <t>Drážka pro trubku , (pro otopná tělesa na schodišti a vstupní chodbě)</t>
  </si>
  <si>
    <t>740</t>
  </si>
  <si>
    <t>371</t>
  </si>
  <si>
    <t>311271186R00</t>
  </si>
  <si>
    <t>Zdivo z tvárnic Ytong pero - drážka tl. 25 cm</t>
  </si>
  <si>
    <t>742</t>
  </si>
  <si>
    <t>979082119R00.1</t>
  </si>
  <si>
    <t>Příplatek k přesunu suti za každých dalších 1000 m</t>
  </si>
  <si>
    <t>744</t>
  </si>
  <si>
    <t>373</t>
  </si>
  <si>
    <t>979013319R00</t>
  </si>
  <si>
    <t>Příplatek k přesunu hmot za dalších 3,5 m výšky</t>
  </si>
  <si>
    <t>746</t>
  </si>
  <si>
    <t>Elektromontáže</t>
  </si>
  <si>
    <t>C801-4</t>
  </si>
  <si>
    <t>Opravy a údržba</t>
  </si>
  <si>
    <t>612403399R</t>
  </si>
  <si>
    <t>úprava povrchů stavební práce</t>
  </si>
  <si>
    <t>748</t>
  </si>
  <si>
    <t>M21.1</t>
  </si>
  <si>
    <t>Rozvody slaboproud</t>
  </si>
  <si>
    <t>375</t>
  </si>
  <si>
    <t>210010005</t>
  </si>
  <si>
    <t>trubka oheb.el.inst. typ 23 R=36mm (PO)</t>
  </si>
  <si>
    <t>750</t>
  </si>
  <si>
    <t>10.154.771</t>
  </si>
  <si>
    <t>Trubka oheb.2340/LPE-2 pr.40 125N b.</t>
  </si>
  <si>
    <t>752</t>
  </si>
  <si>
    <t>377</t>
  </si>
  <si>
    <t>210010006</t>
  </si>
  <si>
    <t>trubka oheb.el.inst. typ 23 R=48mm (PO)</t>
  </si>
  <si>
    <t>754</t>
  </si>
  <si>
    <t>10.152.131</t>
  </si>
  <si>
    <t>Trubka oheb.1450 pr.50 320N např. MONOFLEX</t>
  </si>
  <si>
    <t>756</t>
  </si>
  <si>
    <t>379</t>
  </si>
  <si>
    <t>210010002</t>
  </si>
  <si>
    <t>trubka oheb.el.inst. typ 23 R=16mm (PO)</t>
  </si>
  <si>
    <t>758</t>
  </si>
  <si>
    <t>10.074.514</t>
  </si>
  <si>
    <t>Trubka oheb.2316 pr.16 125N např. LPFLEX</t>
  </si>
  <si>
    <t>760</t>
  </si>
  <si>
    <t>381</t>
  </si>
  <si>
    <t>210010003</t>
  </si>
  <si>
    <t>trubka oheb.el.inst. typ 23 R=23mm (PO)</t>
  </si>
  <si>
    <t>762</t>
  </si>
  <si>
    <t>10.077.446</t>
  </si>
  <si>
    <t>Trubka oheb.2325/LPE-1 pr.25 320N b.</t>
  </si>
  <si>
    <t>764</t>
  </si>
  <si>
    <t>383</t>
  </si>
  <si>
    <t>210010301</t>
  </si>
  <si>
    <t>Krab.přístrojová bez zap</t>
  </si>
  <si>
    <t>766</t>
  </si>
  <si>
    <t>10.076.145</t>
  </si>
  <si>
    <t>Krabice KP 67/3 přístrojová</t>
  </si>
  <si>
    <t>KS</t>
  </si>
  <si>
    <t>768</t>
  </si>
  <si>
    <t>385</t>
  </si>
  <si>
    <t>210010313</t>
  </si>
  <si>
    <t>krab.odbočná s víčkem (KO 125) čtverc. bez zap.</t>
  </si>
  <si>
    <t>770</t>
  </si>
  <si>
    <t>10.078.621</t>
  </si>
  <si>
    <t>Krabice KO 125 E</t>
  </si>
  <si>
    <t>772</t>
  </si>
  <si>
    <t>387</t>
  </si>
  <si>
    <t>210111328</t>
  </si>
  <si>
    <t>zasuvka datová RJ45</t>
  </si>
  <si>
    <t>774</t>
  </si>
  <si>
    <t>10.066.032</t>
  </si>
  <si>
    <t>Zásuvka RJ45-8 Cat.5e/s R302780</t>
  </si>
  <si>
    <t>776</t>
  </si>
  <si>
    <t>389</t>
  </si>
  <si>
    <t>10.081.221</t>
  </si>
  <si>
    <t>Kryt TANGO 5014A-A100 B</t>
  </si>
  <si>
    <t>778</t>
  </si>
  <si>
    <t>10.071.439</t>
  </si>
  <si>
    <t>Rámeček TANGO 3901A-B10 B</t>
  </si>
  <si>
    <t>780</t>
  </si>
  <si>
    <t>391</t>
  </si>
  <si>
    <t>10.081.304</t>
  </si>
  <si>
    <t>Maska 5014A-B1017 (1764-0-0174)</t>
  </si>
  <si>
    <t>782</t>
  </si>
  <si>
    <t>2101113282</t>
  </si>
  <si>
    <t>zasuvka TV/R/SAT</t>
  </si>
  <si>
    <t>784</t>
  </si>
  <si>
    <t>393</t>
  </si>
  <si>
    <t>10.081.216</t>
  </si>
  <si>
    <t>Tělo ABB EU3303 zás.TV/R/SAT konc.</t>
  </si>
  <si>
    <t>786</t>
  </si>
  <si>
    <t>10.079.851</t>
  </si>
  <si>
    <t>Kryt TANGO 5011A-A00300 B</t>
  </si>
  <si>
    <t>788</t>
  </si>
  <si>
    <t>395</t>
  </si>
  <si>
    <t>790</t>
  </si>
  <si>
    <t>210850102</t>
  </si>
  <si>
    <t>DATOVÝ 4x2 (VU)</t>
  </si>
  <si>
    <t>792</t>
  </si>
  <si>
    <t>397</t>
  </si>
  <si>
    <t>10.049.249</t>
  </si>
  <si>
    <t>UTP 4x2x0,5 cat.5e drát bal.305m např. SOLARIX</t>
  </si>
  <si>
    <t>794</t>
  </si>
  <si>
    <t>2108501024</t>
  </si>
  <si>
    <t>Optický páteřní - vnitřní (VU)</t>
  </si>
  <si>
    <t>796</t>
  </si>
  <si>
    <t>399</t>
  </si>
  <si>
    <t>GIPS2E4</t>
  </si>
  <si>
    <t>Distribuční FO MM kabel opticky - 8x 50/125/900</t>
  </si>
  <si>
    <t>798</t>
  </si>
  <si>
    <t>2108501024.1</t>
  </si>
  <si>
    <t>Optický kabel 4 vlákna - vnitřní (VU)</t>
  </si>
  <si>
    <t>800</t>
  </si>
  <si>
    <t>401</t>
  </si>
  <si>
    <t>GIPS2E2</t>
  </si>
  <si>
    <t>FO MM kabel optický - 2x 50/125/900</t>
  </si>
  <si>
    <t>802</t>
  </si>
  <si>
    <t>210190001</t>
  </si>
  <si>
    <t>mont.oceloplech.nebo plastových rozvodnic do 20kg</t>
  </si>
  <si>
    <t>804</t>
  </si>
  <si>
    <t>403</t>
  </si>
  <si>
    <t>Pol6</t>
  </si>
  <si>
    <t>Optický box malý včetně 1 SOSA kazety, průchodek, držáku pro 8 S</t>
  </si>
  <si>
    <t>806</t>
  </si>
  <si>
    <t>Pol7</t>
  </si>
  <si>
    <t>optický adaptér</t>
  </si>
  <si>
    <t>808</t>
  </si>
  <si>
    <t>405</t>
  </si>
  <si>
    <t>Pol8</t>
  </si>
  <si>
    <t>zámek</t>
  </si>
  <si>
    <t>810</t>
  </si>
  <si>
    <t>215142150</t>
  </si>
  <si>
    <t>bytová stanice</t>
  </si>
  <si>
    <t>812</t>
  </si>
  <si>
    <t>407</t>
  </si>
  <si>
    <t>07311050</t>
  </si>
  <si>
    <t>domácí telefon např. Czechphone AS 04A</t>
  </si>
  <si>
    <t>814</t>
  </si>
  <si>
    <t>215142140</t>
  </si>
  <si>
    <t>napajec na DIN listu</t>
  </si>
  <si>
    <t>816</t>
  </si>
  <si>
    <t>409</t>
  </si>
  <si>
    <t>10.043.585</t>
  </si>
  <si>
    <t>Napaječ NM 051716 síťový</t>
  </si>
  <si>
    <t>818</t>
  </si>
  <si>
    <t>215141515</t>
  </si>
  <si>
    <t>mont.vest.zvonk.tabla s el.vrátným 22-tlač.</t>
  </si>
  <si>
    <t>820</t>
  </si>
  <si>
    <t>411</t>
  </si>
  <si>
    <t>4004005027</t>
  </si>
  <si>
    <t>Zvonkové tablo DUO plus+: 22 tlačítek (3M) - Do rámku</t>
  </si>
  <si>
    <t>822</t>
  </si>
  <si>
    <t>4002200036</t>
  </si>
  <si>
    <t>Zápustná montážní krabice PD: RZ 3M zápustná</t>
  </si>
  <si>
    <t>824</t>
  </si>
  <si>
    <t>413</t>
  </si>
  <si>
    <t>2151421301</t>
  </si>
  <si>
    <t>el.zámek do dveří</t>
  </si>
  <si>
    <t>826</t>
  </si>
  <si>
    <t>04600102</t>
  </si>
  <si>
    <t>el.zámek EFP 511</t>
  </si>
  <si>
    <t>828</t>
  </si>
  <si>
    <t>415</t>
  </si>
  <si>
    <t>210110050</t>
  </si>
  <si>
    <t>tlacitkovy ovladac zvonek</t>
  </si>
  <si>
    <t>830</t>
  </si>
  <si>
    <t>10.073.913</t>
  </si>
  <si>
    <t>Spínač CLASSIC 3553-80289 B1</t>
  </si>
  <si>
    <t>832</t>
  </si>
  <si>
    <t>417</t>
  </si>
  <si>
    <t>21014xxx2</t>
  </si>
  <si>
    <t>autonommi detektor kouře</t>
  </si>
  <si>
    <t>834</t>
  </si>
  <si>
    <t>10.041.610</t>
  </si>
  <si>
    <t>Detektor např. Busch-Rauchalarm 6800-0-2348</t>
  </si>
  <si>
    <t>836</t>
  </si>
  <si>
    <t>419</t>
  </si>
  <si>
    <t>2108501024.2</t>
  </si>
  <si>
    <t>JYSTY x.. (VU)</t>
  </si>
  <si>
    <t>838</t>
  </si>
  <si>
    <t>10.059.100</t>
  </si>
  <si>
    <t>JYSTY   2x2x0.6</t>
  </si>
  <si>
    <t>840</t>
  </si>
  <si>
    <t>421</t>
  </si>
  <si>
    <t>842</t>
  </si>
  <si>
    <t>844</t>
  </si>
  <si>
    <t>423</t>
  </si>
  <si>
    <t>210803504</t>
  </si>
  <si>
    <t>KOAX75- do 6,5 mm2 (VU)</t>
  </si>
  <si>
    <t>846</t>
  </si>
  <si>
    <t>10.049.003</t>
  </si>
  <si>
    <t>Kabel CB 100F koaxiální (prod.po balení)</t>
  </si>
  <si>
    <t>848</t>
  </si>
  <si>
    <t>425</t>
  </si>
  <si>
    <t>220730001</t>
  </si>
  <si>
    <t>opticky převodník</t>
  </si>
  <si>
    <t>850</t>
  </si>
  <si>
    <t>Pol9</t>
  </si>
  <si>
    <t>optický převodník</t>
  </si>
  <si>
    <t>852</t>
  </si>
  <si>
    <t>M21.2</t>
  </si>
  <si>
    <t>Rozvody PBZ</t>
  </si>
  <si>
    <t>427</t>
  </si>
  <si>
    <t>210810105</t>
  </si>
  <si>
    <t>kabel nehorlavy 2 - 3 x 1,5 - 2,5 (PO) 180/30 min např. PrakaDur</t>
  </si>
  <si>
    <t>854</t>
  </si>
  <si>
    <t>10.049.112</t>
  </si>
  <si>
    <t>NHXH-J FE180/E30  3x  1,5</t>
  </si>
  <si>
    <t>856</t>
  </si>
  <si>
    <t>429</t>
  </si>
  <si>
    <t>210800105</t>
  </si>
  <si>
    <t>CYKY 3Jx1.5 mm2 750V (PO)</t>
  </si>
  <si>
    <t>858</t>
  </si>
  <si>
    <t>10.967.504</t>
  </si>
  <si>
    <t>CYKY 3J1,5  (3Cx 1,5) instal PLUS</t>
  </si>
  <si>
    <t>860</t>
  </si>
  <si>
    <t>431</t>
  </si>
  <si>
    <t>210140432</t>
  </si>
  <si>
    <t>ovladač pom. obvodu v plast skříni</t>
  </si>
  <si>
    <t>862</t>
  </si>
  <si>
    <t>10.069.934</t>
  </si>
  <si>
    <t>Tlačítko XAL-D112 červené plastové IP65</t>
  </si>
  <si>
    <t>864</t>
  </si>
  <si>
    <t>433</t>
  </si>
  <si>
    <t>210201056</t>
  </si>
  <si>
    <t>svít. přisazené 1 zdroj</t>
  </si>
  <si>
    <t>866</t>
  </si>
  <si>
    <t>Pol10</t>
  </si>
  <si>
    <t>LED nouzové svítidlo přisazené,optika pro únikové cesty, 1W</t>
  </si>
  <si>
    <t>868</t>
  </si>
  <si>
    <t>435</t>
  </si>
  <si>
    <t>Pol13</t>
  </si>
  <si>
    <t>pomocné stavební práce</t>
  </si>
  <si>
    <t>870</t>
  </si>
  <si>
    <t>M21</t>
  </si>
  <si>
    <t>Elektromontáže - montáže</t>
  </si>
  <si>
    <t>872</t>
  </si>
  <si>
    <t>437</t>
  </si>
  <si>
    <t>10.152.290</t>
  </si>
  <si>
    <t>Trubka oheb.2320/LPE-2 pr.20 125N b.</t>
  </si>
  <si>
    <t>874</t>
  </si>
  <si>
    <t>210010019</t>
  </si>
  <si>
    <t>trubka tuhá el.inst.HDPE D48 a vyších (VU)</t>
  </si>
  <si>
    <t>876</t>
  </si>
  <si>
    <t>439</t>
  </si>
  <si>
    <t>10.074.636</t>
  </si>
  <si>
    <t>Trubka např. KOPOFLEX 110</t>
  </si>
  <si>
    <t>878</t>
  </si>
  <si>
    <t>880</t>
  </si>
  <si>
    <t>441</t>
  </si>
  <si>
    <t>882</t>
  </si>
  <si>
    <t>210010311</t>
  </si>
  <si>
    <t>KRAB.odbočná s víčkem (1902;KO 68) kruh. bez zap. s vickem</t>
  </si>
  <si>
    <t>884</t>
  </si>
  <si>
    <t>443</t>
  </si>
  <si>
    <t>10.079.363</t>
  </si>
  <si>
    <t>Krabice KU 68-1902</t>
  </si>
  <si>
    <t>886</t>
  </si>
  <si>
    <t>888</t>
  </si>
  <si>
    <t>445</t>
  </si>
  <si>
    <t>890</t>
  </si>
  <si>
    <t>2100-10351</t>
  </si>
  <si>
    <t>KRAB.rozvodka do 4mm2 vč.zapoj. IP54</t>
  </si>
  <si>
    <t>892</t>
  </si>
  <si>
    <t>447</t>
  </si>
  <si>
    <t>10.076.069</t>
  </si>
  <si>
    <t>Svorka WAGO 273-105  5x1-2,5mm</t>
  </si>
  <si>
    <t>894</t>
  </si>
  <si>
    <t>10.076.323</t>
  </si>
  <si>
    <t>Svorka WAGO 273-112  2x1-2,5mm</t>
  </si>
  <si>
    <t>896</t>
  </si>
  <si>
    <t>449</t>
  </si>
  <si>
    <t>10.075.230</t>
  </si>
  <si>
    <t>Svorka WAGO 273-104  3x1-2,5mm</t>
  </si>
  <si>
    <t>898</t>
  </si>
  <si>
    <t>10.074.715</t>
  </si>
  <si>
    <t>Krabice OBO A11/5 IP54</t>
  </si>
  <si>
    <t>900</t>
  </si>
  <si>
    <t>451</t>
  </si>
  <si>
    <t>R210010311</t>
  </si>
  <si>
    <t>SVORKY v krabici bez krabice</t>
  </si>
  <si>
    <t>902</t>
  </si>
  <si>
    <t>10.079.377</t>
  </si>
  <si>
    <t>Svorka WAGO 273-254  4x1-2,5mm</t>
  </si>
  <si>
    <t>904</t>
  </si>
  <si>
    <t>453</t>
  </si>
  <si>
    <t>906</t>
  </si>
  <si>
    <t>908</t>
  </si>
  <si>
    <t>455</t>
  </si>
  <si>
    <t>210800101</t>
  </si>
  <si>
    <t>CYKY 2Ax1.5 mm2 750V (PO)</t>
  </si>
  <si>
    <t>910</t>
  </si>
  <si>
    <t>10.049.640</t>
  </si>
  <si>
    <t>CYKY 2O1,5 (2Dx1,5)</t>
  </si>
  <si>
    <t>912</t>
  </si>
  <si>
    <t>457</t>
  </si>
  <si>
    <t>914</t>
  </si>
  <si>
    <t>916</t>
  </si>
  <si>
    <t>459</t>
  </si>
  <si>
    <t>210800105.1</t>
  </si>
  <si>
    <t>CYKY 3Ox1.5 mm2 750V (PO)</t>
  </si>
  <si>
    <t>918</t>
  </si>
  <si>
    <t>10.048.186</t>
  </si>
  <si>
    <t>CYKY 3O1,5 (3Ax1,5)</t>
  </si>
  <si>
    <t>920</t>
  </si>
  <si>
    <t>461</t>
  </si>
  <si>
    <t>210800106</t>
  </si>
  <si>
    <t>CYKY 3Jx2.5 mm2 750V (PO)</t>
  </si>
  <si>
    <t>922</t>
  </si>
  <si>
    <t>10.048.482</t>
  </si>
  <si>
    <t>CYKY 3J2,5  (3Cx 2,5) instal PLUS</t>
  </si>
  <si>
    <t>924</t>
  </si>
  <si>
    <t>463</t>
  </si>
  <si>
    <t>210800115</t>
  </si>
  <si>
    <t>CYKY 5C/Ox1.5 mm2 750V (PO)</t>
  </si>
  <si>
    <t>926</t>
  </si>
  <si>
    <t>10.048.243</t>
  </si>
  <si>
    <t>CYKY 5J1,5 (5Cx1,5)</t>
  </si>
  <si>
    <t>928</t>
  </si>
  <si>
    <t>465</t>
  </si>
  <si>
    <t>210800116</t>
  </si>
  <si>
    <t>CYKY 5Jx2.5 mm2 750V (PO)</t>
  </si>
  <si>
    <t>930</t>
  </si>
  <si>
    <t>10.048.403</t>
  </si>
  <si>
    <t>CYKY 5J2,5 (5Cx2,5)</t>
  </si>
  <si>
    <t>932</t>
  </si>
  <si>
    <t>467</t>
  </si>
  <si>
    <t>210800117</t>
  </si>
  <si>
    <t>CYKY 5jx6 mm2 750V (PO)</t>
  </si>
  <si>
    <t>934</t>
  </si>
  <si>
    <t>10.049.643</t>
  </si>
  <si>
    <t>CYKY 5J6 (5Cx6)</t>
  </si>
  <si>
    <t>936</t>
  </si>
  <si>
    <t>469</t>
  </si>
  <si>
    <t>210800117.1</t>
  </si>
  <si>
    <t>CYKY 5Jx10 mm2 750V (PO)</t>
  </si>
  <si>
    <t>938</t>
  </si>
  <si>
    <t>10.051.282</t>
  </si>
  <si>
    <t>CYKY 5J10 (5Cx10)</t>
  </si>
  <si>
    <t>940</t>
  </si>
  <si>
    <t>471</t>
  </si>
  <si>
    <t>210800109</t>
  </si>
  <si>
    <t>CYKY 4C/Dx1.5 mm2 750V (PO)</t>
  </si>
  <si>
    <t>942</t>
  </si>
  <si>
    <t>10.049.390</t>
  </si>
  <si>
    <t>CYKY 4O1,5 (4Dx1,5)</t>
  </si>
  <si>
    <t>944</t>
  </si>
  <si>
    <t>473</t>
  </si>
  <si>
    <t>210810093</t>
  </si>
  <si>
    <t>CYKY-CYKYm 3Bx95+50 mm2 1kV (VU)</t>
  </si>
  <si>
    <t>946</t>
  </si>
  <si>
    <t>02950</t>
  </si>
  <si>
    <t>CYKY 3Bx95+50mm2</t>
  </si>
  <si>
    <t>948</t>
  </si>
  <si>
    <t>475</t>
  </si>
  <si>
    <t>10.048.716</t>
  </si>
  <si>
    <t>CYKY 3J95+50 (3Bx95+50)</t>
  </si>
  <si>
    <t>950</t>
  </si>
  <si>
    <t>21022-0321</t>
  </si>
  <si>
    <t>SVORKA na potrubí "Bernard" vč.pásku (bez vodič.)</t>
  </si>
  <si>
    <t>952</t>
  </si>
  <si>
    <t>477</t>
  </si>
  <si>
    <t>10.076.458</t>
  </si>
  <si>
    <t>Svorka ZSA 16 zemnící</t>
  </si>
  <si>
    <t>954</t>
  </si>
  <si>
    <t>10.039.111</t>
  </si>
  <si>
    <t>Pásek Cu pro ZS16 (0,5m)</t>
  </si>
  <si>
    <t>956</t>
  </si>
  <si>
    <t>479</t>
  </si>
  <si>
    <t>21022-0451</t>
  </si>
  <si>
    <t>Ochran.pospoj. v prádel.apod. Cu 4-25 mm2 (vu+po)</t>
  </si>
  <si>
    <t>958</t>
  </si>
  <si>
    <t>10.048.422</t>
  </si>
  <si>
    <t>H07V-U 4 zž (CY)</t>
  </si>
  <si>
    <t>960</t>
  </si>
  <si>
    <t>481</t>
  </si>
  <si>
    <t>962</t>
  </si>
  <si>
    <t>10.048.827</t>
  </si>
  <si>
    <t>H07V-U 16 zž (CY)</t>
  </si>
  <si>
    <t>964</t>
  </si>
  <si>
    <t>483</t>
  </si>
  <si>
    <t>210220000</t>
  </si>
  <si>
    <t>svorkovnice EPS pod omítku</t>
  </si>
  <si>
    <t>966</t>
  </si>
  <si>
    <t>10.067.555</t>
  </si>
  <si>
    <t>Svorkovnice EPS 2 ekvipotencionální</t>
  </si>
  <si>
    <t>968</t>
  </si>
  <si>
    <t>485</t>
  </si>
  <si>
    <t>970</t>
  </si>
  <si>
    <t>21022-0321.1</t>
  </si>
  <si>
    <t>SVORKA na potrubí vč.pásku (bez vodič.)</t>
  </si>
  <si>
    <t>972</t>
  </si>
  <si>
    <t>487</t>
  </si>
  <si>
    <t>10.074.693</t>
  </si>
  <si>
    <t>Svorka ZS 4 zemnící pro vod.baterie</t>
  </si>
  <si>
    <t>974</t>
  </si>
  <si>
    <t>210220000P</t>
  </si>
  <si>
    <t>uzemnovací svorka</t>
  </si>
  <si>
    <t>976</t>
  </si>
  <si>
    <t>489</t>
  </si>
  <si>
    <t>I304507</t>
  </si>
  <si>
    <t>zemnící šroub ZS 10 P (tvarová podložka)</t>
  </si>
  <si>
    <t>978</t>
  </si>
  <si>
    <t>210100002</t>
  </si>
  <si>
    <t>Ukončení vodičů v rozváděči do 6 mm2</t>
  </si>
  <si>
    <t>980</t>
  </si>
  <si>
    <t>491</t>
  </si>
  <si>
    <t>210100008</t>
  </si>
  <si>
    <t>ukonč.vod.v rozv.vč.zap.a konc.do 95 mm2</t>
  </si>
  <si>
    <t>982</t>
  </si>
  <si>
    <t>210100001</t>
  </si>
  <si>
    <t>Ukončení vodičů v rozváděči do 2,5 mm2</t>
  </si>
  <si>
    <t>984</t>
  </si>
  <si>
    <t>493</t>
  </si>
  <si>
    <t>210100101</t>
  </si>
  <si>
    <t>ukonč. 1 žil. vodičů do 16 mm2</t>
  </si>
  <si>
    <t>986</t>
  </si>
  <si>
    <t>21011-0041</t>
  </si>
  <si>
    <t>spín.zápust.vč.zap.1-pólový - řazení 1</t>
  </si>
  <si>
    <t>988</t>
  </si>
  <si>
    <t>495</t>
  </si>
  <si>
    <t>10.071.422</t>
  </si>
  <si>
    <t>Tělo ABB 3558-A01340 spínače č.1</t>
  </si>
  <si>
    <t>990</t>
  </si>
  <si>
    <t>10.071.430</t>
  </si>
  <si>
    <t>Ovladač TANGO 3558A-A651 B</t>
  </si>
  <si>
    <t>992</t>
  </si>
  <si>
    <t>497</t>
  </si>
  <si>
    <t>994</t>
  </si>
  <si>
    <t>21011-0047</t>
  </si>
  <si>
    <t>spín.zápust.vč.zap.1-pólový - řazení se signalkou</t>
  </si>
  <si>
    <t>996</t>
  </si>
  <si>
    <t>499</t>
  </si>
  <si>
    <t>10.072.401</t>
  </si>
  <si>
    <t>Tělo ABB 3558-A25342 spínače č.6 s N</t>
  </si>
  <si>
    <t>10.072.623</t>
  </si>
  <si>
    <t>Ovladač TANGO 3558A-A653 B</t>
  </si>
  <si>
    <t>1000</t>
  </si>
  <si>
    <t>501</t>
  </si>
  <si>
    <t>1002</t>
  </si>
  <si>
    <t>10.036.564</t>
  </si>
  <si>
    <t>Doutnavka 3916-12222 orient.zel.</t>
  </si>
  <si>
    <t>1004</t>
  </si>
  <si>
    <t>503</t>
  </si>
  <si>
    <t>210110143</t>
  </si>
  <si>
    <t>spinac zapustny c 5/5A</t>
  </si>
  <si>
    <t>1006</t>
  </si>
  <si>
    <t>10.070.412</t>
  </si>
  <si>
    <t>Tělo ABB 3559-A05345 spínače č.5</t>
  </si>
  <si>
    <t>1008</t>
  </si>
  <si>
    <t>505</t>
  </si>
  <si>
    <t>10.071.435</t>
  </si>
  <si>
    <t>Ovladač TANGO 3558A-A652 B</t>
  </si>
  <si>
    <t>1010</t>
  </si>
  <si>
    <t>1012</t>
  </si>
  <si>
    <t>507</t>
  </si>
  <si>
    <t>21011-0045</t>
  </si>
  <si>
    <t>přepínač.zápust.vč.zap. - řazení c 6</t>
  </si>
  <si>
    <t>1014</t>
  </si>
  <si>
    <t>10.070.413</t>
  </si>
  <si>
    <t>Tělo ABB 3559-A06345 spínače č.6</t>
  </si>
  <si>
    <t>1016</t>
  </si>
  <si>
    <t>509</t>
  </si>
  <si>
    <t>1018</t>
  </si>
  <si>
    <t>1020</t>
  </si>
  <si>
    <t>511</t>
  </si>
  <si>
    <t>21011-0054</t>
  </si>
  <si>
    <t>spinac zapustny c 6+6</t>
  </si>
  <si>
    <t>1022</t>
  </si>
  <si>
    <t>10.071.881</t>
  </si>
  <si>
    <t>Tělo ABB 3558-A52340 spínače č.6+6</t>
  </si>
  <si>
    <t>1024</t>
  </si>
  <si>
    <t>513</t>
  </si>
  <si>
    <t>1026</t>
  </si>
  <si>
    <t>1028</t>
  </si>
  <si>
    <t>515</t>
  </si>
  <si>
    <t>21011-0046</t>
  </si>
  <si>
    <t>přepínač.zápust.vč.zap. - řazení c 7</t>
  </si>
  <si>
    <t>1030</t>
  </si>
  <si>
    <t>10.070.414</t>
  </si>
  <si>
    <t>Tělo ABB 3559-A07345 spínače č.7</t>
  </si>
  <si>
    <t>1032</t>
  </si>
  <si>
    <t>517</t>
  </si>
  <si>
    <t>1034</t>
  </si>
  <si>
    <t>1036</t>
  </si>
  <si>
    <t>519</t>
  </si>
  <si>
    <t>210120102</t>
  </si>
  <si>
    <t>nožové patrony do 500V gG</t>
  </si>
  <si>
    <t>1038</t>
  </si>
  <si>
    <t>10.034.592</t>
  </si>
  <si>
    <t>Pojistka nožová 100A  NH1 gG</t>
  </si>
  <si>
    <t>1040</t>
  </si>
  <si>
    <t>521</t>
  </si>
  <si>
    <t>210110001</t>
  </si>
  <si>
    <t>spín.nást.prost.vlhké 1-pólový 2-polovy řazení 1-2</t>
  </si>
  <si>
    <t>1042</t>
  </si>
  <si>
    <t>10.069.957</t>
  </si>
  <si>
    <t>Spínač PRAKTIK 3553-01929 B IP44</t>
  </si>
  <si>
    <t>1044</t>
  </si>
  <si>
    <t>523</t>
  </si>
  <si>
    <t>210110004</t>
  </si>
  <si>
    <t>přepinac řazení 6 nást. prost.vlhké</t>
  </si>
  <si>
    <t>1046</t>
  </si>
  <si>
    <t>10.069.961</t>
  </si>
  <si>
    <t>Spínač PRAKTIK 3553-06929 B IP44</t>
  </si>
  <si>
    <t>1048</t>
  </si>
  <si>
    <t>525</t>
  </si>
  <si>
    <t>210110182</t>
  </si>
  <si>
    <t>sporaková kombinace</t>
  </si>
  <si>
    <t>1050</t>
  </si>
  <si>
    <t>10.069.646</t>
  </si>
  <si>
    <t>Kombinace 3425A-0344 B sporáková</t>
  </si>
  <si>
    <t>1052</t>
  </si>
  <si>
    <t>527</t>
  </si>
  <si>
    <t>210110019</t>
  </si>
  <si>
    <t>pohybový.spínač vnitrní</t>
  </si>
  <si>
    <t>1054</t>
  </si>
  <si>
    <t>10.043.239</t>
  </si>
  <si>
    <t>Čidlo LX28B 1200W pohybové bílé 360°</t>
  </si>
  <si>
    <t>1056</t>
  </si>
  <si>
    <t>529</t>
  </si>
  <si>
    <t>210111011</t>
  </si>
  <si>
    <t>zasuvka zapusteny 10/16A 250V šroubové připojení</t>
  </si>
  <si>
    <t>1058</t>
  </si>
  <si>
    <t>10.079.558</t>
  </si>
  <si>
    <t>Zásuvka TANGO 5519A-A02357 B</t>
  </si>
  <si>
    <t>1060</t>
  </si>
  <si>
    <t>531</t>
  </si>
  <si>
    <t>1062</t>
  </si>
  <si>
    <t>21011-1016</t>
  </si>
  <si>
    <t>zasuvka DVOJITA zap 10/16A 250V šroubové připojení</t>
  </si>
  <si>
    <t>1064</t>
  </si>
  <si>
    <t>533</t>
  </si>
  <si>
    <t>10.079.613</t>
  </si>
  <si>
    <t>Dvojzásuvka TANGO 5513A-C02357 B</t>
  </si>
  <si>
    <t>1066</t>
  </si>
  <si>
    <t>1068</t>
  </si>
  <si>
    <t>535</t>
  </si>
  <si>
    <t>210111011.1</t>
  </si>
  <si>
    <t>zasuvka pozap/zap 10/16A 250V</t>
  </si>
  <si>
    <t>1070</t>
  </si>
  <si>
    <t>10.081.233</t>
  </si>
  <si>
    <t>Zásuvka CLASSIC 5517-2389 B1</t>
  </si>
  <si>
    <t>1072</t>
  </si>
  <si>
    <t>537</t>
  </si>
  <si>
    <t>210190003</t>
  </si>
  <si>
    <t>mont.oceloplech.rozvodnic do 100kg</t>
  </si>
  <si>
    <t>1074</t>
  </si>
  <si>
    <t>1076</t>
  </si>
  <si>
    <t>539</t>
  </si>
  <si>
    <t>210110048</t>
  </si>
  <si>
    <t>TLACITKOVY OVLADAC zapustny orientační dout</t>
  </si>
  <si>
    <t>1078</t>
  </si>
  <si>
    <t>10.070.020</t>
  </si>
  <si>
    <t>Spínač CLASSIC 3553-93289 B1</t>
  </si>
  <si>
    <t>1080</t>
  </si>
  <si>
    <t>541</t>
  </si>
  <si>
    <t>10.024.732</t>
  </si>
  <si>
    <t>Doutnavka 3916-12221 orient.</t>
  </si>
  <si>
    <t>1082</t>
  </si>
  <si>
    <t>215122223</t>
  </si>
  <si>
    <t>ovladac tlac.1/0So s orient.doutnavkou</t>
  </si>
  <si>
    <t>1084</t>
  </si>
  <si>
    <t>543</t>
  </si>
  <si>
    <t>10.072.639</t>
  </si>
  <si>
    <t>Tělo ABB 3558-A91342 spínače č.1/0</t>
  </si>
  <si>
    <t>1086</t>
  </si>
  <si>
    <t>10.069.884</t>
  </si>
  <si>
    <t>Ovladač TANGO 3558A-A610 B</t>
  </si>
  <si>
    <t>1088</t>
  </si>
  <si>
    <t>545</t>
  </si>
  <si>
    <t>1090</t>
  </si>
  <si>
    <t>1092</t>
  </si>
  <si>
    <t>547</t>
  </si>
  <si>
    <t>210201058</t>
  </si>
  <si>
    <t>SVIT.zářiv.VESTAVNE 1x18-W</t>
  </si>
  <si>
    <t>1094</t>
  </si>
  <si>
    <t>10.026.128</t>
  </si>
  <si>
    <t>Trub.úsp. 18W D 830 2P PL-C PHILIPS</t>
  </si>
  <si>
    <t>1096</t>
  </si>
  <si>
    <t>549</t>
  </si>
  <si>
    <t>10.182.760</t>
  </si>
  <si>
    <t>Sví.zář. SPMC 2x18W EP MB200</t>
  </si>
  <si>
    <t>1098</t>
  </si>
  <si>
    <t>r02</t>
  </si>
  <si>
    <t>recyklacní poplatek svítidla</t>
  </si>
  <si>
    <t>1100</t>
  </si>
  <si>
    <t>551</t>
  </si>
  <si>
    <t>r04</t>
  </si>
  <si>
    <t>recyklacní poplatek zářivky-trubice</t>
  </si>
  <si>
    <t>1102</t>
  </si>
  <si>
    <t>210201058.1</t>
  </si>
  <si>
    <t>SVIT.zářiv.VESTAVNE 2x18-W</t>
  </si>
  <si>
    <t>1104</t>
  </si>
  <si>
    <t>553</t>
  </si>
  <si>
    <t>1106</t>
  </si>
  <si>
    <t>1108</t>
  </si>
  <si>
    <t>555</t>
  </si>
  <si>
    <t>1110</t>
  </si>
  <si>
    <t>1112</t>
  </si>
  <si>
    <t>557</t>
  </si>
  <si>
    <t>21020-1015</t>
  </si>
  <si>
    <t>svít.zářiv.stropní s krytem 1 zdroj</t>
  </si>
  <si>
    <t>1114</t>
  </si>
  <si>
    <t>10.024.990</t>
  </si>
  <si>
    <t>Trub.úsp. 18W T 827 2P PL-T PHILIPS</t>
  </si>
  <si>
    <t>1116</t>
  </si>
  <si>
    <t>559</t>
  </si>
  <si>
    <t>1118</t>
  </si>
  <si>
    <t>1120</t>
  </si>
  <si>
    <t>561</t>
  </si>
  <si>
    <t>10.240.304</t>
  </si>
  <si>
    <t>Sví. E-173/18 18 W</t>
  </si>
  <si>
    <t>1122</t>
  </si>
  <si>
    <t>210200013</t>
  </si>
  <si>
    <t>Svit prisazene IP53</t>
  </si>
  <si>
    <t>1124</t>
  </si>
  <si>
    <t>563</t>
  </si>
  <si>
    <t>10.021.472</t>
  </si>
  <si>
    <t>Sví. IN-152 B  60/11W</t>
  </si>
  <si>
    <t>1126</t>
  </si>
  <si>
    <t>10.591.384</t>
  </si>
  <si>
    <t>Žár.hal.   42W 240V E27 ECO A55</t>
  </si>
  <si>
    <t>1128</t>
  </si>
  <si>
    <t>565</t>
  </si>
  <si>
    <t>210200013.1</t>
  </si>
  <si>
    <t>Svit prisazené kompaktní 1x zdroj E 27 MODUS 375 mm</t>
  </si>
  <si>
    <t>1130</t>
  </si>
  <si>
    <t>10.467.198</t>
  </si>
  <si>
    <t>Sví. MODUS BRKL 1x60W KO300/E27</t>
  </si>
  <si>
    <t>1132</t>
  </si>
  <si>
    <t>567</t>
  </si>
  <si>
    <t>21020-1025</t>
  </si>
  <si>
    <t>svít.zářiv.stropní s krytem 2 zdroj</t>
  </si>
  <si>
    <t>1134</t>
  </si>
  <si>
    <t>10.219.237</t>
  </si>
  <si>
    <t>Trub.úsp. 18W TE 840 4P LYNX CF-TE</t>
  </si>
  <si>
    <t>1136</t>
  </si>
  <si>
    <t>569</t>
  </si>
  <si>
    <t>10.565.740</t>
  </si>
  <si>
    <t>Sví. MODUS BRKL 2x18W KOEP375/G24Q2</t>
  </si>
  <si>
    <t>1138</t>
  </si>
  <si>
    <t>1140</t>
  </si>
  <si>
    <t>571</t>
  </si>
  <si>
    <t>1142</t>
  </si>
  <si>
    <t>21020-1025.1</t>
  </si>
  <si>
    <t>svít.zářiv.stropní 2 zdroje s krytem</t>
  </si>
  <si>
    <t>1144</t>
  </si>
  <si>
    <t>573</t>
  </si>
  <si>
    <t>10.024.425</t>
  </si>
  <si>
    <t>Trubice 36W/840 PHILIPS</t>
  </si>
  <si>
    <t>1146</t>
  </si>
  <si>
    <t>10.030.405</t>
  </si>
  <si>
    <t>Sví.zář. K 2x36W EP</t>
  </si>
  <si>
    <t>1148</t>
  </si>
  <si>
    <t>575</t>
  </si>
  <si>
    <t>1150</t>
  </si>
  <si>
    <t>1152</t>
  </si>
  <si>
    <t>577</t>
  </si>
  <si>
    <t>21020-1069</t>
  </si>
  <si>
    <t>svít.zářiv.průmyslové 1 zdroj s krytem</t>
  </si>
  <si>
    <t>1154</t>
  </si>
  <si>
    <t>1156</t>
  </si>
  <si>
    <t>579</t>
  </si>
  <si>
    <t>10.184.144</t>
  </si>
  <si>
    <t>Sví.zář. P 1x36W IP65 CEEP</t>
  </si>
  <si>
    <t>1158</t>
  </si>
  <si>
    <t>1160</t>
  </si>
  <si>
    <t>581</t>
  </si>
  <si>
    <t>1162</t>
  </si>
  <si>
    <t>2102000114</t>
  </si>
  <si>
    <t>Svit prisazene 1 zdroj venkovni s cidlem</t>
  </si>
  <si>
    <t>1164</t>
  </si>
  <si>
    <t>583</t>
  </si>
  <si>
    <t>10.588.194</t>
  </si>
  <si>
    <t>Žár.hal.   42W 230V E27 64543 P ECO</t>
  </si>
  <si>
    <t>1166</t>
  </si>
  <si>
    <t>st644017 6</t>
  </si>
  <si>
    <t>svit se senzorem STEINEL st644017 6. 180',100W,IP44</t>
  </si>
  <si>
    <t>1168</t>
  </si>
  <si>
    <t>585</t>
  </si>
  <si>
    <t>21020-1056</t>
  </si>
  <si>
    <t>svit zarivkove 1 zdroj kompaktni</t>
  </si>
  <si>
    <t>1170</t>
  </si>
  <si>
    <t>10.024.418</t>
  </si>
  <si>
    <t>Trub.úsp. 11W S 830 2P PL-S PHILIPS</t>
  </si>
  <si>
    <t>1172</t>
  </si>
  <si>
    <t>587</t>
  </si>
  <si>
    <t>10.017.947</t>
  </si>
  <si>
    <t>Sví. DZ 1x7-11W MICHAELA s vypínačem</t>
  </si>
  <si>
    <t>1174</t>
  </si>
  <si>
    <t>1176</t>
  </si>
  <si>
    <t>589</t>
  </si>
  <si>
    <t>1178</t>
  </si>
  <si>
    <t>210010502</t>
  </si>
  <si>
    <t>osazení lustr.svorky do 3x4 vč.zapoj.</t>
  </si>
  <si>
    <t>1180</t>
  </si>
  <si>
    <t>591</t>
  </si>
  <si>
    <t>00368</t>
  </si>
  <si>
    <t>svorka lustrová 3x4mm2 6311-07</t>
  </si>
  <si>
    <t>1182</t>
  </si>
  <si>
    <t>210010511</t>
  </si>
  <si>
    <t>montáž lustr.háku do do SDK kde není svítidlo OBO</t>
  </si>
  <si>
    <t>1184</t>
  </si>
  <si>
    <t>593</t>
  </si>
  <si>
    <t>10.044.627</t>
  </si>
  <si>
    <t>Lustrhák FK 3x70HS</t>
  </si>
  <si>
    <t>1186</t>
  </si>
  <si>
    <t>21101-0002</t>
  </si>
  <si>
    <t>hmozdinka do 8 mm</t>
  </si>
  <si>
    <t>1188</t>
  </si>
  <si>
    <t>595</t>
  </si>
  <si>
    <t>05150</t>
  </si>
  <si>
    <t>hmoždinka HM6</t>
  </si>
  <si>
    <t>1190</t>
  </si>
  <si>
    <t>10.075.299</t>
  </si>
  <si>
    <t>Hmoždinka MM  8</t>
  </si>
  <si>
    <t>1192</t>
  </si>
  <si>
    <t>M21.3</t>
  </si>
  <si>
    <t>Ostatní</t>
  </si>
  <si>
    <t>597</t>
  </si>
  <si>
    <t>R210290001</t>
  </si>
  <si>
    <t>ventilátor malý</t>
  </si>
  <si>
    <t>1194</t>
  </si>
  <si>
    <t>4824032044285</t>
  </si>
  <si>
    <t>Ventilátor do koupelny</t>
  </si>
  <si>
    <t>1196</t>
  </si>
  <si>
    <t>599</t>
  </si>
  <si>
    <t>Rskld006</t>
  </si>
  <si>
    <t>směsný odpad (průměrná cena)</t>
  </si>
  <si>
    <t>1198</t>
  </si>
  <si>
    <t>dopr009</t>
  </si>
  <si>
    <t>doprava dodávek</t>
  </si>
  <si>
    <t>1200</t>
  </si>
  <si>
    <t>601</t>
  </si>
  <si>
    <t>Pol19</t>
  </si>
  <si>
    <t>Rozvaděč 2 - R20 (shodný s R1</t>
  </si>
  <si>
    <t>1202</t>
  </si>
  <si>
    <t>M21.4</t>
  </si>
  <si>
    <t>Demontáž</t>
  </si>
  <si>
    <t>Pol3</t>
  </si>
  <si>
    <t>demontaz</t>
  </si>
  <si>
    <t>hod</t>
  </si>
  <si>
    <t>1204</t>
  </si>
  <si>
    <t>603</t>
  </si>
  <si>
    <t>Pol11</t>
  </si>
  <si>
    <t>Prořez</t>
  </si>
  <si>
    <t>1206</t>
  </si>
  <si>
    <t>Pol12</t>
  </si>
  <si>
    <t>Podružný materiál</t>
  </si>
  <si>
    <t>1208</t>
  </si>
  <si>
    <t>605</t>
  </si>
  <si>
    <t>Pol12.1</t>
  </si>
  <si>
    <t>Přesun</t>
  </si>
  <si>
    <t>1210</t>
  </si>
  <si>
    <t>M21.5</t>
  </si>
  <si>
    <t>Výchozí revize</t>
  </si>
  <si>
    <t>320410003</t>
  </si>
  <si>
    <t>Celk.prohl.el.zar.a vyhot.rev.zpr.do 500.tis.mont.</t>
  </si>
  <si>
    <t>objem</t>
  </si>
  <si>
    <t>1212</t>
  </si>
  <si>
    <t>607</t>
  </si>
  <si>
    <t>320410004</t>
  </si>
  <si>
    <t>Celk.prohl.za kazdych 250.tis.mont.nad 500.tis.</t>
  </si>
  <si>
    <t>1214</t>
  </si>
  <si>
    <t>M46</t>
  </si>
  <si>
    <t>Zemní práce při elektromontážích</t>
  </si>
  <si>
    <t>460010024</t>
  </si>
  <si>
    <t>vytyč.trati kab.vedení v zastavěném prostoru</t>
  </si>
  <si>
    <t>km</t>
  </si>
  <si>
    <t>1216</t>
  </si>
  <si>
    <t>609</t>
  </si>
  <si>
    <t>460030101</t>
  </si>
  <si>
    <t>vytrhání obruby stojaté - písek</t>
  </si>
  <si>
    <t>1218</t>
  </si>
  <si>
    <t>460200283</t>
  </si>
  <si>
    <t>kabel.rýha 50cm/šíř. 100cm/hl. zem.tř.3</t>
  </si>
  <si>
    <t>1220</t>
  </si>
  <si>
    <t>611</t>
  </si>
  <si>
    <t>460420001</t>
  </si>
  <si>
    <t>kabel.lože z pros.zem.v rýze 65cm tl.5cm</t>
  </si>
  <si>
    <t>1222</t>
  </si>
  <si>
    <t>460560916</t>
  </si>
  <si>
    <t>ruč.zához.kab.rýhy 50cm šíř.100cm hl.zem.tř.3</t>
  </si>
  <si>
    <t>1224</t>
  </si>
  <si>
    <t>613</t>
  </si>
  <si>
    <t>460620013</t>
  </si>
  <si>
    <t>provizorní úprava terénu zem.tř.3</t>
  </si>
  <si>
    <t>1226</t>
  </si>
  <si>
    <t>460620021</t>
  </si>
  <si>
    <t>provizorní položení obrubníku</t>
  </si>
  <si>
    <t>1228</t>
  </si>
  <si>
    <t>Dodávky</t>
  </si>
  <si>
    <t>615</t>
  </si>
  <si>
    <t>Pol18</t>
  </si>
  <si>
    <t>Rozvaděč RE3 - 5 - NER 217 EI-30S (shodný s RE2)</t>
  </si>
  <si>
    <t>1230</t>
  </si>
  <si>
    <t>RE1</t>
  </si>
  <si>
    <t>Rozvaděč RE1 - NER 217 EI-30S</t>
  </si>
  <si>
    <t>základní cena s EI uzávěrem</t>
  </si>
  <si>
    <t>1232</t>
  </si>
  <si>
    <t>617</t>
  </si>
  <si>
    <t>souprava měření ČEZ</t>
  </si>
  <si>
    <t>1234</t>
  </si>
  <si>
    <t>za každý elektroměr</t>
  </si>
  <si>
    <t>1236</t>
  </si>
  <si>
    <t>619</t>
  </si>
  <si>
    <t>úprava při TOTAL STOP</t>
  </si>
  <si>
    <t>1238</t>
  </si>
  <si>
    <t>RE2</t>
  </si>
  <si>
    <t>Rozvaděč RE2 - NER 217 EI-30S</t>
  </si>
  <si>
    <t>Pol14</t>
  </si>
  <si>
    <t>1240</t>
  </si>
  <si>
    <t>621</t>
  </si>
  <si>
    <t>Pol15</t>
  </si>
  <si>
    <t>1242</t>
  </si>
  <si>
    <t>Pol16</t>
  </si>
  <si>
    <t>1244</t>
  </si>
  <si>
    <t>623</t>
  </si>
  <si>
    <t>Pol17</t>
  </si>
  <si>
    <t>1246</t>
  </si>
  <si>
    <t>RMS</t>
  </si>
  <si>
    <t>Rozvaděč RMS</t>
  </si>
  <si>
    <t>1.1</t>
  </si>
  <si>
    <t>Skříň s dveřmi, IP40</t>
  </si>
  <si>
    <t>stk</t>
  </si>
  <si>
    <t>1248</t>
  </si>
  <si>
    <t>625</t>
  </si>
  <si>
    <t>2.1</t>
  </si>
  <si>
    <t>MCB 1p Kl.3/ 6KA,IN= 6A /B</t>
  </si>
  <si>
    <t>pcs</t>
  </si>
  <si>
    <t>1250</t>
  </si>
  <si>
    <t>3.1</t>
  </si>
  <si>
    <t>MCB 1p Kl.3/ 6KA,IN=10A /B</t>
  </si>
  <si>
    <t>1252</t>
  </si>
  <si>
    <t>627</t>
  </si>
  <si>
    <t>4.1</t>
  </si>
  <si>
    <t>MCB 1p Kl.3/ 6KA,IN=16A /B</t>
  </si>
  <si>
    <t>1254</t>
  </si>
  <si>
    <t>Svodič přepětí 3p Kl. C</t>
  </si>
  <si>
    <t>1256</t>
  </si>
  <si>
    <t>629</t>
  </si>
  <si>
    <t>Impulzní /časovýspínač 1 S</t>
  </si>
  <si>
    <t>1258</t>
  </si>
  <si>
    <t>hlavní spínač 3/ 25A</t>
  </si>
  <si>
    <t>1260</t>
  </si>
  <si>
    <t>631</t>
  </si>
  <si>
    <t>Řadová svorkovnice 1.5mm2</t>
  </si>
  <si>
    <t>1262</t>
  </si>
  <si>
    <t>R1</t>
  </si>
  <si>
    <t>Rozvaděč R1 - bytový</t>
  </si>
  <si>
    <t>1.1.1</t>
  </si>
  <si>
    <t>1264</t>
  </si>
  <si>
    <t>633</t>
  </si>
  <si>
    <t>1266</t>
  </si>
  <si>
    <t>2.2</t>
  </si>
  <si>
    <t>1268</t>
  </si>
  <si>
    <t>635</t>
  </si>
  <si>
    <t>3.2</t>
  </si>
  <si>
    <t>1270</t>
  </si>
  <si>
    <t>4.2</t>
  </si>
  <si>
    <t>MCB 3p, 6 kA, In=16 A, typ B, 3 H</t>
  </si>
  <si>
    <t>1272</t>
  </si>
  <si>
    <t>637</t>
  </si>
  <si>
    <t>5.1</t>
  </si>
  <si>
    <t>RCD 4 póly 6 kA In=25 A 30 mA</t>
  </si>
  <si>
    <t>1274</t>
  </si>
  <si>
    <t>6.1</t>
  </si>
  <si>
    <t>RCD 4 póly 6 kA In=25 A 30 mA G</t>
  </si>
  <si>
    <t>1276</t>
  </si>
  <si>
    <t>639</t>
  </si>
  <si>
    <t>7.1</t>
  </si>
  <si>
    <t>1278</t>
  </si>
  <si>
    <t>8.1</t>
  </si>
  <si>
    <t>1280</t>
  </si>
  <si>
    <t>HZS</t>
  </si>
  <si>
    <t>Hodinové zúčtovací sazby</t>
  </si>
  <si>
    <t>641</t>
  </si>
  <si>
    <t>HZS1</t>
  </si>
  <si>
    <t>koordinační práce s ost.profesí</t>
  </si>
  <si>
    <t>hod.</t>
  </si>
  <si>
    <t>262144</t>
  </si>
  <si>
    <t>1282</t>
  </si>
  <si>
    <t>HZS2</t>
  </si>
  <si>
    <t>úklid stavby</t>
  </si>
  <si>
    <t>1284</t>
  </si>
  <si>
    <t>643</t>
  </si>
  <si>
    <t>HZS5</t>
  </si>
  <si>
    <t>1286</t>
  </si>
  <si>
    <t>HZS6</t>
  </si>
  <si>
    <t>montážní práce zapojení</t>
  </si>
  <si>
    <t>1288</t>
  </si>
  <si>
    <t>751</t>
  </si>
  <si>
    <t>Vzduchotechnika</t>
  </si>
  <si>
    <t>645</t>
  </si>
  <si>
    <t>751RSH001</t>
  </si>
  <si>
    <t>Demontáž a likvidace původních rozvodů VZT</t>
  </si>
  <si>
    <t>1290</t>
  </si>
  <si>
    <t>751RSH002</t>
  </si>
  <si>
    <t>Odvodnění vzduchotechnického potrubí přes sifon do kanalizace PVC HT DN32</t>
  </si>
  <si>
    <t>1292</t>
  </si>
  <si>
    <t>647</t>
  </si>
  <si>
    <t>751RSH003</t>
  </si>
  <si>
    <t>Prostup střechou a stavební přípomoce</t>
  </si>
  <si>
    <t>1294</t>
  </si>
  <si>
    <t>751RSH111052</t>
  </si>
  <si>
    <t>Mtž vent ntl podhledového D do 200 mm</t>
  </si>
  <si>
    <t>1296</t>
  </si>
  <si>
    <t>649</t>
  </si>
  <si>
    <t>429141RSH0</t>
  </si>
  <si>
    <t>ventilátor 95m3/h se sníženou hlučností, zpětnou klapkou a doběhem</t>
  </si>
  <si>
    <t>1298</t>
  </si>
  <si>
    <t>751377011</t>
  </si>
  <si>
    <t>Mtž odsávacího zákrytu (digestoř) bytového vestavěného</t>
  </si>
  <si>
    <t>1300</t>
  </si>
  <si>
    <t>651</t>
  </si>
  <si>
    <t>429140RSH000</t>
  </si>
  <si>
    <t>odsavač par se zpětnou klapkou</t>
  </si>
  <si>
    <t>1302</t>
  </si>
  <si>
    <t>751RSH510041</t>
  </si>
  <si>
    <t>Vzduchotechnické potrubí pozink kruhové spirálně vinuté D do 100 mm vč. tvarovek a EPDM těsnění</t>
  </si>
  <si>
    <t>1304</t>
  </si>
  <si>
    <t>653</t>
  </si>
  <si>
    <t>751RSH510042</t>
  </si>
  <si>
    <t>Vzduchotechnické potrubí pozink kruhové spirálně vinuté D do 200 mm vč. tvarovek a EPDM těsnění</t>
  </si>
  <si>
    <t>1306</t>
  </si>
  <si>
    <t>751RSH57210</t>
  </si>
  <si>
    <t>Uchycení potrubí kruhového pomocí objímky kotvenou do zdi D do 200 mm</t>
  </si>
  <si>
    <t>1308</t>
  </si>
  <si>
    <t>655</t>
  </si>
  <si>
    <t>998751202</t>
  </si>
  <si>
    <t>Přesun hmot procentní pro vzduchotechniku v objektech v do 24 m</t>
  </si>
  <si>
    <t>1310</t>
  </si>
  <si>
    <t>773</t>
  </si>
  <si>
    <t>Podlahy z litého teraca</t>
  </si>
  <si>
    <t>773RSH20094</t>
  </si>
  <si>
    <t>Opravy schodišť z litého teraca poškozených hran stupňů nebo schodnic a podest, vyčištění, potažení epoxidovou pryskyřicí, vč. vnitřních boků a horních ploch bočních schodnic</t>
  </si>
  <si>
    <t>1312</t>
  </si>
  <si>
    <t>(1,2*9*2)*5</t>
  </si>
  <si>
    <t>657</t>
  </si>
  <si>
    <t>998773203</t>
  </si>
  <si>
    <t>Přesun hmot procentní pro podlahy teracové lité v objektech v do 24 m</t>
  </si>
  <si>
    <t>1314</t>
  </si>
  <si>
    <t>777</t>
  </si>
  <si>
    <t>Podlahy lité</t>
  </si>
  <si>
    <t>777RSH001</t>
  </si>
  <si>
    <t>Vystěrkování chodeb, schodišťových podest, stupnic, podstupnic, bočnic a soklu epoxidovou pryskyřicí (např. systém Schomburg INDUFLOOR se vsypem, viz. tech.zpráva) vč. přípravy, doplnění a vyrovnání podkladu, fabionu, povrchová úprava, uzavírací nátěr</t>
  </si>
  <si>
    <t>1316</t>
  </si>
  <si>
    <t>"0.02" 10,28+2*1,98</t>
  </si>
  <si>
    <t>"-1.440" 2,4*1,5</t>
  </si>
  <si>
    <t>"-3.000-0.000" 9*(0,16+0,275)*1+10*(0,16+0,275)*1</t>
  </si>
  <si>
    <t>"Bočnice a schodnice" 4*0,2*2</t>
  </si>
  <si>
    <t>"0.02" 6,83+2*1,98</t>
  </si>
  <si>
    <t>"0.000-+3.000" 9*(0,16+0,275)*1+9*(0,16+0,275)*1</t>
  </si>
  <si>
    <t>"0.04" 8,24</t>
  </si>
  <si>
    <t>"-1.000" 1,51*1,8</t>
  </si>
  <si>
    <t>"-1.000-0.000" 6*(0,167+0,28)*1,51</t>
  </si>
  <si>
    <t>"Bočnice a schodnice" 2*0,2*2</t>
  </si>
  <si>
    <t>"0.02" 6,83</t>
  </si>
  <si>
    <t>"+1.500" 2,4*1,5</t>
  </si>
  <si>
    <t>"+3.000-+6.000" 9*(0,16+0,275)*1+9*(0,16+0,275)*1</t>
  </si>
  <si>
    <t>"+4.500" 2,4*1,5</t>
  </si>
  <si>
    <t>"+6.000-+9.000" 9*(0,16+0,275)*1+9*(0,16+0,275)*1</t>
  </si>
  <si>
    <t>"7.500" 2,4*1,5</t>
  </si>
  <si>
    <t>"+9.000-+12.000" 9*(0,16+0,275)*1+9*(0,16+0,275)*1</t>
  </si>
  <si>
    <t>"0.02" 11,01+2*1,98</t>
  </si>
  <si>
    <t>"+10.500" 2,4*1,5</t>
  </si>
  <si>
    <t>659</t>
  </si>
  <si>
    <t>998777203</t>
  </si>
  <si>
    <t>Přesun hmot procentní pro podlahy lité v objektech v do 24 m</t>
  </si>
  <si>
    <t>1318</t>
  </si>
  <si>
    <t>763</t>
  </si>
  <si>
    <t>Konstrukce suché výstavby</t>
  </si>
  <si>
    <t>763111411</t>
  </si>
  <si>
    <t>SDK příčka tl 100 mm profil CW+UW 50 desky 2xA 12,5 TI 50 mm EI 60 Rw 50 dB</t>
  </si>
  <si>
    <t>1320</t>
  </si>
  <si>
    <t>661</t>
  </si>
  <si>
    <t>763111417</t>
  </si>
  <si>
    <t>SDK příčka tl 150 mm profil CW+UW 100 desky 2xA 12,5 TI 100 mm EI 60 Rw 55 DB</t>
  </si>
  <si>
    <t>1322</t>
  </si>
  <si>
    <t>763111431</t>
  </si>
  <si>
    <t>SDK příčka tl 100 mm profil CW+UW 50 desky 2xH2 12,5 TI 50 mm EI 60 Rw 50 dB</t>
  </si>
  <si>
    <t>1324</t>
  </si>
  <si>
    <t>663</t>
  </si>
  <si>
    <t>763111441</t>
  </si>
  <si>
    <t>SDK příčka tl 100 mm profil CW+UW 50 desky 2xH2DF 12,5 TI 40 mm EI 90 Rw 50 dB</t>
  </si>
  <si>
    <t>1326</t>
  </si>
  <si>
    <t>763111717</t>
  </si>
  <si>
    <t>SDK příčka základní penetrační nátěr</t>
  </si>
  <si>
    <t>1328</t>
  </si>
  <si>
    <t>(301,337+26,644+234,602+86,672+71,476+51,9+111,182)*2+28,884</t>
  </si>
  <si>
    <t>665</t>
  </si>
  <si>
    <t>763111718</t>
  </si>
  <si>
    <t>SDK příčka úprava styku příčky a podhledu separační páskou a silikonováním</t>
  </si>
  <si>
    <t>1330</t>
  </si>
  <si>
    <t>"Byt 1" 3,2-1,1+1,1+2,22+1,09+1+1,1+0,5+2,1+1,38+1,38-0,5</t>
  </si>
  <si>
    <t>"Byt 2" 1,9+0,7+1+2,29+1,06+0,5*2+1+1,38-0,5</t>
  </si>
  <si>
    <t>"Byt 3" 1,9+0,7+1+2,29+1,06+0,5*2+1+1,38-0,5</t>
  </si>
  <si>
    <t>"Byt 4" 3,2-1,1+1,1+2,22+1,09+1+1,1+0,5+2,1+1,38+1,38-0,5</t>
  </si>
  <si>
    <t>"Byt 5" 3,2*2+1,38+1,1+4,94</t>
  </si>
  <si>
    <t>"Byt 6" 2,7*2+1,34*2+0,8+4,98+3,7+1,5+1,48</t>
  </si>
  <si>
    <t>"Byt 7" 2,74*2+1,35+0,8+4,98*2+1,5</t>
  </si>
  <si>
    <t>"Byt 8" 3,2*2+1,38+1,1+4,94</t>
  </si>
  <si>
    <t>"Byt 9" 3,2*2+1,38+1,1+4,94</t>
  </si>
  <si>
    <t>"Byt 10" 2,7*2+1,34*2+0,8+4,98+3,7+1,5+1,48</t>
  </si>
  <si>
    <t>"Byt 11" 2,74*2+1,35+0,8+4,98*2+1,5</t>
  </si>
  <si>
    <t>"Byt 12" 3,2*2+1,38+1,1+4,94</t>
  </si>
  <si>
    <t>"Byt 13" 3,2*2+1,38+1,1+4,94</t>
  </si>
  <si>
    <t>"Byt 14" 2,7*2+1,34*2+0,8+4,98+3,7+1,5+1,48</t>
  </si>
  <si>
    <t>"Byt 15" 2,74*2+1,35+0,8+4,98*2+1,5</t>
  </si>
  <si>
    <t>"Byt 16" 3,2*2+1,38+1,1+4,94</t>
  </si>
  <si>
    <t>"Byt 17" 3,2*2+1,38+1,1+4,94*2</t>
  </si>
  <si>
    <t>"Byt 18" 2,7*2+1,34*2+0,8+4,98*2+3,7+1,5+1,48</t>
  </si>
  <si>
    <t>"Byt 19" 2,74*2+1,35+0,8+4,98*3+1,5</t>
  </si>
  <si>
    <t>"Byt 20" 3,2*2+1,38+1,1+4,94*2</t>
  </si>
  <si>
    <t>"5.NP-krajní pokoje" 4,98*2*2</t>
  </si>
  <si>
    <t>763111722</t>
  </si>
  <si>
    <t>SDK příčka pozinkovaný úhelník k ochraně rohů</t>
  </si>
  <si>
    <t>1332</t>
  </si>
  <si>
    <t>"Byt 2" 2,675</t>
  </si>
  <si>
    <t>"Byt 3" 2,675</t>
  </si>
  <si>
    <t>"Byt 6" 2,675</t>
  </si>
  <si>
    <t>"Byt 10" 2,675</t>
  </si>
  <si>
    <t>"Byt 14" 2,675</t>
  </si>
  <si>
    <t>"Byt 18" 2,675</t>
  </si>
  <si>
    <t>667</t>
  </si>
  <si>
    <t>763111741</t>
  </si>
  <si>
    <t>Montáž parotěsné zábrany do SDK příčky</t>
  </si>
  <si>
    <t>1334</t>
  </si>
  <si>
    <t>283292100</t>
  </si>
  <si>
    <t>zábrana parotěsná např. PK-BAR SPECIÁL role 1,5 x 50 m</t>
  </si>
  <si>
    <t>1336</t>
  </si>
  <si>
    <t>360,485*1,1 "Přepočtené koeficientem množství</t>
  </si>
  <si>
    <t>669</t>
  </si>
  <si>
    <t>763111751</t>
  </si>
  <si>
    <t>Příplatek k SDK příčce za plochu do 6 m2 jednotlivě</t>
  </si>
  <si>
    <t>1338</t>
  </si>
  <si>
    <t>763111913</t>
  </si>
  <si>
    <t>Zhotovení otvoru vel. do 0,5 m2 v SDK příčce tl do 100 mm s vyztužením profily</t>
  </si>
  <si>
    <t>1340</t>
  </si>
  <si>
    <t>"Byt 1" 1</t>
  </si>
  <si>
    <t>"Byt 2" 1</t>
  </si>
  <si>
    <t>"Byt 3" 1</t>
  </si>
  <si>
    <t>"Byt 4" 1</t>
  </si>
  <si>
    <t>"Byt 5" 1</t>
  </si>
  <si>
    <t>"Byt 6" 1</t>
  </si>
  <si>
    <t>"Byt 7" 1</t>
  </si>
  <si>
    <t>"Byt 8" 1</t>
  </si>
  <si>
    <t>"Byt 9" 1</t>
  </si>
  <si>
    <t>"Byt 10" 1</t>
  </si>
  <si>
    <t>"Byt 11" 1</t>
  </si>
  <si>
    <t>"Byt 12" 1</t>
  </si>
  <si>
    <t>"Byt 13" 1</t>
  </si>
  <si>
    <t>"Byt 14" 1</t>
  </si>
  <si>
    <t>"Byt 15" 1</t>
  </si>
  <si>
    <t>"Byt 16" 1</t>
  </si>
  <si>
    <t>"Byt 17" 1</t>
  </si>
  <si>
    <t>"Byt 18" 1</t>
  </si>
  <si>
    <t>"Byt 19" 1</t>
  </si>
  <si>
    <t>"Byt 20" 1</t>
  </si>
  <si>
    <t>671</t>
  </si>
  <si>
    <t>763111915</t>
  </si>
  <si>
    <t>Zhotovení otvoru vel. do 2 m2 v SDK příčce tl do 100 mm s vyztužením profily</t>
  </si>
  <si>
    <t>1342</t>
  </si>
  <si>
    <t>"Byt 1" 2+1</t>
  </si>
  <si>
    <t>"Byt 2" 2+1</t>
  </si>
  <si>
    <t>"Byt 3" 2+1</t>
  </si>
  <si>
    <t>"Byt 4" 2+1</t>
  </si>
  <si>
    <t>"Byt 5" 2+2</t>
  </si>
  <si>
    <t>"Byt 6" 2+3</t>
  </si>
  <si>
    <t>"Byt 7" 2+2</t>
  </si>
  <si>
    <t>"Byt 8" 2+2</t>
  </si>
  <si>
    <t>"Byt 9" 2+2</t>
  </si>
  <si>
    <t>"Byt 10" 2+3</t>
  </si>
  <si>
    <t>"Byt 11" 2+2</t>
  </si>
  <si>
    <t>"Byt 12" 2+2</t>
  </si>
  <si>
    <t>"Byt 13" 2+2</t>
  </si>
  <si>
    <t>"Byt 14" 2+3</t>
  </si>
  <si>
    <t>"Byt 15" 2+2</t>
  </si>
  <si>
    <t>"Byt 16" 2+2</t>
  </si>
  <si>
    <t>"Byt 17" 2+3</t>
  </si>
  <si>
    <t>"Byt 18" 2+4</t>
  </si>
  <si>
    <t>"Byt 19" 2+3</t>
  </si>
  <si>
    <t>"Byt 20" 2+3</t>
  </si>
  <si>
    <t>"5.NP-krajní pokoje" 2</t>
  </si>
  <si>
    <t>763112325</t>
  </si>
  <si>
    <t>SDK příčka mezibytová tl 205 mm zdvojený profil CW+UW 75 desky 2xDF 12,5 TI 50+50 mm EI 90 Rw 64 dB</t>
  </si>
  <si>
    <t>1344</t>
  </si>
  <si>
    <t>"Byt 6-7" (3,7+1,5+1,48)*2,675</t>
  </si>
  <si>
    <t>"Byt 10-11" (3,7+1,5+1,48)*2,675</t>
  </si>
  <si>
    <t>"Byt 14-15" (3,7+1,5+1,48)*2,675</t>
  </si>
  <si>
    <t>"Byt 18-19" (3,7+1,5+1,48)*2,675</t>
  </si>
  <si>
    <t>673</t>
  </si>
  <si>
    <t>763113321</t>
  </si>
  <si>
    <t>SDK příčka instalační tl 155 mm zdvojený profil CW+UW 50 desky 2xDF 12,5 TI 50+50 mm EI 90 Rw 62 dB</t>
  </si>
  <si>
    <t>1346</t>
  </si>
  <si>
    <t>763113341</t>
  </si>
  <si>
    <t>SDK příčka instalační tl 155 mm zdvojený profil CW+UW 50 desky 2xH2 12,5 TI 50 mm EI 60 Rw 52 dB</t>
  </si>
  <si>
    <t>1348</t>
  </si>
  <si>
    <t>675</t>
  </si>
  <si>
    <t>763RSH121453</t>
  </si>
  <si>
    <t>SDK stěna předsazená tl 100 mm profil CW+UW 75 desky 2xDF 12,5 TI 100 mm EI 45</t>
  </si>
  <si>
    <t>1350</t>
  </si>
  <si>
    <t>"5.NP-krajní pokoje" (4,98*2,9)*2</t>
  </si>
  <si>
    <t>763131561</t>
  </si>
  <si>
    <t>SDK podhled desky 2xH2 12,5 bez TI jednovrstvá spodní kce profil CD+UD</t>
  </si>
  <si>
    <t>1352</t>
  </si>
  <si>
    <t>"Byt 1" (1+2,1)*1,38</t>
  </si>
  <si>
    <t>"Byt 2" (0,8+1,9)*1,38</t>
  </si>
  <si>
    <t>"Byt 3" (0,8+1,9)*1,38</t>
  </si>
  <si>
    <t>"Byt 4" (1+2)*1,38</t>
  </si>
  <si>
    <t>"Byt 5" 3,2*1,38</t>
  </si>
  <si>
    <t>"Byt 6" 2,7*1,34</t>
  </si>
  <si>
    <t>"Byt 7" 2,74*1,35</t>
  </si>
  <si>
    <t>"Byt 8" 3,2*1,38</t>
  </si>
  <si>
    <t>"Byt 9" 3,2*1,38</t>
  </si>
  <si>
    <t>"Byt 10" 2,7*1,34</t>
  </si>
  <si>
    <t>"Byt 11" 2,74*1,35</t>
  </si>
  <si>
    <t>"Byt 12" 3,2*1,38</t>
  </si>
  <si>
    <t>"Byt 13" 3,2*1,38</t>
  </si>
  <si>
    <t>"Byt 14" 2,7*1,34</t>
  </si>
  <si>
    <t>"Byt 15" 2,74*1,35</t>
  </si>
  <si>
    <t>"Byt 16" 3,2*1,38</t>
  </si>
  <si>
    <t>"Byt 17" 3,2*1,38</t>
  </si>
  <si>
    <t>"Byt 18" 2,7*1,34</t>
  </si>
  <si>
    <t>"Byt 19" 2,74*1,35</t>
  </si>
  <si>
    <t>"Byt 20" 3,2*1,38</t>
  </si>
  <si>
    <t>677</t>
  </si>
  <si>
    <t>763131713</t>
  </si>
  <si>
    <t>SDK podhled napojení na obvodové konstrukce profilem</t>
  </si>
  <si>
    <t>1354</t>
  </si>
  <si>
    <t>"Byt 1" 3,2*2+1,38*4</t>
  </si>
  <si>
    <t>"Byt 2" 3,45*2+1,38*4</t>
  </si>
  <si>
    <t>"Byt 3" 3,45*2+1,38*4</t>
  </si>
  <si>
    <t>"Byt 4" 3,2*2+1,38*4</t>
  </si>
  <si>
    <t>"Byt 5" 3,2*2+1,38*4</t>
  </si>
  <si>
    <t>"Byt 6" 2,7*2+1,34*4</t>
  </si>
  <si>
    <t>"Byt 7" 2,74*2+1,35*4</t>
  </si>
  <si>
    <t>"Byt 8" 3,2*2+1,38*4</t>
  </si>
  <si>
    <t>"Byt 9" 3,2*2+1,38*4</t>
  </si>
  <si>
    <t>"Byt 10" 2,7*2+1,34*4</t>
  </si>
  <si>
    <t>"Byt 11" 2,74*2+1,35*4</t>
  </si>
  <si>
    <t>"Byt 12" 3,2*2+1,38*4</t>
  </si>
  <si>
    <t>"Byt 13" 3,2*2+1,38*4</t>
  </si>
  <si>
    <t>"Byt 14" 2,7*2+1,38*4</t>
  </si>
  <si>
    <t>"Byt 15" 2,74*2+1,35*4</t>
  </si>
  <si>
    <t>"Byt 16" 3,2*2+1,35*4</t>
  </si>
  <si>
    <t>"Byt 17" 3,2*2+1,38*4</t>
  </si>
  <si>
    <t>"Byt 18" 2,7*2+1,34*4</t>
  </si>
  <si>
    <t>"Byt 19" 2,74*2+1,35*4</t>
  </si>
  <si>
    <t>"Byt 20" 3,2*2+1,38*4</t>
  </si>
  <si>
    <t>763131714</t>
  </si>
  <si>
    <t>SDK podhled základní penetrační nátěr</t>
  </si>
  <si>
    <t>1356</t>
  </si>
  <si>
    <t>80,466</t>
  </si>
  <si>
    <t>679</t>
  </si>
  <si>
    <t>763131721</t>
  </si>
  <si>
    <t>SDK podhled skoková změna v do 0,5 m</t>
  </si>
  <si>
    <t>1358</t>
  </si>
  <si>
    <t>"Byt 2" 0,7</t>
  </si>
  <si>
    <t>"Byt 3" 0,7</t>
  </si>
  <si>
    <t>763131751</t>
  </si>
  <si>
    <t>Montáž parotěsné zábrany do SDK podhledu</t>
  </si>
  <si>
    <t>1360</t>
  </si>
  <si>
    <t>"Byt 1" 2,1*1,38</t>
  </si>
  <si>
    <t>"Byt 2" 1,9*1,38</t>
  </si>
  <si>
    <t>"Byt 3" 1,9*1,38</t>
  </si>
  <si>
    <t>"Byt 4" 2*1,38</t>
  </si>
  <si>
    <t>"Byt 5" 2,1*1,38</t>
  </si>
  <si>
    <t>"Byt 6" 1,9*1,34</t>
  </si>
  <si>
    <t>"Byt 7" 1,94*1,5</t>
  </si>
  <si>
    <t>"Byt 8" 2,1*1,38</t>
  </si>
  <si>
    <t>"Byt 9" 2,1*1,38</t>
  </si>
  <si>
    <t>"Byt 10" 1,9*1,34</t>
  </si>
  <si>
    <t>"Byt 11" 1,94*1,5</t>
  </si>
  <si>
    <t>"Byt 12" 2,1*1,38</t>
  </si>
  <si>
    <t>"Byt 13" 2,1*1,38</t>
  </si>
  <si>
    <t>"Byt 14" 1,9*1,34</t>
  </si>
  <si>
    <t>"Byt 15" 1,94*1,35</t>
  </si>
  <si>
    <t>"Byt 16" 2,1*1,38</t>
  </si>
  <si>
    <t>"Byt 17" 2,1*1,38</t>
  </si>
  <si>
    <t>"Byt 18" 1,9*1,34</t>
  </si>
  <si>
    <t>"Byt 19" 1,94*1,35</t>
  </si>
  <si>
    <t>"Byt 20" 2,1*1,38</t>
  </si>
  <si>
    <t>681</t>
  </si>
  <si>
    <t>1362</t>
  </si>
  <si>
    <t>55,328*1,1 "Přepočtené koeficientem množství</t>
  </si>
  <si>
    <t>763RSH161761</t>
  </si>
  <si>
    <t>SDK podkroví desky 1xDF 20 TI 200 mm dvouvrstvá spodní kce profil CD+UD REI 45</t>
  </si>
  <si>
    <t>1364</t>
  </si>
  <si>
    <t>(2,555*2)*3,5</t>
  </si>
  <si>
    <t>683</t>
  </si>
  <si>
    <t>763172315</t>
  </si>
  <si>
    <t>Montáž revizních dvířek SDK kcí vel. 600x600 mm</t>
  </si>
  <si>
    <t>1366</t>
  </si>
  <si>
    <t>590307RSH000</t>
  </si>
  <si>
    <t>dvířka revizní protipožární s automatickým zámkem 600 x 600 mm</t>
  </si>
  <si>
    <t>1368</t>
  </si>
  <si>
    <t>685</t>
  </si>
  <si>
    <t>763RSH173111</t>
  </si>
  <si>
    <t>Ztužení pro umyvadlo v SDK kci</t>
  </si>
  <si>
    <t>1370</t>
  </si>
  <si>
    <t>763RSH173113</t>
  </si>
  <si>
    <t>Ztužení pro WC v SDK kci</t>
  </si>
  <si>
    <t>1372</t>
  </si>
  <si>
    <t>687</t>
  </si>
  <si>
    <t>763RSH173121</t>
  </si>
  <si>
    <t>Ztužení pro kuchyňské linky a horní skříňky v SDK kci</t>
  </si>
  <si>
    <t>1374</t>
  </si>
  <si>
    <t>998763201</t>
  </si>
  <si>
    <t>Přesun hmot procentní pro dřevostavby v objektech v do 12 m</t>
  </si>
  <si>
    <t>1376</t>
  </si>
  <si>
    <t>Konstrukce truhlářské</t>
  </si>
  <si>
    <t>689</t>
  </si>
  <si>
    <t>766RSH21141</t>
  </si>
  <si>
    <t>Montáž madel schodišťových dřevených dílčích z jednoho kusu</t>
  </si>
  <si>
    <t>1378</t>
  </si>
  <si>
    <t>3*10</t>
  </si>
  <si>
    <t>614182RSH03</t>
  </si>
  <si>
    <t>madlo bukové s drážkou pro osazení, shodné provedení s původním, povrchová úprava bezbarvý PU lak</t>
  </si>
  <si>
    <t>1380</t>
  </si>
  <si>
    <t>30*1,02 "Přepočtené koeficientem množství</t>
  </si>
  <si>
    <t>691</t>
  </si>
  <si>
    <t>766211811</t>
  </si>
  <si>
    <t>Demontáž schodišťového madla</t>
  </si>
  <si>
    <t>1382</t>
  </si>
  <si>
    <t>766691914</t>
  </si>
  <si>
    <t>Vyvěšení nebo zavěšení dřevěných křídel dveří pl do 2 m2</t>
  </si>
  <si>
    <t>1384</t>
  </si>
  <si>
    <t>Vyvěšení</t>
  </si>
  <si>
    <t>"1PP" 12</t>
  </si>
  <si>
    <t>"Byt 1" 7</t>
  </si>
  <si>
    <t>"Byt 2" 8</t>
  </si>
  <si>
    <t>"Byt 3" 7</t>
  </si>
  <si>
    <t>"Byt 4" 7</t>
  </si>
  <si>
    <t>"Byt 5" 6</t>
  </si>
  <si>
    <t>"Byt 6" 8</t>
  </si>
  <si>
    <t>"Byt 7" 7</t>
  </si>
  <si>
    <t>"Byt 8" 7</t>
  </si>
  <si>
    <t>"Byt 9" 6</t>
  </si>
  <si>
    <t>"Byt 10" 8</t>
  </si>
  <si>
    <t>"Byt 11" 7</t>
  </si>
  <si>
    <t>"Byt 12" 7</t>
  </si>
  <si>
    <t>"Byt 13" 6</t>
  </si>
  <si>
    <t>"Byt 14" 8</t>
  </si>
  <si>
    <t>"Byt 15" 7</t>
  </si>
  <si>
    <t>"Byt 16" 7</t>
  </si>
  <si>
    <t>"Byt 17" 6</t>
  </si>
  <si>
    <t>"Byt 18" 5</t>
  </si>
  <si>
    <t>"Byt 19" 6</t>
  </si>
  <si>
    <t>"Byt 20" 4</t>
  </si>
  <si>
    <t>"Byt 21" 6</t>
  </si>
  <si>
    <t>"Byt 22" 5</t>
  </si>
  <si>
    <t>"Byt 23" 6</t>
  </si>
  <si>
    <t>693</t>
  </si>
  <si>
    <t>766694113</t>
  </si>
  <si>
    <t>Montáž parapetních desek dřevěných nebo plastových šířky do 30 cm délky do 2,6 m</t>
  </si>
  <si>
    <t>1386</t>
  </si>
  <si>
    <t>"poz.3" 19</t>
  </si>
  <si>
    <t>"poz.4" 2</t>
  </si>
  <si>
    <t>"poz.6" 3</t>
  </si>
  <si>
    <t>"poz.4" 10</t>
  </si>
  <si>
    <t>"poz.5" 19</t>
  </si>
  <si>
    <t>"poz.8" 1</t>
  </si>
  <si>
    <t>611444RSH011</t>
  </si>
  <si>
    <t>parapet plastový vnitřní komůrkový s nosem 25 x 2 cm, bílá folie</t>
  </si>
  <si>
    <t>1388</t>
  </si>
  <si>
    <t>"poz.3" 1,45*19</t>
  </si>
  <si>
    <t>"poz.4" 2,2*2</t>
  </si>
  <si>
    <t>"poz.6" 1,85*3</t>
  </si>
  <si>
    <t>695</t>
  </si>
  <si>
    <t>611444RSH012</t>
  </si>
  <si>
    <t>parapet plastový vnitřní komůrkový s nosem 30 x 2 cm, bílá folie</t>
  </si>
  <si>
    <t>1390</t>
  </si>
  <si>
    <t>"poz.4" 2,2*10</t>
  </si>
  <si>
    <t>"poz.5" 1,5*19</t>
  </si>
  <si>
    <t>"poz.8" 1,5*1</t>
  </si>
  <si>
    <t>766694123</t>
  </si>
  <si>
    <t>Montáž parapetních dřevěných nebo plastových šířky přes 30 cm délky do 2,6 m</t>
  </si>
  <si>
    <t>1392</t>
  </si>
  <si>
    <t>"poz.4" 4</t>
  </si>
  <si>
    <t>697</t>
  </si>
  <si>
    <t>611444RSH010</t>
  </si>
  <si>
    <t>parapet plastový vnitřní komůrkový s nosem 25 x 2 x 100 cm, bílá folie</t>
  </si>
  <si>
    <t>1394</t>
  </si>
  <si>
    <t>"poz.4" 2,2*4</t>
  </si>
  <si>
    <t>766RSH811110</t>
  </si>
  <si>
    <t>Montáž a dodávka kuchyňské linky (horní a dolní skříňky, obkladová omyvatelná deska mezi skřínkami, spotřebiče a vybavení - varná deska, pečící trouba, digestoř, nerez dřez a baterie (provedení odsouhlasí AD v rámci stavby)</t>
  </si>
  <si>
    <t>1396</t>
  </si>
  <si>
    <t>699</t>
  </si>
  <si>
    <t>766RSH812850</t>
  </si>
  <si>
    <t>Demontáž kuchyňských linek dřevěných nebo kovových délky do 3,5 m</t>
  </si>
  <si>
    <t>1398</t>
  </si>
  <si>
    <t>"Byt 1 - 1.04" 1</t>
  </si>
  <si>
    <t>"Byt 2 - 2.04" 1</t>
  </si>
  <si>
    <t>"Byt 3 - 3.04" 1</t>
  </si>
  <si>
    <t>"Byt 4 - 4.04" 1</t>
  </si>
  <si>
    <t>"Byt 5 - 5.04" 1</t>
  </si>
  <si>
    <t>"Byt 6 - 6.04" 1</t>
  </si>
  <si>
    <t>"Byt 7 - 7.04" 1</t>
  </si>
  <si>
    <t>"Byt 8 - 8.04" 1</t>
  </si>
  <si>
    <t>"Byt 9 - 9.04" 1</t>
  </si>
  <si>
    <t>"Byt 10 - 10.04" 1</t>
  </si>
  <si>
    <t>"Byt 11 - 11.04" 1</t>
  </si>
  <si>
    <t>"Byt 12 - 12.04" 1</t>
  </si>
  <si>
    <t>"Byt 13 - 13.04" 1</t>
  </si>
  <si>
    <t>"Byt 14 - 14.04" 1</t>
  </si>
  <si>
    <t>"Byt 15 - 15.04" 1</t>
  </si>
  <si>
    <t>"Byt 16 - 16.04" 1</t>
  </si>
  <si>
    <t>"Byt 17 - 17.04" 1</t>
  </si>
  <si>
    <t>"Byt 19 - 19.04" 1</t>
  </si>
  <si>
    <t>"Byt 20 - 20.03" 1</t>
  </si>
  <si>
    <t>"Byt 21 - 21.04" 1</t>
  </si>
  <si>
    <t>"Byt 23 - 23.04" 1</t>
  </si>
  <si>
    <t>998766203</t>
  </si>
  <si>
    <t>Přesun hmot procentní pro konstrukce truhlářské v objektech v do 24 m</t>
  </si>
  <si>
    <t>1400</t>
  </si>
  <si>
    <t>7666</t>
  </si>
  <si>
    <t>Výplně otvorů</t>
  </si>
  <si>
    <t>701</t>
  </si>
  <si>
    <t>766660171</t>
  </si>
  <si>
    <t>Montáž dveřních křídel otvíravých 1křídlových š do 0,8 m do obložkové zárubně</t>
  </si>
  <si>
    <t>1402</t>
  </si>
  <si>
    <t>766 002</t>
  </si>
  <si>
    <t>vnitřní dveře P/L 600x1.970mm EW30 DP1-Sm-C, plné CPL dub do ocelové stávající zárubně, štítkové kování, klika-klika, doz zámek, práh</t>
  </si>
  <si>
    <t>1404</t>
  </si>
  <si>
    <t>703</t>
  </si>
  <si>
    <t>766 003</t>
  </si>
  <si>
    <t>vnitřní dveře P/L 800x1.970mm EW30 DP1-Sm-C, plné oplechované do ocelové zárubně, štítkové kování, klika-koule, fab zámek, práh</t>
  </si>
  <si>
    <t>1406</t>
  </si>
  <si>
    <t>766 004</t>
  </si>
  <si>
    <t>vnitřní dveře P/L 700x1.970mm, plné CPL javor s neprůhledným proskleným proužkem do plechové zárubně, vlhkuodolné, štítkové kování, klika-klika, wc zámek, mřížka</t>
  </si>
  <si>
    <t>1408</t>
  </si>
  <si>
    <t>705</t>
  </si>
  <si>
    <t>766 005</t>
  </si>
  <si>
    <t>vnitřní dveře P/L 700x1.970mm, plné CPL dub do ocelové zárubně, vlhkuodolné, štítkové kování, klika-klika, doz zámek, mřížka</t>
  </si>
  <si>
    <t>1410</t>
  </si>
  <si>
    <t>766 006</t>
  </si>
  <si>
    <t>vnitřní dveře P/L 800x1.970mm EI30 DP1-Sm-C, prosklený průhled CPL dub do ocelové zárubně, štítkové kování, klika-klika, fab zámek, práh</t>
  </si>
  <si>
    <t>1412</t>
  </si>
  <si>
    <t>707</t>
  </si>
  <si>
    <t>766 007</t>
  </si>
  <si>
    <t>vnitřní dveře P/L 800x1.970mm EW30 DP1-Sm-C, plné CPL dub do ocelové zárubně, štítkové kování, klika-klika, fab zámek</t>
  </si>
  <si>
    <t>1414</t>
  </si>
  <si>
    <t>766 008</t>
  </si>
  <si>
    <t>vnitřní dveře P/L 800x1.970mm EW30 DP3-Sm, plné CPL dub do ocelové zárubně, štítkové kování, klika-klika, fab zámek BT3, kukátko, řetízek, práh</t>
  </si>
  <si>
    <t>1416</t>
  </si>
  <si>
    <t>709</t>
  </si>
  <si>
    <t>766 010</t>
  </si>
  <si>
    <t>vnitřní dveře P/L 800x1.970mm, neprůhledné prosklení, CPL javor do ocelové zárubně, štítkové kování, klika-klika, doz zámek</t>
  </si>
  <si>
    <t>1418</t>
  </si>
  <si>
    <t>766 011</t>
  </si>
  <si>
    <t>vnitřní dveře P/L 800x1.970mm, plné CPL dub do ocelové zárubně, vlhkuodolné, štítkové kování, klika-klika, doz zámek, mřížka</t>
  </si>
  <si>
    <t>1420</t>
  </si>
  <si>
    <t>766 012</t>
  </si>
  <si>
    <t>vnitřní dveře P/L 700x1.970mm, plné CPL dub do ocelové zárubně, štítkové kování, klika-klika, doz zámek</t>
  </si>
  <si>
    <t>1422</t>
  </si>
  <si>
    <t>1424</t>
  </si>
  <si>
    <t>767RSH001</t>
  </si>
  <si>
    <t>Montáž a dodávka sklepních kójí z oc. síťoviny 50x50mm v rámu, v. 2.500mm, kotvené, PÚ polyuretan odstín RAL, posuvné dveře 700x1.800mm, závěsný bezpečnostní zámek BT2</t>
  </si>
  <si>
    <t>1426</t>
  </si>
  <si>
    <t>767RSH22013</t>
  </si>
  <si>
    <t>Montáž zábradlí schodišťového hmotnosti nad 25 kg z trubek do zdi</t>
  </si>
  <si>
    <t>1428</t>
  </si>
  <si>
    <t>715</t>
  </si>
  <si>
    <t>553915RSH32</t>
  </si>
  <si>
    <t>zábradlí pozink s výplní ze svislých ocelových tyčí obdobné stávajícímu vč. kotvení do boků stupňů</t>
  </si>
  <si>
    <t>1430</t>
  </si>
  <si>
    <t>"Venkovní schodiště" (1,85+1,6)*2</t>
  </si>
  <si>
    <t>767RSH81011</t>
  </si>
  <si>
    <t>Montáž mřížek větracích čtyřhranných</t>
  </si>
  <si>
    <t>1432</t>
  </si>
  <si>
    <t>717</t>
  </si>
  <si>
    <t>553414RSH13</t>
  </si>
  <si>
    <t>průvětrník mřížový s klapkami</t>
  </si>
  <si>
    <t>1434</t>
  </si>
  <si>
    <t>"1PP" 2</t>
  </si>
  <si>
    <t>998767203</t>
  </si>
  <si>
    <t>Přesun hmot procentní pro zámečnické konstrukce v objektech v do 24 m</t>
  </si>
  <si>
    <t>1436</t>
  </si>
  <si>
    <t>771</t>
  </si>
  <si>
    <t>Podlahy z dlaždic</t>
  </si>
  <si>
    <t>719</t>
  </si>
  <si>
    <t>771RSH273812</t>
  </si>
  <si>
    <t>Demontáž obkladů stupnic z dlaždic keramických lepených š do 350 mm</t>
  </si>
  <si>
    <t>1438</t>
  </si>
  <si>
    <t>"1PP" 9*1,2*2</t>
  </si>
  <si>
    <t>"1NP" 9*1,2*2</t>
  </si>
  <si>
    <t>"2NP" 9*1,2*2</t>
  </si>
  <si>
    <t>"3NP" 9*1,2*2</t>
  </si>
  <si>
    <t>"4NP" 9*1,2*2</t>
  </si>
  <si>
    <t>771RSH273832</t>
  </si>
  <si>
    <t>Demontáž obkladů podstupnic z dlaždic keramických lepených v do 250 mm</t>
  </si>
  <si>
    <t>1440</t>
  </si>
  <si>
    <t>Vč. soklíků</t>
  </si>
  <si>
    <t>771274123</t>
  </si>
  <si>
    <t>Montáž obkladů stupnic z dlaždic protiskluzných keramických flexibilní lepidlo š do 300 mm</t>
  </si>
  <si>
    <t>1442</t>
  </si>
  <si>
    <t>597612RSH900</t>
  </si>
  <si>
    <t>dlaždice keramické - schodiště, dle technické zprávy</t>
  </si>
  <si>
    <t>1444</t>
  </si>
  <si>
    <t>108*0,275 "Přepočtené koeficientem množství</t>
  </si>
  <si>
    <t>771274232</t>
  </si>
  <si>
    <t>Montáž obkladů podstupnic z dlaždic hladkých keramických flexibilní lepidlo v do 200 mm</t>
  </si>
  <si>
    <t>1446</t>
  </si>
  <si>
    <t>597612RSH901</t>
  </si>
  <si>
    <t>1448</t>
  </si>
  <si>
    <t>108*0,16 "Přepočtené koeficientem množství</t>
  </si>
  <si>
    <t>771474113</t>
  </si>
  <si>
    <t>Montáž soklíků z dlaždic keramických rovných flexibilní lepidlo v do 120 mm</t>
  </si>
  <si>
    <t>1450</t>
  </si>
  <si>
    <t>"1PP"</t>
  </si>
  <si>
    <t>"0.01" 2,4*1,2*2*5</t>
  </si>
  <si>
    <t>"0.02" (3,155+0,25+2,4+0,25+3,1)*2+1,05*2+0,45*2-0,6*1-0,7*2-0,8*4</t>
  </si>
  <si>
    <t>"0.03" 3,77*2+2,5*2+0,2+2,4*2</t>
  </si>
  <si>
    <t>"0.05" 3,155*2+(1,715+0,125+1,93)*2-0,7</t>
  </si>
  <si>
    <t>"0.06" 3,1*2+3,77*2-0,8</t>
  </si>
  <si>
    <t>"0.07" 7,156*2+4,94*2+0,45*2-0,8</t>
  </si>
  <si>
    <t>"0.08" (1,973+1,973+0,985)*2+(3,57+0,25+1,51+0,25+3,545+0,12+3,69+0,12+2,95)*2+(1,973+1,973)*6+0,12*2</t>
  </si>
  <si>
    <t>"0.09" (1,973+1,973)*2+1,51</t>
  </si>
  <si>
    <t>597611RSH161</t>
  </si>
  <si>
    <t>dlaždice keramické - suterén, dle technické zprávy</t>
  </si>
  <si>
    <t>1452</t>
  </si>
  <si>
    <t>188,022*0,1 "Přepočtené koeficientem množství</t>
  </si>
  <si>
    <t>727</t>
  </si>
  <si>
    <t>771474133</t>
  </si>
  <si>
    <t>Montáž soklíků z dlaždic keramických schodišťových stupňovitých flexibilní lepidlo v do 120 mm</t>
  </si>
  <si>
    <t>1454</t>
  </si>
  <si>
    <t>"1PP" (0,16*9+0,275*9+0,1*9)*2*2</t>
  </si>
  <si>
    <t>"1NP" (0,16*9+0,275*9+0,1*9)*2*2</t>
  </si>
  <si>
    <t>"2NP" (0,16*9+0,275*9+0,1*9)*2*2</t>
  </si>
  <si>
    <t>"3NP" (0,16*9+0,275*9+0,1*9)*2*2</t>
  </si>
  <si>
    <t>"4NP" (0,16*9+0,275*9+0,1*9)*2*2</t>
  </si>
  <si>
    <t>597611RSH162</t>
  </si>
  <si>
    <t>1456</t>
  </si>
  <si>
    <t>96,3*0,1 "Přepočtené koeficientem množství</t>
  </si>
  <si>
    <t>729</t>
  </si>
  <si>
    <t>771574113</t>
  </si>
  <si>
    <t>Montáž podlah keramických režných hladkých lepených flexibilním lepidlem do 12 ks/m2</t>
  </si>
  <si>
    <t>1458</t>
  </si>
  <si>
    <t>597611RSH16</t>
  </si>
  <si>
    <t>dlaždice keramické - koupelny a wc, dle technické zprávy</t>
  </si>
  <si>
    <t>1460</t>
  </si>
  <si>
    <t>"Byt 1" 0,97+2,9</t>
  </si>
  <si>
    <t>"Byt 2" 0,75+2,62</t>
  </si>
  <si>
    <t>"Byt 3" 0,75+2,62</t>
  </si>
  <si>
    <t>"Byt 4" 1,07+2,76</t>
  </si>
  <si>
    <t>"Byt 5" 0,97+2,9</t>
  </si>
  <si>
    <t>"Byt 6" 0,73+2,43</t>
  </si>
  <si>
    <t>"Byt 7" 0,73+2,5</t>
  </si>
  <si>
    <t>"Byt 8" 1,07+2,76</t>
  </si>
  <si>
    <t>"Byt 9" 0,97+2,9</t>
  </si>
  <si>
    <t>"Byt 10" 0,73+2,43</t>
  </si>
  <si>
    <t>"Byt 11" 0,73+2,5</t>
  </si>
  <si>
    <t>"Byt 12" 1,07+2,76</t>
  </si>
  <si>
    <t>"Byt 13" 0,97+2,9</t>
  </si>
  <si>
    <t>"Byt 14" 0,73+2,43</t>
  </si>
  <si>
    <t>"Byt 15" 0,73+2,5</t>
  </si>
  <si>
    <t>"Byt 16" 1,07+2,76</t>
  </si>
  <si>
    <t>"Byt 17" 0,97+2,9</t>
  </si>
  <si>
    <t>"Byt 18" 0,73+2,43</t>
  </si>
  <si>
    <t>"Byt 19" 0,73+2,5</t>
  </si>
  <si>
    <t>"Byt 20" 1,07+2,76</t>
  </si>
  <si>
    <t>70,8*1,08 "Přepočtené koeficientem množství</t>
  </si>
  <si>
    <t>731</t>
  </si>
  <si>
    <t>597611RSH163</t>
  </si>
  <si>
    <t>1462</t>
  </si>
  <si>
    <t>"0.01" 4,2</t>
  </si>
  <si>
    <t>"0.02" 9,61</t>
  </si>
  <si>
    <t>"0.03" 4,19</t>
  </si>
  <si>
    <t>"0.04" 3,09</t>
  </si>
  <si>
    <t>"0.05" 7,92</t>
  </si>
  <si>
    <t>"0.06" 11,69</t>
  </si>
  <si>
    <t>"0.07" 35,86</t>
  </si>
  <si>
    <t>771591111</t>
  </si>
  <si>
    <t>Podlahy penetrace podkladu</t>
  </si>
  <si>
    <t>1464</t>
  </si>
  <si>
    <t>29,7+17,28+18,802+9,63+223,64</t>
  </si>
  <si>
    <t>771591115</t>
  </si>
  <si>
    <t>Podlahy spárování silikonem</t>
  </si>
  <si>
    <t>1466</t>
  </si>
  <si>
    <t>"0.01" (2,4+1,2*2)*5</t>
  </si>
  <si>
    <t>"Schodiště" (0,16+0,275)*9*2*2*5</t>
  </si>
  <si>
    <t>"Byt 1" 2,1*2+1,38*3+1*2+0,88*2</t>
  </si>
  <si>
    <t>"Byt 2" 1,9*2+1,38*3+0,8*2+0,88*2</t>
  </si>
  <si>
    <t>"Byt 3" 1,9*2+1,38*3+0,8*2+0,88*2</t>
  </si>
  <si>
    <t>"Byt 4" 2*2+1,38*3+1*2+0,88*2</t>
  </si>
  <si>
    <t>"Byt 5" 3,2*2+1,38*4-0,7*2</t>
  </si>
  <si>
    <t>"Byt 6" 2,7*2+1,34*4-0,7*2</t>
  </si>
  <si>
    <t>"Byt 7" 2,74*2+1,35*4-0,7*2</t>
  </si>
  <si>
    <t>"Byt 8" 3,2*2+1,38*4-0,7*2</t>
  </si>
  <si>
    <t>"Byt 9" 3,2*2+1,38*4-0,7*2</t>
  </si>
  <si>
    <t>"Byt 10" 2,7*2+1,34*4-0,7*2</t>
  </si>
  <si>
    <t>"Byt 11" 2,74*2+1,35*4-0,7*2</t>
  </si>
  <si>
    <t>"Byt 12" 3,2*2+1,38*4-0,7*2</t>
  </si>
  <si>
    <t>"Byt 13" 3,2*2+1,38*4-0,7*2</t>
  </si>
  <si>
    <t>"Byt 14" 2,7*2+1,34*4-0,7*2</t>
  </si>
  <si>
    <t>"Byt 15" 2,74*2+1,35*4-0,7*2</t>
  </si>
  <si>
    <t>"Byt 16" 3,2*2+1,38*4-0,7*2</t>
  </si>
  <si>
    <t>"Byt 17" 3,2*2+1,38*4-0,7*2</t>
  </si>
  <si>
    <t>"Byt 18" 2,7*2+1,34*4-0,7*2</t>
  </si>
  <si>
    <t>"Byt 19" 2,74*2+1,35*4-0,7*2</t>
  </si>
  <si>
    <t>"Byt 20" 3,2*2+1,38*4-0,7*2</t>
  </si>
  <si>
    <t>771591161</t>
  </si>
  <si>
    <t>Montáž profilu dilatační spáry bez izolace v rovině dlažby</t>
  </si>
  <si>
    <t>1468</t>
  </si>
  <si>
    <t>590541RSH74</t>
  </si>
  <si>
    <t>profil složený ze stabilních ozubených stěn z regenerátu tvrdého PVC spojených střední částí z měkkého PVC např. DILEX-MOP, 50G (8 x 2500 mm)</t>
  </si>
  <si>
    <t>1470</t>
  </si>
  <si>
    <t>8,88*1,1 "Přepočtené koeficientem množství</t>
  </si>
  <si>
    <t>998771203</t>
  </si>
  <si>
    <t>Přesun hmot procentní pro podlahy z dlaždic v objektech v do 24 m</t>
  </si>
  <si>
    <t>1472</t>
  </si>
  <si>
    <t>775</t>
  </si>
  <si>
    <t>Podlahy skládané</t>
  </si>
  <si>
    <t>737</t>
  </si>
  <si>
    <t>775511800</t>
  </si>
  <si>
    <t>Demontáž podlah vlysových lepených s lištami lepenými</t>
  </si>
  <si>
    <t>1474</t>
  </si>
  <si>
    <t>"Byt 1 - 1.05" 20,16</t>
  </si>
  <si>
    <t>"Byt 2 - 2.05" 18,68</t>
  </si>
  <si>
    <t>"Byt 2 - 2.06" 15,19</t>
  </si>
  <si>
    <t>"Byt 3 - 3.05" 18,68</t>
  </si>
  <si>
    <t>"Byt 3 - 3.06" 14,63</t>
  </si>
  <si>
    <t>"Byt 4 - 4.05" 19,27</t>
  </si>
  <si>
    <t>"Byt 5 - 5.05" 19</t>
  </si>
  <si>
    <t>"Byt 5 - 5.06" 14,72</t>
  </si>
  <si>
    <t>"Byt 6 - 6.07" 11,03</t>
  </si>
  <si>
    <t>"Byt 8 - 8.05" 19,27</t>
  </si>
  <si>
    <t>"Byt 9 - 9.05" 19</t>
  </si>
  <si>
    <t>"Byt 10 - 10.07" 11,03</t>
  </si>
  <si>
    <t>"Byt 12 - 12.05" 19,27</t>
  </si>
  <si>
    <t>"Byt 13 - 13.05" 19</t>
  </si>
  <si>
    <t>"Byt 14 - 14.07" 11,03</t>
  </si>
  <si>
    <t>"Byt 16 - 16.05" 19,27</t>
  </si>
  <si>
    <t>"Byt 17 - 17.05" 14,25</t>
  </si>
  <si>
    <t>"Byt 18 - 18.05" 6,52</t>
  </si>
  <si>
    <t>"Byt 18 - 18.06" 10,68</t>
  </si>
  <si>
    <t>"Byt 19 - 19.05" 20,24</t>
  </si>
  <si>
    <t>"Byt 20 - 20.03" 10,15</t>
  </si>
  <si>
    <t>"Byt 21 - 21.05" 20,24</t>
  </si>
  <si>
    <t>"Byt 22 - 22.04" 6,52</t>
  </si>
  <si>
    <t>"Byt 22 - 22.05" 12,11</t>
  </si>
  <si>
    <t>"Byt 23 - 23.05" 14,25</t>
  </si>
  <si>
    <t>998775203</t>
  </si>
  <si>
    <t>Přesun hmot procentní pro podlahy dřevěné v objektech v do 24 m</t>
  </si>
  <si>
    <t>1476</t>
  </si>
  <si>
    <t>Podlahy povlakové</t>
  </si>
  <si>
    <t>739</t>
  </si>
  <si>
    <t>776111311</t>
  </si>
  <si>
    <t>Vysátí podkladu povlakových podlah</t>
  </si>
  <si>
    <t>1478</t>
  </si>
  <si>
    <t>776121111</t>
  </si>
  <si>
    <t>Vodou ředitelná penetrace savého podkladu povlakových podlah</t>
  </si>
  <si>
    <t>1480</t>
  </si>
  <si>
    <t>741</t>
  </si>
  <si>
    <t>776141112</t>
  </si>
  <si>
    <t>Vyrovnání podkladu povlakových podlah stěrkou pevnosti 20 MPa tl 5 mm</t>
  </si>
  <si>
    <t>1482</t>
  </si>
  <si>
    <t>776201812</t>
  </si>
  <si>
    <t>Demontáž lepených povlakových podlah s podložkou ručně</t>
  </si>
  <si>
    <t>1484</t>
  </si>
  <si>
    <t>Vč. soklu</t>
  </si>
  <si>
    <t>743</t>
  </si>
  <si>
    <t>776241111</t>
  </si>
  <si>
    <t>Lepení hladkých (bez vzoru) pásů ze sametového vinylu</t>
  </si>
  <si>
    <t>1486</t>
  </si>
  <si>
    <t>"Byt 1" 3,63+7,1+20,25</t>
  </si>
  <si>
    <t>"Byt 2" 3,87+0,97+7,9+18,68+15,19</t>
  </si>
  <si>
    <t>"Byt 3" 3,87+0,97+7,9+18,68+14,63</t>
  </si>
  <si>
    <t>"Byt 4" 3,63+7,1+19,36+13,54</t>
  </si>
  <si>
    <t>"Byt 5" 3,63+7,1+19,1+14,7</t>
  </si>
  <si>
    <t>"Byt 6" 4,87+6,53+18,75+15,94+11,27</t>
  </si>
  <si>
    <t>"Byt 7" 5,1+6,3+18,28+15,33</t>
  </si>
  <si>
    <t>"Byt 8" 3,63+7,1+19,36+13,54</t>
  </si>
  <si>
    <t>"Byt 9" 3,63+7,1+19,1+14,72</t>
  </si>
  <si>
    <t>"Byt 10" 4,87+6,53+18,75+15,94+11,27</t>
  </si>
  <si>
    <t>"Byt 11" 5,1+6,3+18,28+15,33</t>
  </si>
  <si>
    <t>"Byt 12" 3,63+7,1+19,36+13,54</t>
  </si>
  <si>
    <t>"Byt 13" 3,63+7,1+19,1+14,72</t>
  </si>
  <si>
    <t>"Byt 14" 4,87+6,53+18,75+15,94+11,27</t>
  </si>
  <si>
    <t>"Byt 15" 5,1+6,3+18,28+15,33</t>
  </si>
  <si>
    <t>"Byt 16" 3,63+7,1+19,36+13,54</t>
  </si>
  <si>
    <t>"Byt 17" 3,61+7,1+20,11+14,58</t>
  </si>
  <si>
    <t>"Byt 18" 5,68+6,53+21,56+12,97+11,27</t>
  </si>
  <si>
    <t>"Byt 19" 5,95+6,3+20,79+12,66</t>
  </si>
  <si>
    <t>"Byt 20" 3,61+7,1+19,86+13,83</t>
  </si>
  <si>
    <t>607561RSH10</t>
  </si>
  <si>
    <t>krytina podlahová, tl. 2 mm, dle technické zprávy</t>
  </si>
  <si>
    <t>1488</t>
  </si>
  <si>
    <t>932,41*1,1 "Přepočtené koeficientem množství</t>
  </si>
  <si>
    <t>745</t>
  </si>
  <si>
    <t>776411111</t>
  </si>
  <si>
    <t>Montáž obvodových soklíků výšky do 80 mm</t>
  </si>
  <si>
    <t>1490</t>
  </si>
  <si>
    <t>"Byt 1-1.01" (3,2+0,15)*2+1,09*2+0,45*2-0,8*2-0,7*2</t>
  </si>
  <si>
    <t>"Byt 1-1.04" 3,2+2,22*2-0,8</t>
  </si>
  <si>
    <t>"Byt 1-1.05" 4,1*2+4,94*2-0,8*3</t>
  </si>
  <si>
    <t>"Byt 1-1.06" 2,855*2+4,94*2+0,4*2-0,8</t>
  </si>
  <si>
    <t>"Byt 2-2.01" 3,7*2+1,06*2+0,4*2-0,8*2-0,7*3</t>
  </si>
  <si>
    <t>"Byt 2-2.02" 0,7+1,48*2</t>
  </si>
  <si>
    <t>"Byt 2-2.05" 3,45+2,29*2-0,8</t>
  </si>
  <si>
    <t>"Byt 2-2.06" 3,75*2+4,98*2-0,8*3</t>
  </si>
  <si>
    <t>"Byt 2-2.07" 2,95*2+4,98*2-0,8</t>
  </si>
  <si>
    <t>"Byt 3-3.01" 3,7*2+1,06*2+0,4*2-0,8*2-0,7*3</t>
  </si>
  <si>
    <t>"Byt 3-3.02" 0,7+1,48*2</t>
  </si>
  <si>
    <t>"Byt 3-3.05" 3,45+2,29*2-0,8</t>
  </si>
  <si>
    <t>"Byt 3-3.06" 3,75*2+4,98*2-0,8*3</t>
  </si>
  <si>
    <t>"Byt 3-3.07" 2,95*2+4,98*2-0,8</t>
  </si>
  <si>
    <t>"Byt 4-4.01" (3,2+0,15)*2+1,09*2+0,45*2-0,8*2-0,7*2</t>
  </si>
  <si>
    <t>"Byt 4-4.04" 3,2+2,22*2-0,8</t>
  </si>
  <si>
    <t>"Byt 4-4.05" 3,92*2+4,94*2-0,8*3</t>
  </si>
  <si>
    <t>"Byt 4-4.06" 2,835*2+4,94*2+0,4*2-0,8</t>
  </si>
  <si>
    <t>"Byt 5-5.01" 3,2*2+1,09*2+0,4*2-0,7*2-0,8*2</t>
  </si>
  <si>
    <t>"Byt 5-5.04" 3,2*1+2,22*2-0,8</t>
  </si>
  <si>
    <t>"Byt 5-5.05" 3,92*2+4,94*2-0,8*3</t>
  </si>
  <si>
    <t>"Byt 5-5.06" 3,03*2+4,94*2+0,4*2-0,8</t>
  </si>
  <si>
    <t>"Byt 6-6.01" (2,7+0,1+1,5)*2+1,1*2+0,4*4-0,7*2-0,8*3</t>
  </si>
  <si>
    <t>"Byt 6-6.04" 2,7*1+2,42*2-0,8</t>
  </si>
  <si>
    <t>"Byt 6-6.05" 3,765*2+4,98*2-0,8*3</t>
  </si>
  <si>
    <t>"Byt 6-6.06" 3,1*2+4,98*2-0,8</t>
  </si>
  <si>
    <t>"Byt 6-6.07" 3,045*2+3,7*2-0,8</t>
  </si>
  <si>
    <t>"Byt 7-7.01" (2,74+0,2+1,5)*2+1,08*2+0,4*4-0,7*2-0,8*3</t>
  </si>
  <si>
    <t>"Byt 7-7.04" 2,74+2,3*2-0,8</t>
  </si>
  <si>
    <t>"Byt 7-7.05" 3,67*2+4,98*2-0,8*3</t>
  </si>
  <si>
    <t>"Byt 7-7.06" 3,09*2+4,98*2-0,8</t>
  </si>
  <si>
    <t>"Byt 8-8.01" 3,2*2+1,09*2+0,4*2-0,7*2-0,8*2</t>
  </si>
  <si>
    <t>"Byt 8-8.04" 3,2+2,22*2-0,8</t>
  </si>
  <si>
    <t>"Byt 8-8.05" 4,02*2+4,94*2-0,8*3</t>
  </si>
  <si>
    <t>"Byt 8-8.06" 2,835*2+4,94*2+0,4*2-0,8</t>
  </si>
  <si>
    <t>"Byt 9-9.01" 3,2*2+1,09*2+0,4*2-0,7*2-0,8*2</t>
  </si>
  <si>
    <t>"Byt 9-9.04" 3,2+2,22*2-0,8</t>
  </si>
  <si>
    <t>"Byt 9-9.05" 3,92*2+4,94*2-0,8*3</t>
  </si>
  <si>
    <t>"Byt 9-9.06" 3,033*2+4,94*2+0,4*2-0,8</t>
  </si>
  <si>
    <t>"Byt 10-10.01" (2,7+0,1+1,5)*2+1,1*2+0,4*4-0,7*2-0,8*3</t>
  </si>
  <si>
    <t>"Byt 10-10.04" 2,7*1+2,42*2-0,8</t>
  </si>
  <si>
    <t>"Byt 10-10.05" 3,765*2+4,98*2-0,8*3</t>
  </si>
  <si>
    <t>"Byt 10-10.06" 3,1*2+4,98*2-0,8</t>
  </si>
  <si>
    <t>"Byt 10-10.07" 3,045*2+3,7*2-0,8</t>
  </si>
  <si>
    <t>"Byt 11-11.01" (2,74+0,2+1,5)*2+1,08*2+0,4*4-0,7*2-0,8*3</t>
  </si>
  <si>
    <t>"Byt 11-11.04" 2,74+2,3*2-0,8</t>
  </si>
  <si>
    <t>"Byt 11-11.05" 3,67*2+4,98*2-0,8*3</t>
  </si>
  <si>
    <t>"Byt 11-11.06" 3,09*2+4,98*2-0,8</t>
  </si>
  <si>
    <t>"Byt 12-12.01" 3,2*2+1,09*2+0,4*2-0,7*2-0,8*2</t>
  </si>
  <si>
    <t>"Byt 12-12.04" 3,2+2,22*2-0,8</t>
  </si>
  <si>
    <t>"Byt 12-12.05" 3,92*2+4,94*2-0,8*3</t>
  </si>
  <si>
    <t>"Byt 12-12.06" 2,835*2+4,94*2+0,4*2-0,8</t>
  </si>
  <si>
    <t>"Byt 13-13.01" 3,2*2+1,09*2+0,4*2-0,7*2-0,8*2</t>
  </si>
  <si>
    <t>"Byt 13-13.04" 3,2+2,22*2-0,8</t>
  </si>
  <si>
    <t>"Byt 13-13.05" 3,92*2+4,94*2-0,8*3</t>
  </si>
  <si>
    <t>"Byt 13-13.06" 3,033*2+4,94*2+0,4*2-0,8</t>
  </si>
  <si>
    <t>"Byt 14-14.01" (2,7+0,1+1,5)*2+1,1*2+0,4*4-0,7*2-0,8*3</t>
  </si>
  <si>
    <t>"Byt 14-14.04" 2,7*1+2,42*2-0,8</t>
  </si>
  <si>
    <t>"Byt 14-14.05" 3,765*2+4,98*2-0,8*3</t>
  </si>
  <si>
    <t>"Byt 14-14.06" 3,1*2+4,98*2-0,8</t>
  </si>
  <si>
    <t>"Byt 14-14.07" 3,045*2+3,7*2-0,8</t>
  </si>
  <si>
    <t>"Byt 15-15.01" (2,74+0,2+1,5)*2+1,08*2+0,4*4-0,7*2-0,8*3</t>
  </si>
  <si>
    <t>"Byt 15-15.04" 2,74+2,3*2-0,8</t>
  </si>
  <si>
    <t>"Byt 15-15.05" 3,67*2+4,98*2-0,8*3</t>
  </si>
  <si>
    <t>"Byt 15-15.06" 3,09*2+4,98*2-0,8</t>
  </si>
  <si>
    <t>"Byt 16-16.01" 3,2*2+1,09*2+0,4*2-0,7*2-0,8*2</t>
  </si>
  <si>
    <t>"Byt 16-16.04" 3,2+2,22*2-0,8</t>
  </si>
  <si>
    <t>"Byt 16-16.05" 3,92*2+4,94*2-0,8*3</t>
  </si>
  <si>
    <t>"Byt 16-16.06" 2,835*2+4,94*2+0,4*2-0,8</t>
  </si>
  <si>
    <t>"Byt 17-17.01" 3,2*2+1,09*2-0,7*2-0,8*2</t>
  </si>
  <si>
    <t>"Byt 17-17.04" 3,2+2,22*2-0,8</t>
  </si>
  <si>
    <t>"Byt 17-17.05" 4,07*2+4,94*2-0,8*3</t>
  </si>
  <si>
    <t>"Byt 17-17.06" 2,905*2+4,94*2+0,4*2-0,8</t>
  </si>
  <si>
    <t>"Byt 18-18.01" (2,7+0,1+1,5)*2+1,1*2+0,4*4-0,7*2-0,8*3</t>
  </si>
  <si>
    <t>"Byt 18-18.04" 2,7*1+2,42*2-0,8</t>
  </si>
  <si>
    <t>"Byt 18-18.05" 4,33*2+4,98*2-0,8*3</t>
  </si>
  <si>
    <t>"Byt 18-18.06" 2,506*2+4,98*2-0,8</t>
  </si>
  <si>
    <t>"Byt 18-18.07" 3,045*2+3,7*2-0,8</t>
  </si>
  <si>
    <t>"Byt 19-19.01" (2,74+0,2+1,5)*2+1,08*2+0,4*4-0,7*2-0,8*3</t>
  </si>
  <si>
    <t>"Byt 19-19.04" 2,74+2,3*2-0,8</t>
  </si>
  <si>
    <t>"Byt 19-19.05" 4,175*2+4,98*2-0,8*3</t>
  </si>
  <si>
    <t>"Byt 19-19.06" 2,555*2+4,98*2-0,8</t>
  </si>
  <si>
    <t>"Byt 20-20.01" 3,2*2+1,09*2-0,7*2-0,8*2</t>
  </si>
  <si>
    <t>"Byt 20-20.04" 3,2+2,22*2-0,8</t>
  </si>
  <si>
    <t>"Byt 20-20.05" 4,02*2+4,94*2-0,8*3</t>
  </si>
  <si>
    <t>"Byt 20-20.06" 2,755*2+4,94*2+0,4*2-0,8</t>
  </si>
  <si>
    <t>607911RSH11</t>
  </si>
  <si>
    <t>sokl  boční krycí v systému dodávané krytiny</t>
  </si>
  <si>
    <t>1492</t>
  </si>
  <si>
    <t>953,904*1,02 "Přepočtené koeficientem množství</t>
  </si>
  <si>
    <t>747</t>
  </si>
  <si>
    <t>776421312</t>
  </si>
  <si>
    <t>Montáž přechodových šroubovaných lišt</t>
  </si>
  <si>
    <t>1494</t>
  </si>
  <si>
    <t>"Byt 1" 0,7*2</t>
  </si>
  <si>
    <t>"Byt 2" 0,7*2</t>
  </si>
  <si>
    <t>"Byt 3" 0,7*2</t>
  </si>
  <si>
    <t>"Byt 4" 0,7*2</t>
  </si>
  <si>
    <t>"Byt 5" 0,7*2</t>
  </si>
  <si>
    <t>"Byt 6" 0,7*2</t>
  </si>
  <si>
    <t>"Byt 7" 0,7*2</t>
  </si>
  <si>
    <t>"Byt 8" 0,7*2</t>
  </si>
  <si>
    <t>"Byt 9" 0,7*2</t>
  </si>
  <si>
    <t>"byt 10" 0,7*2</t>
  </si>
  <si>
    <t>"Byt 11" 0,7*2</t>
  </si>
  <si>
    <t>"Byt 12" 0,7*2</t>
  </si>
  <si>
    <t>"Byt 13" 0,7*2</t>
  </si>
  <si>
    <t>"Byt 14" 0,7*2</t>
  </si>
  <si>
    <t>"Byt 15" 0,7*2</t>
  </si>
  <si>
    <t>"Byt 16" 0,7*2</t>
  </si>
  <si>
    <t>"Byt 17" 0,7*2</t>
  </si>
  <si>
    <t>"Byt 18" 0,7*2</t>
  </si>
  <si>
    <t>"Byt 19" 0,7*2</t>
  </si>
  <si>
    <t>"Byt 20" 0,7*2</t>
  </si>
  <si>
    <t>553431RSH19</t>
  </si>
  <si>
    <t>hliníkový přechodový profil, dle klempířských prvků K3</t>
  </si>
  <si>
    <t>1496</t>
  </si>
  <si>
    <t>28*1,02 "Přepočtené koeficientem množství</t>
  </si>
  <si>
    <t>749</t>
  </si>
  <si>
    <t>998776203</t>
  </si>
  <si>
    <t>Přesun hmot procentní pro podlahy povlakové v objektech v do 24 m</t>
  </si>
  <si>
    <t>1498</t>
  </si>
  <si>
    <t>781</t>
  </si>
  <si>
    <t>Dokončovací práce - obklady</t>
  </si>
  <si>
    <t>781474113</t>
  </si>
  <si>
    <t>Montáž obkladů vnitřních keramických hladkých do 19 ks/m2 lepených flexibilním lepidlem</t>
  </si>
  <si>
    <t>1500</t>
  </si>
  <si>
    <t>597610RSH20R</t>
  </si>
  <si>
    <t>obkládačky keramické - koupelny, dle technické zprávy</t>
  </si>
  <si>
    <t>1502</t>
  </si>
  <si>
    <t>"0.04" ((1,33+0,1+0,4)*2+1,93*2)*1,5-0,7*1,5</t>
  </si>
  <si>
    <t>"0.05" (1,2+0,8)*1,5</t>
  </si>
  <si>
    <t>"Byt 1" (1*2+0,88*2)*1,5-0,7*1,5+(2,1*2+1,38*2)*2,3-0,7*1,97+(3,2+0,6*2)*0,6</t>
  </si>
  <si>
    <t>"Byt 2" (0,8*2+0,88*2)*1,5-0,7*1,5+(1,9*2+1,38*2)*2,3-0,7*1,97+(3,45+0,6*2)*0,6</t>
  </si>
  <si>
    <t>"Byt 3" (0,8*2+0,88*2)*1,5-0,7*1,5+(1,9*2+1,38*2)*2,3-0,7*1,97+(3,45+0,6*2)*0,6</t>
  </si>
  <si>
    <t>"Byt 4" (1*2+0,88*2)*1,5-0,7*1,5+(2*2+1,38*2)*2,3-0,7*1,97+(3,2+0,6*2)*0,6</t>
  </si>
  <si>
    <t>"Byt 5" (1,1*2+0,88*2)*1,5-0,7*1,5+(2,1*2+1,38*2)*2,3-0,7*1,97+(3,2+0,6*2)*0,6</t>
  </si>
  <si>
    <t>"Byt 6" (0,8*2+0,88*2)*1,5-0,7*1,5+(1,9*2+1,38*2)*2,3-0,7*1,97+(2,7+0,6*2)*0,6</t>
  </si>
  <si>
    <t>"Byt 7" (0,8*2+0,88*2)*1,5-0,7*1,5+(1,94*2+1,35*2)*2,3-0,7*1,97+(2,74+0,6*2)*0,6</t>
  </si>
  <si>
    <t>"Byt 8" (1,1*2+0,88*2)*1,5-0,7*1,5+(2,1*2+1,38*2)*2,3-0,7*1,97+(3,2+0,6*2)*0,6</t>
  </si>
  <si>
    <t>"Byt 9" (1,1*2+0,88*2)*1,5-0,7*1,5+(2,1*2+1,38*2)*2,3-0,7*1,97+(3,2+0,6*2)*0,6</t>
  </si>
  <si>
    <t>"Byt 10" (0,8*2+0,88*2)*1,5-0,7*1,5+(1,9*2+1,38*2)*2,3-0,7*1,97+(2,7+0,6*2)*0,6</t>
  </si>
  <si>
    <t>"Byt 11" (0,8*2+0,88*2)*1,5-0,7*1,5+(1,94*2+1,35*2)*2,3-0,7*1,97+(2,74+0,6*2)*0,6</t>
  </si>
  <si>
    <t>"Byt 12" (1,1*2+0,88*2)*1,5-0,7*1,5+(2,1*2+1,38*2)*2,3-0,7*1,97+(3,2+0,6*2)*0,6</t>
  </si>
  <si>
    <t>"Byt 13" (1,1*2+0,88*2)*1,5-0,7*1,5+(2,1*2+1,38*2)*2,3-0,7*1,97+(3,2+0,6*2)*0,6</t>
  </si>
  <si>
    <t>"Byt 14" (0,8*2+0,88*2)*1,5-0,7*1,5+(1,9*2+1,38*2)*2,3-0,7*1,97+(2,7+0,6*2)*0,6</t>
  </si>
  <si>
    <t>"Byt 15" (0,8*2+0,88*2)*1,5-0,7*1,5+(1,94*2+1,35*2)*2,3-0,7*1,97+(2,74+0,6*2)*0,6</t>
  </si>
  <si>
    <t>"Byt 16" (1,1*2+0,88*2)*1,5-0,7*1,5+(2,1*2+1,38*2)*2,3-0,7*1,97+(3,2+0,6*2)*0,6</t>
  </si>
  <si>
    <t>"Byt 17" (1,1*2+0,88*2)*1,5-0,7*1,5+(2,1*2+1,38*2)*2,3-0,7*1,97+(3,2+0,6*2)*0,6</t>
  </si>
  <si>
    <t>"Byt 18" (0,8*2+0,88*2)*1,5-0,7*1,5+(1,9*2+1,34*2)*2,3-0,7*1,97+(2,7+0,6*2)*0,6</t>
  </si>
  <si>
    <t>"Byt 19" (0,8*2+0,88*2)*1,5-0,7*1,5+(1,94*2+1,35*2)*2,3-0,7*1,97+(2,74+0,6*2)*0,6</t>
  </si>
  <si>
    <t>"Byt 20" (1,1*2+0,88*2)*1,5-0,7*1,5+(2,1*2+1,38*2)*2,3-0,7*1,97+(3,2+0,6*2)*0,6</t>
  </si>
  <si>
    <t>435,146*1,08 "Přepočtené koeficientem množství</t>
  </si>
  <si>
    <t>781481810</t>
  </si>
  <si>
    <t>Demontáž obkladů z mozaiky kladených do malty</t>
  </si>
  <si>
    <t>1504</t>
  </si>
  <si>
    <t>753</t>
  </si>
  <si>
    <t>781494111</t>
  </si>
  <si>
    <t>Plastové profily rohové lepené flexibilním lepidlem</t>
  </si>
  <si>
    <t>1506</t>
  </si>
  <si>
    <t>"0.04" 1,5</t>
  </si>
  <si>
    <t>"0.05" 1,5*2</t>
  </si>
  <si>
    <t>"Byt 1" (1*2+0,88*2)-0,7+1,5*2+(2,1*2+1,38*2)-0,7+1,97*2+0,6*2</t>
  </si>
  <si>
    <t>"Byt 2" (0,8*2+0,88*2)-0,7+1,5*2+(1,9*2+1,38*2)-0,7+1,97*2+0,6*2</t>
  </si>
  <si>
    <t>"Byt 3" (0,8*2+0,88*2)-0,7+1,5*2+(1,9*2+1,38*2)-0,7+1,97*2+0,6*2</t>
  </si>
  <si>
    <t>"Byt 4" (1*2+0,88*2)-0,7+1,5*2+(2*2+1,38*2)-0,7+1,97*2+0,6*2</t>
  </si>
  <si>
    <t>"Byt 5" (1,1*2+0,88*2)-0,7+1,5*2+(2,1*2+1,38*2)-0,7+1,97*2+0,6*2</t>
  </si>
  <si>
    <t>"Byt 6" (0,8*2+0,84*2)-0,7+1,5*2+(1,9*2+1,34*2)-0,7+1,97*2+0,6*2</t>
  </si>
  <si>
    <t>"Byt 7" (0,8*2+0,84*2)-0,7+1,5*2+(1,94*2+1,35*2)-0,7+1,97*2+0,6*2</t>
  </si>
  <si>
    <t>"Byt 8" (1,1*2+0,88*2)-0,7+1,5*2+(2,1*2+1,38*2)-0,7+1,97*2+0,6*2</t>
  </si>
  <si>
    <t>"Byt 9" (1,1*2+0,88*2)-0,7+1,5*2+(2,1*2+1,38*2)-0,7+1,97*2+0,6*2</t>
  </si>
  <si>
    <t>"Byt 10" (0,8*2+0,84*2)-0,7+1,5*2+(1,9*2+1,34*2)-0,7+1,97*2+0,6*2</t>
  </si>
  <si>
    <t>"Byt 11" (0,8*2+0,84*2)-0,7+1,5*2+(1,94*2+1,35*2)-0,7+1,97*2+0,6*2</t>
  </si>
  <si>
    <t>"Byt 12" (1,1*2+0,88*2)-0,7+1,5*2+(2,1*2+1,38*2)-0,7+1,97*2+0,6*2</t>
  </si>
  <si>
    <t>"Byt 13" (1,1*2+0,88*2)-0,7+1,5*2+(2,1*2+1,38*2)-0,7+1,97*2+0,6*2</t>
  </si>
  <si>
    <t>"Byt 14" (0,8*2+0,84*2)-0,7+1,5*2+(1,9*2+1,34*2)-0,7+1,97*2+0,6*2</t>
  </si>
  <si>
    <t>"Byt 15" (0,8*2+0,84*2)-0,7+1,5*2+(1,94*2+1,35*2)-0,7+1,97*2+0,6*2</t>
  </si>
  <si>
    <t>"Byt 16" (1,1*2+0,88*2)-0,7+1,5*2+(2,1*2+1,38*2)-0,7+1,97*2+0,6*2</t>
  </si>
  <si>
    <t>"Byt 17" (1,1*2+0,88*2)-0,7+1,5*2+(2,1*2+1,38*2)-0,7+1,97*2+0,6*2</t>
  </si>
  <si>
    <t>"Byt 18" (0,8*2+0,88*2)-0,7+1,5*2+(1,9*2+1,34*2)-0,7+1,97*2+0,6*2</t>
  </si>
  <si>
    <t>"Byt 19" (0,8*2+0,88*2)-0,7+1,5*2+(1,94*2+1,35*2)-0,7+1,97*2+0,6*2</t>
  </si>
  <si>
    <t>"Byt 20" (1,1*2+0,88*2)-0,7+1,5*2+(2,1*2+1,38*2)-0,7+1,97*2+0,6*2</t>
  </si>
  <si>
    <t>781495111</t>
  </si>
  <si>
    <t>Penetrace podkladu vnitřních obkladů</t>
  </si>
  <si>
    <t>1508</t>
  </si>
  <si>
    <t>755</t>
  </si>
  <si>
    <t>781495115</t>
  </si>
  <si>
    <t>Spárování vnitřních obkladů silikonem</t>
  </si>
  <si>
    <t>1510</t>
  </si>
  <si>
    <t>"0.04" 1,5*5</t>
  </si>
  <si>
    <t>"0.05" 1,5*1</t>
  </si>
  <si>
    <t>"Byt 1" 1,5*4+2,3*4</t>
  </si>
  <si>
    <t>"Byt 2" 1,5*4+2,3*4</t>
  </si>
  <si>
    <t>"Byt 3" 1,5*4+2,3*4</t>
  </si>
  <si>
    <t>"Byt 4" 1,5*4+2,3*4</t>
  </si>
  <si>
    <t>"Byt 5" 1,5*4+2,3*4</t>
  </si>
  <si>
    <t>"Byt 6" 1,5*4+2,3*4</t>
  </si>
  <si>
    <t>"Byt 7" 1,5*4+2,3*4</t>
  </si>
  <si>
    <t>"Byt 8" 1,5*4+2,3*4</t>
  </si>
  <si>
    <t>"Byt 9" 1,5*4+2,3*4</t>
  </si>
  <si>
    <t>"Byt 10" 1,5*4+2,3*4</t>
  </si>
  <si>
    <t>"Byt 11" 1,5*4+2,3*4</t>
  </si>
  <si>
    <t>"Byt 12" 1,5*4+2,3*4</t>
  </si>
  <si>
    <t>"Byt 13" 1,5*4+2,3*4</t>
  </si>
  <si>
    <t>"Byt 14" 1,5*4+2,3*4</t>
  </si>
  <si>
    <t>"Byt 15" 1,5*4+2,3*4</t>
  </si>
  <si>
    <t>"Byt 16" 1,5*4+2,3*4</t>
  </si>
  <si>
    <t>"Byt 17" 1,5*4+2,3*4</t>
  </si>
  <si>
    <t>"Byt 18" 1,5*4+2,3*4</t>
  </si>
  <si>
    <t>"Byt 19" 1,5*4+2,3*4</t>
  </si>
  <si>
    <t>"Byt 20" 1,5*4+2,3*4</t>
  </si>
  <si>
    <t>998781203</t>
  </si>
  <si>
    <t>Přesun hmot procentní pro obklady keramické v objektech v do 24 m</t>
  </si>
  <si>
    <t>1512</t>
  </si>
  <si>
    <t>757</t>
  </si>
  <si>
    <t>783301313</t>
  </si>
  <si>
    <t>Odmaštění zámečnických konstrukcí ředidlovým odmašťovačem</t>
  </si>
  <si>
    <t>1514</t>
  </si>
  <si>
    <t>783306805</t>
  </si>
  <si>
    <t>Odstranění nátěru ze zámečnických konstrukcí opálením</t>
  </si>
  <si>
    <t>1516</t>
  </si>
  <si>
    <t>Stávající ocelové zárubně u bytových dveří</t>
  </si>
  <si>
    <t>"1PP" (0,8+2*1,97)*0,2*4+(0,7+2*1,97)*0,2+(0,6+2*1,97)*0,2</t>
  </si>
  <si>
    <t>"Byt 1" (0,8+2*1,97)*0,2</t>
  </si>
  <si>
    <t>"Byt 2" (0,8+2*1,97)*0,2</t>
  </si>
  <si>
    <t>"Byt 3" (0,8+2*1,97)*0,2</t>
  </si>
  <si>
    <t>"Byt 4" (0,8+2*1,97)*0,2</t>
  </si>
  <si>
    <t>"Byt 5" (0,8+2*1,97)*0,2</t>
  </si>
  <si>
    <t>"Byt 6" (0,8+2*1,97)*0,2</t>
  </si>
  <si>
    <t>"Byt 7" (0,8+2*1,97)*0,2</t>
  </si>
  <si>
    <t>"Byt 8" (0,8+2*1,97)*0,2</t>
  </si>
  <si>
    <t>"Byt 9" (0,8+2*1,97)*0,2</t>
  </si>
  <si>
    <t>"Byt 10" (0,8+2*1,97)*0,2</t>
  </si>
  <si>
    <t>"Byt 11" (0,8+2*1,97)*0,2</t>
  </si>
  <si>
    <t>"Byt 12" (0,8+2*1,97)*0,2</t>
  </si>
  <si>
    <t>"Byt 13" (0,8+2*1,97)*0,2</t>
  </si>
  <si>
    <t>"Byt 14" (0,8+2*1,97)*0,2</t>
  </si>
  <si>
    <t>"Byt 15" (0,8+2*1,97)*0,2</t>
  </si>
  <si>
    <t>"Byt 16" (0,8+2*1,97)*0,2</t>
  </si>
  <si>
    <t>"Byt 17" (0,8+2*1,97)*0,2</t>
  </si>
  <si>
    <t>"Byt 18" (0,8+2*1,97)*0,2</t>
  </si>
  <si>
    <t>"Byt 19" (0,8+2*1,97)*0,2</t>
  </si>
  <si>
    <t>"Byt 20" (0,8+2*1,97)*0,2</t>
  </si>
  <si>
    <t>"Kovová konstrukce zábradlí-oboustranně" (3*1)*10</t>
  </si>
  <si>
    <t>759</t>
  </si>
  <si>
    <t>783314101</t>
  </si>
  <si>
    <t>Základní jednonásobný syntetický nátěr zámečnických konstrukcí</t>
  </si>
  <si>
    <t>1518</t>
  </si>
  <si>
    <t>"Zárubně+zábradlí" 54,588</t>
  </si>
  <si>
    <t>"Z2, pl.0,502m2/m" 4*4,6*0,502</t>
  </si>
  <si>
    <t>783315101</t>
  </si>
  <si>
    <t>Mezinátěr jednonásobný syntetický standardní zámečnických konstrukcí</t>
  </si>
  <si>
    <t>1520</t>
  </si>
  <si>
    <t>761</t>
  </si>
  <si>
    <t>783317101</t>
  </si>
  <si>
    <t>Krycí jednonásobný syntetický standardní nátěr zámečnických konstrukcí</t>
  </si>
  <si>
    <t>1522</t>
  </si>
  <si>
    <t>783806805</t>
  </si>
  <si>
    <t>Odstranění nátěrů z omítek opálením</t>
  </si>
  <si>
    <t>1524</t>
  </si>
  <si>
    <t>"Schodiště a podesty 1PP-5NP" (3*2*2+2,4+1,5*2)*1,2*5</t>
  </si>
  <si>
    <t>"1NP-0.02" (2,4+0,2+1,09*2)*1,2-0,8*1,2*2-1,35*1,2</t>
  </si>
  <si>
    <t>"1NP-0.03" ((4,98+0,1+0,4)*2+1,51*2)*1,2-0,8*1,2*2-1,35*1,2-1,3*1,2</t>
  </si>
  <si>
    <t>"2NP-0.02" (2,4+0,2+1,09*2)*1,2-0,8*1,2*4</t>
  </si>
  <si>
    <t>"3NP-0.02" (2,4+0,2+1,09*2)*1,2-0,8*1,2*4</t>
  </si>
  <si>
    <t>"4NP-0.02" (2,4+0,2+1,09*2)*1,2-0,8*1,2*4</t>
  </si>
  <si>
    <t>"5NP-0.02" ((3,54+0,25+2,4+0,25+3,54)+(0,25+0,25))*1,2-0,8*1,2*2-2,4*1,2</t>
  </si>
  <si>
    <t>783826301</t>
  </si>
  <si>
    <t>Elastický (trvale pružný) akrylátový nátěr omítek</t>
  </si>
  <si>
    <t>1526</t>
  </si>
  <si>
    <t xml:space="preserve">"Schodiště a chodby 200mm pás" </t>
  </si>
  <si>
    <t>"Schodiště" (3*4+1,2*2+2,4)*5*0,2</t>
  </si>
  <si>
    <t>"1PP" ((3,155+0,25+2,4+0,25+3,1)*2+1,05*2+0,45*2-0,6-0,7*2-0,8*4)*0,2</t>
  </si>
  <si>
    <t>"1NP" ((2,4+1,09*2)-0,8*2-1,35+1,51*2+4,98*2-0,8*2-1,35-1,3)*0,2</t>
  </si>
  <si>
    <t>"2NP" ((2,4+1,09*2)-0,8*4)*0,2</t>
  </si>
  <si>
    <t>"3NP" ((2,4+1,09*2)-0,8*4)*0,2</t>
  </si>
  <si>
    <t>"4NP" ((2,4+1,09*2)-0,8*4)*0,2</t>
  </si>
  <si>
    <t>"5NP" ((2,4+1,09*2)-0,8*4)*0,2</t>
  </si>
  <si>
    <t>Dokončovací práce - malby a tapety</t>
  </si>
  <si>
    <t>784121001</t>
  </si>
  <si>
    <t>Oškrabání malby v mísnostech výšky do 3,80 m</t>
  </si>
  <si>
    <t>1528</t>
  </si>
  <si>
    <t>765</t>
  </si>
  <si>
    <t>784121011</t>
  </si>
  <si>
    <t>Rozmývání podkladu po oškrabání malby v místnostech výšky do 3,80 m</t>
  </si>
  <si>
    <t>1530</t>
  </si>
  <si>
    <t>784211101</t>
  </si>
  <si>
    <t>Dvojnásobné bílé malby ze směsí za mokra výborně otěruvzdorných v místnostech výšky do 3,80 m</t>
  </si>
  <si>
    <t>1532</t>
  </si>
  <si>
    <t>"Štuk stropy" 1129,518</t>
  </si>
  <si>
    <t>"Štuk stěny" 2024,246</t>
  </si>
  <si>
    <t>"VC omítka" 33,054</t>
  </si>
  <si>
    <t>"Opravy omítek" 353,309</t>
  </si>
  <si>
    <t>"SDK stěny" (301,337+26,644+234,602+86,672+71,476+51,9+111,182)*2</t>
  </si>
  <si>
    <t>"SDK podhled" 80,466</t>
  </si>
  <si>
    <t>"Odpočet obkladů" -435,146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</si>
  <si>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</si>
  <si>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</si>
  <si>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</si>
  <si>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</si>
  <si>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</si>
  <si>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</si>
  <si>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1534</t>
  </si>
  <si>
    <t>VRN3</t>
  </si>
  <si>
    <t>Zařízení staveniště</t>
  </si>
  <si>
    <t>030001000</t>
  </si>
  <si>
    <t>1536</t>
  </si>
  <si>
    <t>769</t>
  </si>
  <si>
    <t>034503000</t>
  </si>
  <si>
    <t>Informační tabule na staveništi</t>
  </si>
  <si>
    <t>1538</t>
  </si>
  <si>
    <t>039002000</t>
  </si>
  <si>
    <t>Zrušení zařízení staveniště</t>
  </si>
  <si>
    <t>1540</t>
  </si>
  <si>
    <t>A - Způsobilé výdaje - A - Způsobilé výdaje hlavní</t>
  </si>
  <si>
    <t>"0.02" 3,155*1,05+0,45*1+3,1*1,05</t>
  </si>
  <si>
    <t>"0.10" 32,97</t>
  </si>
  <si>
    <t>174,828*1,02 "Přepočtené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</si>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</sst>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3" t="s">
        <v>16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9"/>
      <c r="AQ5" s="31"/>
      <c r="BE5" s="341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5" t="s">
        <v>19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9"/>
      <c r="AQ6" s="31"/>
      <c r="BE6" s="342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2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2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2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2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42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2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42"/>
      <c r="BS13" s="24" t="s">
        <v>8</v>
      </c>
    </row>
    <row r="14" spans="2:71" ht="13.5">
      <c r="B14" s="28"/>
      <c r="C14" s="29"/>
      <c r="D14" s="29"/>
      <c r="E14" s="346" t="s">
        <v>32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42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2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42"/>
      <c r="BS16" s="24" t="s">
        <v>6</v>
      </c>
    </row>
    <row r="17" spans="2:71" ht="18.4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42"/>
      <c r="BS17" s="24" t="s">
        <v>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2"/>
      <c r="BS18" s="24" t="s">
        <v>8</v>
      </c>
    </row>
    <row r="19" spans="2:71" ht="14.45" customHeight="1">
      <c r="B19" s="28"/>
      <c r="C19" s="29"/>
      <c r="D19" s="37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2"/>
      <c r="BS19" s="24" t="s">
        <v>8</v>
      </c>
    </row>
    <row r="20" spans="2:71" ht="57" customHeight="1">
      <c r="B20" s="28"/>
      <c r="C20" s="29"/>
      <c r="D20" s="29"/>
      <c r="E20" s="348" t="s">
        <v>36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9"/>
      <c r="AP20" s="29"/>
      <c r="AQ20" s="31"/>
      <c r="BE20" s="342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2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2"/>
    </row>
    <row r="23" spans="2:57" s="1" customFormat="1" ht="25.9" customHeight="1">
      <c r="B23" s="41"/>
      <c r="C23" s="42"/>
      <c r="D23" s="43" t="s">
        <v>37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9">
        <f>ROUND(AG51,2)</f>
        <v>0</v>
      </c>
      <c r="AL23" s="350"/>
      <c r="AM23" s="350"/>
      <c r="AN23" s="350"/>
      <c r="AO23" s="350"/>
      <c r="AP23" s="42"/>
      <c r="AQ23" s="45"/>
      <c r="BE23" s="342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2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1" t="s">
        <v>38</v>
      </c>
      <c r="M25" s="351"/>
      <c r="N25" s="351"/>
      <c r="O25" s="351"/>
      <c r="P25" s="42"/>
      <c r="Q25" s="42"/>
      <c r="R25" s="42"/>
      <c r="S25" s="42"/>
      <c r="T25" s="42"/>
      <c r="U25" s="42"/>
      <c r="V25" s="42"/>
      <c r="W25" s="351" t="s">
        <v>39</v>
      </c>
      <c r="X25" s="351"/>
      <c r="Y25" s="351"/>
      <c r="Z25" s="351"/>
      <c r="AA25" s="351"/>
      <c r="AB25" s="351"/>
      <c r="AC25" s="351"/>
      <c r="AD25" s="351"/>
      <c r="AE25" s="351"/>
      <c r="AF25" s="42"/>
      <c r="AG25" s="42"/>
      <c r="AH25" s="42"/>
      <c r="AI25" s="42"/>
      <c r="AJ25" s="42"/>
      <c r="AK25" s="351" t="s">
        <v>40</v>
      </c>
      <c r="AL25" s="351"/>
      <c r="AM25" s="351"/>
      <c r="AN25" s="351"/>
      <c r="AO25" s="351"/>
      <c r="AP25" s="42"/>
      <c r="AQ25" s="45"/>
      <c r="BE25" s="342"/>
    </row>
    <row r="26" spans="2:57" s="2" customFormat="1" ht="14.45" customHeight="1">
      <c r="B26" s="47"/>
      <c r="C26" s="48"/>
      <c r="D26" s="49" t="s">
        <v>41</v>
      </c>
      <c r="E26" s="48"/>
      <c r="F26" s="49" t="s">
        <v>42</v>
      </c>
      <c r="G26" s="48"/>
      <c r="H26" s="48"/>
      <c r="I26" s="48"/>
      <c r="J26" s="48"/>
      <c r="K26" s="48"/>
      <c r="L26" s="352">
        <v>0.21</v>
      </c>
      <c r="M26" s="353"/>
      <c r="N26" s="353"/>
      <c r="O26" s="353"/>
      <c r="P26" s="48"/>
      <c r="Q26" s="48"/>
      <c r="R26" s="48"/>
      <c r="S26" s="48"/>
      <c r="T26" s="48"/>
      <c r="U26" s="48"/>
      <c r="V26" s="48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8"/>
      <c r="AG26" s="48"/>
      <c r="AH26" s="48"/>
      <c r="AI26" s="48"/>
      <c r="AJ26" s="48"/>
      <c r="AK26" s="354">
        <f>ROUND(AV51,2)</f>
        <v>0</v>
      </c>
      <c r="AL26" s="353"/>
      <c r="AM26" s="353"/>
      <c r="AN26" s="353"/>
      <c r="AO26" s="353"/>
      <c r="AP26" s="48"/>
      <c r="AQ26" s="50"/>
      <c r="BE26" s="342"/>
    </row>
    <row r="27" spans="2:57" s="2" customFormat="1" ht="14.45" customHeight="1">
      <c r="B27" s="47"/>
      <c r="C27" s="48"/>
      <c r="D27" s="48"/>
      <c r="E27" s="48"/>
      <c r="F27" s="49" t="s">
        <v>43</v>
      </c>
      <c r="G27" s="48"/>
      <c r="H27" s="48"/>
      <c r="I27" s="48"/>
      <c r="J27" s="48"/>
      <c r="K27" s="48"/>
      <c r="L27" s="352">
        <v>0.15</v>
      </c>
      <c r="M27" s="353"/>
      <c r="N27" s="353"/>
      <c r="O27" s="353"/>
      <c r="P27" s="48"/>
      <c r="Q27" s="48"/>
      <c r="R27" s="48"/>
      <c r="S27" s="48"/>
      <c r="T27" s="48"/>
      <c r="U27" s="48"/>
      <c r="V27" s="48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8"/>
      <c r="AG27" s="48"/>
      <c r="AH27" s="48"/>
      <c r="AI27" s="48"/>
      <c r="AJ27" s="48"/>
      <c r="AK27" s="354">
        <f>ROUND(AW51,2)</f>
        <v>0</v>
      </c>
      <c r="AL27" s="353"/>
      <c r="AM27" s="353"/>
      <c r="AN27" s="353"/>
      <c r="AO27" s="353"/>
      <c r="AP27" s="48"/>
      <c r="AQ27" s="50"/>
      <c r="BE27" s="342"/>
    </row>
    <row r="28" spans="2:57" s="2" customFormat="1" ht="14.45" customHeight="1" hidden="1">
      <c r="B28" s="47"/>
      <c r="C28" s="48"/>
      <c r="D28" s="48"/>
      <c r="E28" s="48"/>
      <c r="F28" s="49" t="s">
        <v>44</v>
      </c>
      <c r="G28" s="48"/>
      <c r="H28" s="48"/>
      <c r="I28" s="48"/>
      <c r="J28" s="48"/>
      <c r="K28" s="48"/>
      <c r="L28" s="352">
        <v>0.21</v>
      </c>
      <c r="M28" s="353"/>
      <c r="N28" s="353"/>
      <c r="O28" s="353"/>
      <c r="P28" s="48"/>
      <c r="Q28" s="48"/>
      <c r="R28" s="48"/>
      <c r="S28" s="48"/>
      <c r="T28" s="48"/>
      <c r="U28" s="48"/>
      <c r="V28" s="48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8"/>
      <c r="AG28" s="48"/>
      <c r="AH28" s="48"/>
      <c r="AI28" s="48"/>
      <c r="AJ28" s="48"/>
      <c r="AK28" s="354">
        <v>0</v>
      </c>
      <c r="AL28" s="353"/>
      <c r="AM28" s="353"/>
      <c r="AN28" s="353"/>
      <c r="AO28" s="353"/>
      <c r="AP28" s="48"/>
      <c r="AQ28" s="50"/>
      <c r="BE28" s="342"/>
    </row>
    <row r="29" spans="2:57" s="2" customFormat="1" ht="14.45" customHeight="1" hidden="1">
      <c r="B29" s="47"/>
      <c r="C29" s="48"/>
      <c r="D29" s="48"/>
      <c r="E29" s="48"/>
      <c r="F29" s="49" t="s">
        <v>45</v>
      </c>
      <c r="G29" s="48"/>
      <c r="H29" s="48"/>
      <c r="I29" s="48"/>
      <c r="J29" s="48"/>
      <c r="K29" s="48"/>
      <c r="L29" s="352">
        <v>0.15</v>
      </c>
      <c r="M29" s="353"/>
      <c r="N29" s="353"/>
      <c r="O29" s="353"/>
      <c r="P29" s="48"/>
      <c r="Q29" s="48"/>
      <c r="R29" s="48"/>
      <c r="S29" s="48"/>
      <c r="T29" s="48"/>
      <c r="U29" s="48"/>
      <c r="V29" s="48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8"/>
      <c r="AG29" s="48"/>
      <c r="AH29" s="48"/>
      <c r="AI29" s="48"/>
      <c r="AJ29" s="48"/>
      <c r="AK29" s="354">
        <v>0</v>
      </c>
      <c r="AL29" s="353"/>
      <c r="AM29" s="353"/>
      <c r="AN29" s="353"/>
      <c r="AO29" s="353"/>
      <c r="AP29" s="48"/>
      <c r="AQ29" s="50"/>
      <c r="BE29" s="342"/>
    </row>
    <row r="30" spans="2:57" s="2" customFormat="1" ht="14.45" customHeight="1" hidden="1">
      <c r="B30" s="47"/>
      <c r="C30" s="48"/>
      <c r="D30" s="48"/>
      <c r="E30" s="48"/>
      <c r="F30" s="49" t="s">
        <v>46</v>
      </c>
      <c r="G30" s="48"/>
      <c r="H30" s="48"/>
      <c r="I30" s="48"/>
      <c r="J30" s="48"/>
      <c r="K30" s="48"/>
      <c r="L30" s="352">
        <v>0</v>
      </c>
      <c r="M30" s="353"/>
      <c r="N30" s="353"/>
      <c r="O30" s="353"/>
      <c r="P30" s="48"/>
      <c r="Q30" s="48"/>
      <c r="R30" s="48"/>
      <c r="S30" s="48"/>
      <c r="T30" s="48"/>
      <c r="U30" s="48"/>
      <c r="V30" s="48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8"/>
      <c r="AG30" s="48"/>
      <c r="AH30" s="48"/>
      <c r="AI30" s="48"/>
      <c r="AJ30" s="48"/>
      <c r="AK30" s="354">
        <v>0</v>
      </c>
      <c r="AL30" s="353"/>
      <c r="AM30" s="353"/>
      <c r="AN30" s="353"/>
      <c r="AO30" s="353"/>
      <c r="AP30" s="48"/>
      <c r="AQ30" s="50"/>
      <c r="BE30" s="342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2"/>
    </row>
    <row r="32" spans="2:57" s="1" customFormat="1" ht="25.9" customHeight="1">
      <c r="B32" s="41"/>
      <c r="C32" s="51"/>
      <c r="D32" s="52" t="s">
        <v>47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48</v>
      </c>
      <c r="U32" s="53"/>
      <c r="V32" s="53"/>
      <c r="W32" s="53"/>
      <c r="X32" s="355" t="s">
        <v>49</v>
      </c>
      <c r="Y32" s="356"/>
      <c r="Z32" s="356"/>
      <c r="AA32" s="356"/>
      <c r="AB32" s="356"/>
      <c r="AC32" s="53"/>
      <c r="AD32" s="53"/>
      <c r="AE32" s="53"/>
      <c r="AF32" s="53"/>
      <c r="AG32" s="53"/>
      <c r="AH32" s="53"/>
      <c r="AI32" s="53"/>
      <c r="AJ32" s="53"/>
      <c r="AK32" s="357">
        <f>SUM(AK23:AK30)</f>
        <v>0</v>
      </c>
      <c r="AL32" s="356"/>
      <c r="AM32" s="356"/>
      <c r="AN32" s="356"/>
      <c r="AO32" s="358"/>
      <c r="AP32" s="51"/>
      <c r="AQ32" s="55"/>
      <c r="BE32" s="342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1818M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9" t="str">
        <f>K6</f>
        <v>Mánesova 23 SO 02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Cheb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1" t="str">
        <f>IF(AN8="","",AN8)</f>
        <v>8. 6. 2018</v>
      </c>
      <c r="AN44" s="361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Cheb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2" t="str">
        <f>IF(E17="","",E17)</f>
        <v>Ing. Ondřej Beránek</v>
      </c>
      <c r="AN46" s="362"/>
      <c r="AO46" s="362"/>
      <c r="AP46" s="362"/>
      <c r="AQ46" s="63"/>
      <c r="AR46" s="61"/>
      <c r="AS46" s="363" t="s">
        <v>51</v>
      </c>
      <c r="AT46" s="364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5"/>
      <c r="AT47" s="366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7"/>
      <c r="AT48" s="368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9" t="s">
        <v>52</v>
      </c>
      <c r="D49" s="370"/>
      <c r="E49" s="370"/>
      <c r="F49" s="370"/>
      <c r="G49" s="370"/>
      <c r="H49" s="79"/>
      <c r="I49" s="371" t="s">
        <v>53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2" t="s">
        <v>54</v>
      </c>
      <c r="AH49" s="370"/>
      <c r="AI49" s="370"/>
      <c r="AJ49" s="370"/>
      <c r="AK49" s="370"/>
      <c r="AL49" s="370"/>
      <c r="AM49" s="370"/>
      <c r="AN49" s="371" t="s">
        <v>55</v>
      </c>
      <c r="AO49" s="370"/>
      <c r="AP49" s="370"/>
      <c r="AQ49" s="80" t="s">
        <v>56</v>
      </c>
      <c r="AR49" s="61"/>
      <c r="AS49" s="81" t="s">
        <v>57</v>
      </c>
      <c r="AT49" s="82" t="s">
        <v>58</v>
      </c>
      <c r="AU49" s="82" t="s">
        <v>59</v>
      </c>
      <c r="AV49" s="82" t="s">
        <v>60</v>
      </c>
      <c r="AW49" s="82" t="s">
        <v>61</v>
      </c>
      <c r="AX49" s="82" t="s">
        <v>62</v>
      </c>
      <c r="AY49" s="82" t="s">
        <v>63</v>
      </c>
      <c r="AZ49" s="82" t="s">
        <v>64</v>
      </c>
      <c r="BA49" s="82" t="s">
        <v>65</v>
      </c>
      <c r="BB49" s="82" t="s">
        <v>66</v>
      </c>
      <c r="BC49" s="82" t="s">
        <v>67</v>
      </c>
      <c r="BD49" s="83" t="s">
        <v>68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69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6">
        <f>ROUND(SUM(AG52:AG53),2)</f>
        <v>0</v>
      </c>
      <c r="AH51" s="376"/>
      <c r="AI51" s="376"/>
      <c r="AJ51" s="376"/>
      <c r="AK51" s="376"/>
      <c r="AL51" s="376"/>
      <c r="AM51" s="376"/>
      <c r="AN51" s="377">
        <f>SUM(AG51,AT51)</f>
        <v>0</v>
      </c>
      <c r="AO51" s="377"/>
      <c r="AP51" s="377"/>
      <c r="AQ51" s="89" t="s">
        <v>21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70</v>
      </c>
      <c r="BT51" s="94" t="s">
        <v>71</v>
      </c>
      <c r="BU51" s="95" t="s">
        <v>72</v>
      </c>
      <c r="BV51" s="94" t="s">
        <v>73</v>
      </c>
      <c r="BW51" s="94" t="s">
        <v>7</v>
      </c>
      <c r="BX51" s="94" t="s">
        <v>74</v>
      </c>
      <c r="CL51" s="94" t="s">
        <v>21</v>
      </c>
    </row>
    <row r="52" spans="1:91" s="5" customFormat="1" ht="47.25" customHeight="1">
      <c r="A52" s="96" t="s">
        <v>75</v>
      </c>
      <c r="B52" s="97"/>
      <c r="C52" s="98"/>
      <c r="D52" s="375" t="s">
        <v>76</v>
      </c>
      <c r="E52" s="375"/>
      <c r="F52" s="375"/>
      <c r="G52" s="375"/>
      <c r="H52" s="375"/>
      <c r="I52" s="99"/>
      <c r="J52" s="375" t="s">
        <v>77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3">
        <f>'B - Změna dispozi - B- Ne...'!J27</f>
        <v>0</v>
      </c>
      <c r="AH52" s="374"/>
      <c r="AI52" s="374"/>
      <c r="AJ52" s="374"/>
      <c r="AK52" s="374"/>
      <c r="AL52" s="374"/>
      <c r="AM52" s="374"/>
      <c r="AN52" s="373">
        <f>SUM(AG52,AT52)</f>
        <v>0</v>
      </c>
      <c r="AO52" s="374"/>
      <c r="AP52" s="374"/>
      <c r="AQ52" s="100" t="s">
        <v>78</v>
      </c>
      <c r="AR52" s="101"/>
      <c r="AS52" s="102">
        <v>0</v>
      </c>
      <c r="AT52" s="103">
        <f>ROUND(SUM(AV52:AW52),2)</f>
        <v>0</v>
      </c>
      <c r="AU52" s="104">
        <f>'B - Změna dispozi - B- Ne...'!P139</f>
        <v>0</v>
      </c>
      <c r="AV52" s="103">
        <f>'B - Změna dispozi - B- Ne...'!J30</f>
        <v>0</v>
      </c>
      <c r="AW52" s="103">
        <f>'B - Změna dispozi - B- Ne...'!J31</f>
        <v>0</v>
      </c>
      <c r="AX52" s="103">
        <f>'B - Změna dispozi - B- Ne...'!J32</f>
        <v>0</v>
      </c>
      <c r="AY52" s="103">
        <f>'B - Změna dispozi - B- Ne...'!J33</f>
        <v>0</v>
      </c>
      <c r="AZ52" s="103">
        <f>'B - Změna dispozi - B- Ne...'!F30</f>
        <v>0</v>
      </c>
      <c r="BA52" s="103">
        <f>'B - Změna dispozi - B- Ne...'!F31</f>
        <v>0</v>
      </c>
      <c r="BB52" s="103">
        <f>'B - Změna dispozi - B- Ne...'!F32</f>
        <v>0</v>
      </c>
      <c r="BC52" s="103">
        <f>'B - Změna dispozi - B- Ne...'!F33</f>
        <v>0</v>
      </c>
      <c r="BD52" s="105">
        <f>'B - Změna dispozi - B- Ne...'!F34</f>
        <v>0</v>
      </c>
      <c r="BT52" s="106" t="s">
        <v>79</v>
      </c>
      <c r="BV52" s="106" t="s">
        <v>73</v>
      </c>
      <c r="BW52" s="106" t="s">
        <v>80</v>
      </c>
      <c r="BX52" s="106" t="s">
        <v>7</v>
      </c>
      <c r="CL52" s="106" t="s">
        <v>21</v>
      </c>
      <c r="CM52" s="106" t="s">
        <v>81</v>
      </c>
    </row>
    <row r="53" spans="1:91" s="5" customFormat="1" ht="63" customHeight="1">
      <c r="A53" s="96" t="s">
        <v>75</v>
      </c>
      <c r="B53" s="97"/>
      <c r="C53" s="98"/>
      <c r="D53" s="375" t="s">
        <v>82</v>
      </c>
      <c r="E53" s="375"/>
      <c r="F53" s="375"/>
      <c r="G53" s="375"/>
      <c r="H53" s="375"/>
      <c r="I53" s="99"/>
      <c r="J53" s="375" t="s">
        <v>83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3">
        <f>'A - Způsobilé výdaje - A ...'!J27</f>
        <v>0</v>
      </c>
      <c r="AH53" s="374"/>
      <c r="AI53" s="374"/>
      <c r="AJ53" s="374"/>
      <c r="AK53" s="374"/>
      <c r="AL53" s="374"/>
      <c r="AM53" s="374"/>
      <c r="AN53" s="373">
        <f>SUM(AG53,AT53)</f>
        <v>0</v>
      </c>
      <c r="AO53" s="374"/>
      <c r="AP53" s="374"/>
      <c r="AQ53" s="100" t="s">
        <v>78</v>
      </c>
      <c r="AR53" s="101"/>
      <c r="AS53" s="107">
        <v>0</v>
      </c>
      <c r="AT53" s="108">
        <f>ROUND(SUM(AV53:AW53),2)</f>
        <v>0</v>
      </c>
      <c r="AU53" s="109">
        <f>'A - Způsobilé výdaje - A ...'!P79</f>
        <v>0</v>
      </c>
      <c r="AV53" s="108">
        <f>'A - Způsobilé výdaje - A ...'!J30</f>
        <v>0</v>
      </c>
      <c r="AW53" s="108">
        <f>'A - Způsobilé výdaje - A ...'!J31</f>
        <v>0</v>
      </c>
      <c r="AX53" s="108">
        <f>'A - Způsobilé výdaje - A ...'!J32</f>
        <v>0</v>
      </c>
      <c r="AY53" s="108">
        <f>'A - Způsobilé výdaje - A ...'!J33</f>
        <v>0</v>
      </c>
      <c r="AZ53" s="108">
        <f>'A - Způsobilé výdaje - A ...'!F30</f>
        <v>0</v>
      </c>
      <c r="BA53" s="108">
        <f>'A - Způsobilé výdaje - A ...'!F31</f>
        <v>0</v>
      </c>
      <c r="BB53" s="108">
        <f>'A - Způsobilé výdaje - A ...'!F32</f>
        <v>0</v>
      </c>
      <c r="BC53" s="108">
        <f>'A - Způsobilé výdaje - A ...'!F33</f>
        <v>0</v>
      </c>
      <c r="BD53" s="110">
        <f>'A - Způsobilé výdaje - A ...'!F34</f>
        <v>0</v>
      </c>
      <c r="BT53" s="106" t="s">
        <v>79</v>
      </c>
      <c r="BV53" s="106" t="s">
        <v>73</v>
      </c>
      <c r="BW53" s="106" t="s">
        <v>84</v>
      </c>
      <c r="BX53" s="106" t="s">
        <v>7</v>
      </c>
      <c r="CL53" s="106" t="s">
        <v>21</v>
      </c>
      <c r="CM53" s="106" t="s">
        <v>81</v>
      </c>
    </row>
    <row r="54" spans="2:44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2:44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algorithmName="SHA-512" hashValue="M3vPvjMmmg0nH5lIrhBnEqULYwxekfZyBbjocSDWn4Rq4smeGg8s8Pb5bTWh113g83ywPucjZ/ItYYyHKtx4mg==" saltValue="rGOLEstI5PK4ptJngQ5Fnnx3xv6obLs6p3Jj7zFbkHFe0B4lSNYynVNV4O5pjWtzCJBR1DaTxJfhcwY8FuaC5w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B - Změna dispozi - B- Ne...'!C2" display="/"/>
    <hyperlink ref="A53" location="'A - Způsobilé výdaje - A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74"/>
  <sheetViews>
    <sheetView showGridLines="0" workbookViewId="0" topLeftCell="A1">
      <pane ySplit="1" topLeftCell="A1937" activePane="bottomLeft" state="frozen"/>
      <selection pane="bottomLeft" activeCell="F1959" sqref="F195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85</v>
      </c>
      <c r="G1" s="387" t="s">
        <v>86</v>
      </c>
      <c r="H1" s="387"/>
      <c r="I1" s="115"/>
      <c r="J1" s="114" t="s">
        <v>87</v>
      </c>
      <c r="K1" s="113" t="s">
        <v>88</v>
      </c>
      <c r="L1" s="114" t="s">
        <v>89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90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Mánesova 23 SO 02</v>
      </c>
      <c r="F7" s="380"/>
      <c r="G7" s="380"/>
      <c r="H7" s="380"/>
      <c r="I7" s="117"/>
      <c r="J7" s="29"/>
      <c r="K7" s="31"/>
    </row>
    <row r="8" spans="2:11" s="1" customFormat="1" ht="13.5">
      <c r="B8" s="41"/>
      <c r="C8" s="42"/>
      <c r="D8" s="37" t="s">
        <v>91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1" t="s">
        <v>92</v>
      </c>
      <c r="F9" s="382"/>
      <c r="G9" s="382"/>
      <c r="H9" s="382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93</v>
      </c>
      <c r="G12" s="42"/>
      <c r="H12" s="42"/>
      <c r="I12" s="119" t="s">
        <v>25</v>
      </c>
      <c r="J12" s="120" t="str">
        <f>'Rekapitulace stavby'!AN8</f>
        <v>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>Město Cheb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Ing. Ondřej Beránek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21</v>
      </c>
      <c r="F24" s="348"/>
      <c r="G24" s="348"/>
      <c r="H24" s="348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ROUND(J139,2)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ROUND(SUM(BE139:BE2473),2)</f>
        <v>0</v>
      </c>
      <c r="G30" s="42"/>
      <c r="H30" s="42"/>
      <c r="I30" s="131">
        <v>0.21</v>
      </c>
      <c r="J30" s="130">
        <f>ROUND(ROUND((SUM(BE139:BE2473)),2)*I30,2)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ROUND(SUM(BF139:BF2473),2)</f>
        <v>0</v>
      </c>
      <c r="G31" s="42"/>
      <c r="H31" s="42"/>
      <c r="I31" s="131">
        <v>0.15</v>
      </c>
      <c r="J31" s="130">
        <f>ROUND(ROUND((SUM(BF139:BF2473)),2)*I31,2)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ROUND(SUM(BG139:BG2473),2)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ROUND(SUM(BH139:BH2473),2)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ROUND(SUM(BI139:BI2473),2)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Mánesova 23 SO 02</v>
      </c>
      <c r="F45" s="380"/>
      <c r="G45" s="380"/>
      <c r="H45" s="380"/>
      <c r="I45" s="118"/>
      <c r="J45" s="42"/>
      <c r="K45" s="45"/>
    </row>
    <row r="46" spans="2:11" s="1" customFormat="1" ht="14.45" customHeight="1">
      <c r="B46" s="41"/>
      <c r="C46" s="37" t="s">
        <v>91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B - Změna dispozi - B- Nezpůsobilé výdaje Změna dispozice</v>
      </c>
      <c r="F47" s="382"/>
      <c r="G47" s="382"/>
      <c r="H47" s="382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Město Cheb</v>
      </c>
      <c r="G51" s="42"/>
      <c r="H51" s="42"/>
      <c r="I51" s="119" t="s">
        <v>33</v>
      </c>
      <c r="J51" s="348" t="str">
        <f>E21</f>
        <v>Ing. Ondřej Beránek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95</v>
      </c>
      <c r="D54" s="132"/>
      <c r="E54" s="132"/>
      <c r="F54" s="132"/>
      <c r="G54" s="132"/>
      <c r="H54" s="132"/>
      <c r="I54" s="145"/>
      <c r="J54" s="146" t="s">
        <v>96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97</v>
      </c>
      <c r="D56" s="42"/>
      <c r="E56" s="42"/>
      <c r="F56" s="42"/>
      <c r="G56" s="42"/>
      <c r="H56" s="42"/>
      <c r="I56" s="118"/>
      <c r="J56" s="128">
        <f>J139</f>
        <v>0</v>
      </c>
      <c r="K56" s="45"/>
      <c r="AU56" s="24" t="s">
        <v>98</v>
      </c>
    </row>
    <row r="57" spans="2:11" s="7" customFormat="1" ht="24.95" customHeight="1">
      <c r="B57" s="149"/>
      <c r="C57" s="150"/>
      <c r="D57" s="151" t="s">
        <v>99</v>
      </c>
      <c r="E57" s="152"/>
      <c r="F57" s="152"/>
      <c r="G57" s="152"/>
      <c r="H57" s="152"/>
      <c r="I57" s="153"/>
      <c r="J57" s="154">
        <f>J140</f>
        <v>0</v>
      </c>
      <c r="K57" s="155"/>
    </row>
    <row r="58" spans="2:11" s="8" customFormat="1" ht="19.9" customHeight="1">
      <c r="B58" s="156"/>
      <c r="C58" s="157"/>
      <c r="D58" s="158" t="s">
        <v>100</v>
      </c>
      <c r="E58" s="159"/>
      <c r="F58" s="159"/>
      <c r="G58" s="159"/>
      <c r="H58" s="159"/>
      <c r="I58" s="160"/>
      <c r="J58" s="161">
        <f>J141</f>
        <v>0</v>
      </c>
      <c r="K58" s="162"/>
    </row>
    <row r="59" spans="2:11" s="8" customFormat="1" ht="19.9" customHeight="1">
      <c r="B59" s="156"/>
      <c r="C59" s="157"/>
      <c r="D59" s="158" t="s">
        <v>101</v>
      </c>
      <c r="E59" s="159"/>
      <c r="F59" s="159"/>
      <c r="G59" s="159"/>
      <c r="H59" s="159"/>
      <c r="I59" s="160"/>
      <c r="J59" s="161">
        <f>J162</f>
        <v>0</v>
      </c>
      <c r="K59" s="162"/>
    </row>
    <row r="60" spans="2:11" s="8" customFormat="1" ht="19.9" customHeight="1">
      <c r="B60" s="156"/>
      <c r="C60" s="157"/>
      <c r="D60" s="158" t="s">
        <v>102</v>
      </c>
      <c r="E60" s="159"/>
      <c r="F60" s="159"/>
      <c r="G60" s="159"/>
      <c r="H60" s="159"/>
      <c r="I60" s="160"/>
      <c r="J60" s="161">
        <f>J175</f>
        <v>0</v>
      </c>
      <c r="K60" s="162"/>
    </row>
    <row r="61" spans="2:11" s="8" customFormat="1" ht="19.9" customHeight="1">
      <c r="B61" s="156"/>
      <c r="C61" s="157"/>
      <c r="D61" s="158" t="s">
        <v>103</v>
      </c>
      <c r="E61" s="159"/>
      <c r="F61" s="159"/>
      <c r="G61" s="159"/>
      <c r="H61" s="159"/>
      <c r="I61" s="160"/>
      <c r="J61" s="161">
        <f>J242</f>
        <v>0</v>
      </c>
      <c r="K61" s="162"/>
    </row>
    <row r="62" spans="2:11" s="8" customFormat="1" ht="19.9" customHeight="1">
      <c r="B62" s="156"/>
      <c r="C62" s="157"/>
      <c r="D62" s="158" t="s">
        <v>104</v>
      </c>
      <c r="E62" s="159"/>
      <c r="F62" s="159"/>
      <c r="G62" s="159"/>
      <c r="H62" s="159"/>
      <c r="I62" s="160"/>
      <c r="J62" s="161">
        <f>J264</f>
        <v>0</v>
      </c>
      <c r="K62" s="162"/>
    </row>
    <row r="63" spans="2:11" s="8" customFormat="1" ht="19.9" customHeight="1">
      <c r="B63" s="156"/>
      <c r="C63" s="157"/>
      <c r="D63" s="158" t="s">
        <v>105</v>
      </c>
      <c r="E63" s="159"/>
      <c r="F63" s="159"/>
      <c r="G63" s="159"/>
      <c r="H63" s="159"/>
      <c r="I63" s="160"/>
      <c r="J63" s="161">
        <f>J576</f>
        <v>0</v>
      </c>
      <c r="K63" s="162"/>
    </row>
    <row r="64" spans="2:11" s="8" customFormat="1" ht="19.9" customHeight="1">
      <c r="B64" s="156"/>
      <c r="C64" s="157"/>
      <c r="D64" s="158" t="s">
        <v>106</v>
      </c>
      <c r="E64" s="159"/>
      <c r="F64" s="159"/>
      <c r="G64" s="159"/>
      <c r="H64" s="159"/>
      <c r="I64" s="160"/>
      <c r="J64" s="161">
        <f>J836</f>
        <v>0</v>
      </c>
      <c r="K64" s="162"/>
    </row>
    <row r="65" spans="2:11" s="8" customFormat="1" ht="19.9" customHeight="1">
      <c r="B65" s="156"/>
      <c r="C65" s="157"/>
      <c r="D65" s="158" t="s">
        <v>107</v>
      </c>
      <c r="E65" s="159"/>
      <c r="F65" s="159"/>
      <c r="G65" s="159"/>
      <c r="H65" s="159"/>
      <c r="I65" s="160"/>
      <c r="J65" s="161">
        <f>J847</f>
        <v>0</v>
      </c>
      <c r="K65" s="162"/>
    </row>
    <row r="66" spans="2:11" s="7" customFormat="1" ht="24.95" customHeight="1">
      <c r="B66" s="149"/>
      <c r="C66" s="150"/>
      <c r="D66" s="151" t="s">
        <v>108</v>
      </c>
      <c r="E66" s="152"/>
      <c r="F66" s="152"/>
      <c r="G66" s="152"/>
      <c r="H66" s="152"/>
      <c r="I66" s="153"/>
      <c r="J66" s="154">
        <f>J849</f>
        <v>0</v>
      </c>
      <c r="K66" s="155"/>
    </row>
    <row r="67" spans="2:11" s="8" customFormat="1" ht="19.9" customHeight="1">
      <c r="B67" s="156"/>
      <c r="C67" s="157"/>
      <c r="D67" s="158" t="s">
        <v>109</v>
      </c>
      <c r="E67" s="159"/>
      <c r="F67" s="159"/>
      <c r="G67" s="159"/>
      <c r="H67" s="159"/>
      <c r="I67" s="160"/>
      <c r="J67" s="161">
        <f>J850</f>
        <v>0</v>
      </c>
      <c r="K67" s="162"/>
    </row>
    <row r="68" spans="2:11" s="8" customFormat="1" ht="19.9" customHeight="1">
      <c r="B68" s="156"/>
      <c r="C68" s="157"/>
      <c r="D68" s="158" t="s">
        <v>110</v>
      </c>
      <c r="E68" s="159"/>
      <c r="F68" s="159"/>
      <c r="G68" s="159"/>
      <c r="H68" s="159"/>
      <c r="I68" s="160"/>
      <c r="J68" s="161">
        <f>J934</f>
        <v>0</v>
      </c>
      <c r="K68" s="162"/>
    </row>
    <row r="69" spans="2:11" s="8" customFormat="1" ht="19.9" customHeight="1">
      <c r="B69" s="156"/>
      <c r="C69" s="157"/>
      <c r="D69" s="158" t="s">
        <v>111</v>
      </c>
      <c r="E69" s="159"/>
      <c r="F69" s="159"/>
      <c r="G69" s="159"/>
      <c r="H69" s="159"/>
      <c r="I69" s="160"/>
      <c r="J69" s="161">
        <f>J973</f>
        <v>0</v>
      </c>
      <c r="K69" s="162"/>
    </row>
    <row r="70" spans="2:11" s="8" customFormat="1" ht="19.9" customHeight="1">
      <c r="B70" s="156"/>
      <c r="C70" s="157"/>
      <c r="D70" s="158" t="s">
        <v>112</v>
      </c>
      <c r="E70" s="159"/>
      <c r="F70" s="159"/>
      <c r="G70" s="159"/>
      <c r="H70" s="159"/>
      <c r="I70" s="160"/>
      <c r="J70" s="161">
        <f>J974</f>
        <v>0</v>
      </c>
      <c r="K70" s="162"/>
    </row>
    <row r="71" spans="2:11" s="8" customFormat="1" ht="19.9" customHeight="1">
      <c r="B71" s="156"/>
      <c r="C71" s="157"/>
      <c r="D71" s="158" t="s">
        <v>113</v>
      </c>
      <c r="E71" s="159"/>
      <c r="F71" s="159"/>
      <c r="G71" s="159"/>
      <c r="H71" s="159"/>
      <c r="I71" s="160"/>
      <c r="J71" s="161">
        <f>J999</f>
        <v>0</v>
      </c>
      <c r="K71" s="162"/>
    </row>
    <row r="72" spans="2:11" s="8" customFormat="1" ht="19.9" customHeight="1">
      <c r="B72" s="156"/>
      <c r="C72" s="157"/>
      <c r="D72" s="158" t="s">
        <v>114</v>
      </c>
      <c r="E72" s="159"/>
      <c r="F72" s="159"/>
      <c r="G72" s="159"/>
      <c r="H72" s="159"/>
      <c r="I72" s="160"/>
      <c r="J72" s="161">
        <f>J1054</f>
        <v>0</v>
      </c>
      <c r="K72" s="162"/>
    </row>
    <row r="73" spans="2:11" s="8" customFormat="1" ht="19.9" customHeight="1">
      <c r="B73" s="156"/>
      <c r="C73" s="157"/>
      <c r="D73" s="158" t="s">
        <v>115</v>
      </c>
      <c r="E73" s="159"/>
      <c r="F73" s="159"/>
      <c r="G73" s="159"/>
      <c r="H73" s="159"/>
      <c r="I73" s="160"/>
      <c r="J73" s="161">
        <f>J1061</f>
        <v>0</v>
      </c>
      <c r="K73" s="162"/>
    </row>
    <row r="74" spans="2:11" s="8" customFormat="1" ht="19.9" customHeight="1">
      <c r="B74" s="156"/>
      <c r="C74" s="157"/>
      <c r="D74" s="158" t="s">
        <v>116</v>
      </c>
      <c r="E74" s="159"/>
      <c r="F74" s="159"/>
      <c r="G74" s="159"/>
      <c r="H74" s="159"/>
      <c r="I74" s="160"/>
      <c r="J74" s="161">
        <f>J1088</f>
        <v>0</v>
      </c>
      <c r="K74" s="162"/>
    </row>
    <row r="75" spans="2:11" s="8" customFormat="1" ht="19.9" customHeight="1">
      <c r="B75" s="156"/>
      <c r="C75" s="157"/>
      <c r="D75" s="158" t="s">
        <v>117</v>
      </c>
      <c r="E75" s="159"/>
      <c r="F75" s="159"/>
      <c r="G75" s="159"/>
      <c r="H75" s="159"/>
      <c r="I75" s="160"/>
      <c r="J75" s="161">
        <f>J1091</f>
        <v>0</v>
      </c>
      <c r="K75" s="162"/>
    </row>
    <row r="76" spans="2:11" s="8" customFormat="1" ht="19.9" customHeight="1">
      <c r="B76" s="156"/>
      <c r="C76" s="157"/>
      <c r="D76" s="158" t="s">
        <v>118</v>
      </c>
      <c r="E76" s="159"/>
      <c r="F76" s="159"/>
      <c r="G76" s="159"/>
      <c r="H76" s="159"/>
      <c r="I76" s="160"/>
      <c r="J76" s="161">
        <f>J1099</f>
        <v>0</v>
      </c>
      <c r="K76" s="162"/>
    </row>
    <row r="77" spans="2:11" s="8" customFormat="1" ht="19.9" customHeight="1">
      <c r="B77" s="156"/>
      <c r="C77" s="157"/>
      <c r="D77" s="158" t="s">
        <v>119</v>
      </c>
      <c r="E77" s="159"/>
      <c r="F77" s="159"/>
      <c r="G77" s="159"/>
      <c r="H77" s="159"/>
      <c r="I77" s="160"/>
      <c r="J77" s="161">
        <f>J1104</f>
        <v>0</v>
      </c>
      <c r="K77" s="162"/>
    </row>
    <row r="78" spans="2:11" s="8" customFormat="1" ht="19.9" customHeight="1">
      <c r="B78" s="156"/>
      <c r="C78" s="157"/>
      <c r="D78" s="158" t="s">
        <v>120</v>
      </c>
      <c r="E78" s="159"/>
      <c r="F78" s="159"/>
      <c r="G78" s="159"/>
      <c r="H78" s="159"/>
      <c r="I78" s="160"/>
      <c r="J78" s="161">
        <f>J1106</f>
        <v>0</v>
      </c>
      <c r="K78" s="162"/>
    </row>
    <row r="79" spans="2:11" s="8" customFormat="1" ht="19.9" customHeight="1">
      <c r="B79" s="156"/>
      <c r="C79" s="157"/>
      <c r="D79" s="158" t="s">
        <v>121</v>
      </c>
      <c r="E79" s="159"/>
      <c r="F79" s="159"/>
      <c r="G79" s="159"/>
      <c r="H79" s="159"/>
      <c r="I79" s="160"/>
      <c r="J79" s="161">
        <f>J1118</f>
        <v>0</v>
      </c>
      <c r="K79" s="162"/>
    </row>
    <row r="80" spans="2:11" s="8" customFormat="1" ht="19.9" customHeight="1">
      <c r="B80" s="156"/>
      <c r="C80" s="157"/>
      <c r="D80" s="158" t="s">
        <v>122</v>
      </c>
      <c r="E80" s="159"/>
      <c r="F80" s="159"/>
      <c r="G80" s="159"/>
      <c r="H80" s="159"/>
      <c r="I80" s="160"/>
      <c r="J80" s="161">
        <f>J1133</f>
        <v>0</v>
      </c>
      <c r="K80" s="162"/>
    </row>
    <row r="81" spans="2:11" s="8" customFormat="1" ht="19.9" customHeight="1">
      <c r="B81" s="156"/>
      <c r="C81" s="157"/>
      <c r="D81" s="158" t="s">
        <v>123</v>
      </c>
      <c r="E81" s="159"/>
      <c r="F81" s="159"/>
      <c r="G81" s="159"/>
      <c r="H81" s="159"/>
      <c r="I81" s="160"/>
      <c r="J81" s="161">
        <f>J1164</f>
        <v>0</v>
      </c>
      <c r="K81" s="162"/>
    </row>
    <row r="82" spans="2:11" s="8" customFormat="1" ht="19.9" customHeight="1">
      <c r="B82" s="156"/>
      <c r="C82" s="157"/>
      <c r="D82" s="158" t="s">
        <v>116</v>
      </c>
      <c r="E82" s="159"/>
      <c r="F82" s="159"/>
      <c r="G82" s="159"/>
      <c r="H82" s="159"/>
      <c r="I82" s="160"/>
      <c r="J82" s="161">
        <f>J1190</f>
        <v>0</v>
      </c>
      <c r="K82" s="162"/>
    </row>
    <row r="83" spans="2:11" s="8" customFormat="1" ht="19.9" customHeight="1">
      <c r="B83" s="156"/>
      <c r="C83" s="157"/>
      <c r="D83" s="158" t="s">
        <v>124</v>
      </c>
      <c r="E83" s="159"/>
      <c r="F83" s="159"/>
      <c r="G83" s="159"/>
      <c r="H83" s="159"/>
      <c r="I83" s="160"/>
      <c r="J83" s="161">
        <f>J1193</f>
        <v>0</v>
      </c>
      <c r="K83" s="162"/>
    </row>
    <row r="84" spans="2:11" s="8" customFormat="1" ht="19.9" customHeight="1">
      <c r="B84" s="156"/>
      <c r="C84" s="157"/>
      <c r="D84" s="158" t="s">
        <v>125</v>
      </c>
      <c r="E84" s="159"/>
      <c r="F84" s="159"/>
      <c r="G84" s="159"/>
      <c r="H84" s="159"/>
      <c r="I84" s="160"/>
      <c r="J84" s="161">
        <f>J1195</f>
        <v>0</v>
      </c>
      <c r="K84" s="162"/>
    </row>
    <row r="85" spans="2:11" s="8" customFormat="1" ht="19.9" customHeight="1">
      <c r="B85" s="156"/>
      <c r="C85" s="157"/>
      <c r="D85" s="158" t="s">
        <v>117</v>
      </c>
      <c r="E85" s="159"/>
      <c r="F85" s="159"/>
      <c r="G85" s="159"/>
      <c r="H85" s="159"/>
      <c r="I85" s="160"/>
      <c r="J85" s="161">
        <f>J1213</f>
        <v>0</v>
      </c>
      <c r="K85" s="162"/>
    </row>
    <row r="86" spans="2:11" s="8" customFormat="1" ht="19.9" customHeight="1">
      <c r="B86" s="156"/>
      <c r="C86" s="157"/>
      <c r="D86" s="158" t="s">
        <v>126</v>
      </c>
      <c r="E86" s="159"/>
      <c r="F86" s="159"/>
      <c r="G86" s="159"/>
      <c r="H86" s="159"/>
      <c r="I86" s="160"/>
      <c r="J86" s="161">
        <f>J1221</f>
        <v>0</v>
      </c>
      <c r="K86" s="162"/>
    </row>
    <row r="87" spans="2:11" s="8" customFormat="1" ht="19.9" customHeight="1">
      <c r="B87" s="156"/>
      <c r="C87" s="157"/>
      <c r="D87" s="158" t="s">
        <v>118</v>
      </c>
      <c r="E87" s="159"/>
      <c r="F87" s="159"/>
      <c r="G87" s="159"/>
      <c r="H87" s="159"/>
      <c r="I87" s="160"/>
      <c r="J87" s="161">
        <f>J1225</f>
        <v>0</v>
      </c>
      <c r="K87" s="162"/>
    </row>
    <row r="88" spans="2:11" s="8" customFormat="1" ht="19.9" customHeight="1">
      <c r="B88" s="156"/>
      <c r="C88" s="157"/>
      <c r="D88" s="158" t="s">
        <v>127</v>
      </c>
      <c r="E88" s="159"/>
      <c r="F88" s="159"/>
      <c r="G88" s="159"/>
      <c r="H88" s="159"/>
      <c r="I88" s="160"/>
      <c r="J88" s="161">
        <f>J1232</f>
        <v>0</v>
      </c>
      <c r="K88" s="162"/>
    </row>
    <row r="89" spans="2:11" s="8" customFormat="1" ht="19.9" customHeight="1">
      <c r="B89" s="156"/>
      <c r="C89" s="157"/>
      <c r="D89" s="158" t="s">
        <v>128</v>
      </c>
      <c r="E89" s="159"/>
      <c r="F89" s="159"/>
      <c r="G89" s="159"/>
      <c r="H89" s="159"/>
      <c r="I89" s="160"/>
      <c r="J89" s="161">
        <f>J1233</f>
        <v>0</v>
      </c>
      <c r="K89" s="162"/>
    </row>
    <row r="90" spans="2:11" s="8" customFormat="1" ht="19.9" customHeight="1">
      <c r="B90" s="156"/>
      <c r="C90" s="157"/>
      <c r="D90" s="158" t="s">
        <v>129</v>
      </c>
      <c r="E90" s="159"/>
      <c r="F90" s="159"/>
      <c r="G90" s="159"/>
      <c r="H90" s="159"/>
      <c r="I90" s="160"/>
      <c r="J90" s="161">
        <f>J1235</f>
        <v>0</v>
      </c>
      <c r="K90" s="162"/>
    </row>
    <row r="91" spans="2:11" s="8" customFormat="1" ht="19.9" customHeight="1">
      <c r="B91" s="156"/>
      <c r="C91" s="157"/>
      <c r="D91" s="158" t="s">
        <v>130</v>
      </c>
      <c r="E91" s="159"/>
      <c r="F91" s="159"/>
      <c r="G91" s="159"/>
      <c r="H91" s="159"/>
      <c r="I91" s="160"/>
      <c r="J91" s="161">
        <f>J1288</f>
        <v>0</v>
      </c>
      <c r="K91" s="162"/>
    </row>
    <row r="92" spans="2:11" s="8" customFormat="1" ht="19.9" customHeight="1">
      <c r="B92" s="156"/>
      <c r="C92" s="157"/>
      <c r="D92" s="158" t="s">
        <v>118</v>
      </c>
      <c r="E92" s="159"/>
      <c r="F92" s="159"/>
      <c r="G92" s="159"/>
      <c r="H92" s="159"/>
      <c r="I92" s="160"/>
      <c r="J92" s="161">
        <f>J1297</f>
        <v>0</v>
      </c>
      <c r="K92" s="162"/>
    </row>
    <row r="93" spans="2:11" s="8" customFormat="1" ht="19.9" customHeight="1">
      <c r="B93" s="156"/>
      <c r="C93" s="157"/>
      <c r="D93" s="158" t="s">
        <v>131</v>
      </c>
      <c r="E93" s="159"/>
      <c r="F93" s="159"/>
      <c r="G93" s="159"/>
      <c r="H93" s="159"/>
      <c r="I93" s="160"/>
      <c r="J93" s="161">
        <f>J1299</f>
        <v>0</v>
      </c>
      <c r="K93" s="162"/>
    </row>
    <row r="94" spans="2:11" s="8" customFormat="1" ht="19.9" customHeight="1">
      <c r="B94" s="156"/>
      <c r="C94" s="157"/>
      <c r="D94" s="158" t="s">
        <v>132</v>
      </c>
      <c r="E94" s="159"/>
      <c r="F94" s="159"/>
      <c r="G94" s="159"/>
      <c r="H94" s="159"/>
      <c r="I94" s="160"/>
      <c r="J94" s="161">
        <f>J1461</f>
        <v>0</v>
      </c>
      <c r="K94" s="162"/>
    </row>
    <row r="95" spans="2:11" s="8" customFormat="1" ht="19.9" customHeight="1">
      <c r="B95" s="156"/>
      <c r="C95" s="157"/>
      <c r="D95" s="158" t="s">
        <v>133</v>
      </c>
      <c r="E95" s="159"/>
      <c r="F95" s="159"/>
      <c r="G95" s="159"/>
      <c r="H95" s="159"/>
      <c r="I95" s="160"/>
      <c r="J95" s="161">
        <f>J1467</f>
        <v>0</v>
      </c>
      <c r="K95" s="162"/>
    </row>
    <row r="96" spans="2:11" s="8" customFormat="1" ht="19.9" customHeight="1">
      <c r="B96" s="156"/>
      <c r="C96" s="157"/>
      <c r="D96" s="158" t="s">
        <v>134</v>
      </c>
      <c r="E96" s="159"/>
      <c r="F96" s="159"/>
      <c r="G96" s="159"/>
      <c r="H96" s="159"/>
      <c r="I96" s="160"/>
      <c r="J96" s="161">
        <f>J1472</f>
        <v>0</v>
      </c>
      <c r="K96" s="162"/>
    </row>
    <row r="97" spans="2:11" s="8" customFormat="1" ht="19.9" customHeight="1">
      <c r="B97" s="156"/>
      <c r="C97" s="157"/>
      <c r="D97" s="158" t="s">
        <v>135</v>
      </c>
      <c r="E97" s="159"/>
      <c r="F97" s="159"/>
      <c r="G97" s="159"/>
      <c r="H97" s="159"/>
      <c r="I97" s="160"/>
      <c r="J97" s="161">
        <f>J1475</f>
        <v>0</v>
      </c>
      <c r="K97" s="162"/>
    </row>
    <row r="98" spans="2:11" s="8" customFormat="1" ht="19.9" customHeight="1">
      <c r="B98" s="156"/>
      <c r="C98" s="157"/>
      <c r="D98" s="158" t="s">
        <v>136</v>
      </c>
      <c r="E98" s="159"/>
      <c r="F98" s="159"/>
      <c r="G98" s="159"/>
      <c r="H98" s="159"/>
      <c r="I98" s="160"/>
      <c r="J98" s="161">
        <f>J1483</f>
        <v>0</v>
      </c>
      <c r="K98" s="162"/>
    </row>
    <row r="99" spans="2:11" s="8" customFormat="1" ht="14.85" customHeight="1">
      <c r="B99" s="156"/>
      <c r="C99" s="157"/>
      <c r="D99" s="158" t="s">
        <v>137</v>
      </c>
      <c r="E99" s="159"/>
      <c r="F99" s="159"/>
      <c r="G99" s="159"/>
      <c r="H99" s="159"/>
      <c r="I99" s="160"/>
      <c r="J99" s="161">
        <f>J1485</f>
        <v>0</v>
      </c>
      <c r="K99" s="162"/>
    </row>
    <row r="100" spans="2:11" s="8" customFormat="1" ht="14.85" customHeight="1">
      <c r="B100" s="156"/>
      <c r="C100" s="157"/>
      <c r="D100" s="158" t="s">
        <v>138</v>
      </c>
      <c r="E100" s="159"/>
      <c r="F100" s="159"/>
      <c r="G100" s="159"/>
      <c r="H100" s="159"/>
      <c r="I100" s="160"/>
      <c r="J100" s="161">
        <f>J1490</f>
        <v>0</v>
      </c>
      <c r="K100" s="162"/>
    </row>
    <row r="101" spans="2:11" s="8" customFormat="1" ht="14.85" customHeight="1">
      <c r="B101" s="156"/>
      <c r="C101" s="157"/>
      <c r="D101" s="158" t="s">
        <v>139</v>
      </c>
      <c r="E101" s="159"/>
      <c r="F101" s="159"/>
      <c r="G101" s="159"/>
      <c r="H101" s="159"/>
      <c r="I101" s="160"/>
      <c r="J101" s="161">
        <f>J1495</f>
        <v>0</v>
      </c>
      <c r="K101" s="162"/>
    </row>
    <row r="102" spans="2:11" s="8" customFormat="1" ht="14.85" customHeight="1">
      <c r="B102" s="156"/>
      <c r="C102" s="157"/>
      <c r="D102" s="158" t="s">
        <v>140</v>
      </c>
      <c r="E102" s="159"/>
      <c r="F102" s="159"/>
      <c r="G102" s="159"/>
      <c r="H102" s="159"/>
      <c r="I102" s="160"/>
      <c r="J102" s="161">
        <f>J1504</f>
        <v>0</v>
      </c>
      <c r="K102" s="162"/>
    </row>
    <row r="103" spans="2:11" s="8" customFormat="1" ht="19.9" customHeight="1">
      <c r="B103" s="156"/>
      <c r="C103" s="157"/>
      <c r="D103" s="158" t="s">
        <v>141</v>
      </c>
      <c r="E103" s="159"/>
      <c r="F103" s="159"/>
      <c r="G103" s="159"/>
      <c r="H103" s="159"/>
      <c r="I103" s="160"/>
      <c r="J103" s="161">
        <f>J1514</f>
        <v>0</v>
      </c>
      <c r="K103" s="162"/>
    </row>
    <row r="104" spans="2:11" s="8" customFormat="1" ht="19.9" customHeight="1">
      <c r="B104" s="156"/>
      <c r="C104" s="157"/>
      <c r="D104" s="158" t="s">
        <v>142</v>
      </c>
      <c r="E104" s="159"/>
      <c r="F104" s="159"/>
      <c r="G104" s="159"/>
      <c r="H104" s="159"/>
      <c r="I104" s="160"/>
      <c r="J104" s="161">
        <f>J1519</f>
        <v>0</v>
      </c>
      <c r="K104" s="162"/>
    </row>
    <row r="105" spans="2:11" s="8" customFormat="1" ht="19.9" customHeight="1">
      <c r="B105" s="156"/>
      <c r="C105" s="157"/>
      <c r="D105" s="158" t="s">
        <v>143</v>
      </c>
      <c r="E105" s="159"/>
      <c r="F105" s="159"/>
      <c r="G105" s="159"/>
      <c r="H105" s="159"/>
      <c r="I105" s="160"/>
      <c r="J105" s="161">
        <f>J1531</f>
        <v>0</v>
      </c>
      <c r="K105" s="162"/>
    </row>
    <row r="106" spans="2:11" s="8" customFormat="1" ht="19.9" customHeight="1">
      <c r="B106" s="156"/>
      <c r="C106" s="157"/>
      <c r="D106" s="158" t="s">
        <v>144</v>
      </c>
      <c r="E106" s="159"/>
      <c r="F106" s="159"/>
      <c r="G106" s="159"/>
      <c r="H106" s="159"/>
      <c r="I106" s="160"/>
      <c r="J106" s="161">
        <f>J1536</f>
        <v>0</v>
      </c>
      <c r="K106" s="162"/>
    </row>
    <row r="107" spans="2:11" s="8" customFormat="1" ht="19.9" customHeight="1">
      <c r="B107" s="156"/>
      <c r="C107" s="157"/>
      <c r="D107" s="158" t="s">
        <v>145</v>
      </c>
      <c r="E107" s="159"/>
      <c r="F107" s="159"/>
      <c r="G107" s="159"/>
      <c r="H107" s="159"/>
      <c r="I107" s="160"/>
      <c r="J107" s="161">
        <f>J1565</f>
        <v>0</v>
      </c>
      <c r="K107" s="162"/>
    </row>
    <row r="108" spans="2:11" s="8" customFormat="1" ht="19.9" customHeight="1">
      <c r="B108" s="156"/>
      <c r="C108" s="157"/>
      <c r="D108" s="158" t="s">
        <v>146</v>
      </c>
      <c r="E108" s="159"/>
      <c r="F108" s="159"/>
      <c r="G108" s="159"/>
      <c r="H108" s="159"/>
      <c r="I108" s="160"/>
      <c r="J108" s="161">
        <f>J1836</f>
        <v>0</v>
      </c>
      <c r="K108" s="162"/>
    </row>
    <row r="109" spans="2:11" s="8" customFormat="1" ht="19.9" customHeight="1">
      <c r="B109" s="156"/>
      <c r="C109" s="157"/>
      <c r="D109" s="158" t="s">
        <v>147</v>
      </c>
      <c r="E109" s="159"/>
      <c r="F109" s="159"/>
      <c r="G109" s="159"/>
      <c r="H109" s="159"/>
      <c r="I109" s="160"/>
      <c r="J109" s="161">
        <f>J1945</f>
        <v>0</v>
      </c>
      <c r="K109" s="162"/>
    </row>
    <row r="110" spans="2:11" s="8" customFormat="1" ht="19.9" customHeight="1">
      <c r="B110" s="156"/>
      <c r="C110" s="157"/>
      <c r="D110" s="158" t="s">
        <v>116</v>
      </c>
      <c r="E110" s="159"/>
      <c r="F110" s="159"/>
      <c r="G110" s="159"/>
      <c r="H110" s="159"/>
      <c r="I110" s="160"/>
      <c r="J110" s="161">
        <f>J1958</f>
        <v>0</v>
      </c>
      <c r="K110" s="162"/>
    </row>
    <row r="111" spans="2:11" s="8" customFormat="1" ht="19.9" customHeight="1">
      <c r="B111" s="156"/>
      <c r="C111" s="157"/>
      <c r="D111" s="158" t="s">
        <v>148</v>
      </c>
      <c r="E111" s="159"/>
      <c r="F111" s="159"/>
      <c r="G111" s="159"/>
      <c r="H111" s="159"/>
      <c r="I111" s="160"/>
      <c r="J111" s="161">
        <f>J1969</f>
        <v>0</v>
      </c>
      <c r="K111" s="162"/>
    </row>
    <row r="112" spans="2:11" s="8" customFormat="1" ht="19.9" customHeight="1">
      <c r="B112" s="156"/>
      <c r="C112" s="157"/>
      <c r="D112" s="158" t="s">
        <v>149</v>
      </c>
      <c r="E112" s="159"/>
      <c r="F112" s="159"/>
      <c r="G112" s="159"/>
      <c r="H112" s="159"/>
      <c r="I112" s="160"/>
      <c r="J112" s="161">
        <f>J2107</f>
        <v>0</v>
      </c>
      <c r="K112" s="162"/>
    </row>
    <row r="113" spans="2:11" s="8" customFormat="1" ht="19.9" customHeight="1">
      <c r="B113" s="156"/>
      <c r="C113" s="157"/>
      <c r="D113" s="158" t="s">
        <v>150</v>
      </c>
      <c r="E113" s="159"/>
      <c r="F113" s="159"/>
      <c r="G113" s="159"/>
      <c r="H113" s="159"/>
      <c r="I113" s="160"/>
      <c r="J113" s="161">
        <f>J2155</f>
        <v>0</v>
      </c>
      <c r="K113" s="162"/>
    </row>
    <row r="114" spans="2:11" s="8" customFormat="1" ht="19.9" customHeight="1">
      <c r="B114" s="156"/>
      <c r="C114" s="157"/>
      <c r="D114" s="158" t="s">
        <v>151</v>
      </c>
      <c r="E114" s="159"/>
      <c r="F114" s="159"/>
      <c r="G114" s="159"/>
      <c r="H114" s="159"/>
      <c r="I114" s="160"/>
      <c r="J114" s="161">
        <f>J2324</f>
        <v>0</v>
      </c>
      <c r="K114" s="162"/>
    </row>
    <row r="115" spans="2:11" s="8" customFormat="1" ht="19.9" customHeight="1">
      <c r="B115" s="156"/>
      <c r="C115" s="157"/>
      <c r="D115" s="158" t="s">
        <v>124</v>
      </c>
      <c r="E115" s="159"/>
      <c r="F115" s="159"/>
      <c r="G115" s="159"/>
      <c r="H115" s="159"/>
      <c r="I115" s="160"/>
      <c r="J115" s="161">
        <f>J2403</f>
        <v>0</v>
      </c>
      <c r="K115" s="162"/>
    </row>
    <row r="116" spans="2:11" s="8" customFormat="1" ht="19.9" customHeight="1">
      <c r="B116" s="156"/>
      <c r="C116" s="157"/>
      <c r="D116" s="158" t="s">
        <v>152</v>
      </c>
      <c r="E116" s="159"/>
      <c r="F116" s="159"/>
      <c r="G116" s="159"/>
      <c r="H116" s="159"/>
      <c r="I116" s="160"/>
      <c r="J116" s="161">
        <f>J2455</f>
        <v>0</v>
      </c>
      <c r="K116" s="162"/>
    </row>
    <row r="117" spans="2:11" s="7" customFormat="1" ht="24.95" customHeight="1">
      <c r="B117" s="149"/>
      <c r="C117" s="150"/>
      <c r="D117" s="151" t="s">
        <v>153</v>
      </c>
      <c r="E117" s="152"/>
      <c r="F117" s="152"/>
      <c r="G117" s="152"/>
      <c r="H117" s="152"/>
      <c r="I117" s="153"/>
      <c r="J117" s="154">
        <f>J2467</f>
        <v>0</v>
      </c>
      <c r="K117" s="155"/>
    </row>
    <row r="118" spans="2:11" s="8" customFormat="1" ht="19.9" customHeight="1">
      <c r="B118" s="156"/>
      <c r="C118" s="157"/>
      <c r="D118" s="158" t="s">
        <v>154</v>
      </c>
      <c r="E118" s="159"/>
      <c r="F118" s="159"/>
      <c r="G118" s="159"/>
      <c r="H118" s="159"/>
      <c r="I118" s="160"/>
      <c r="J118" s="161">
        <f>J2468</f>
        <v>0</v>
      </c>
      <c r="K118" s="162"/>
    </row>
    <row r="119" spans="2:11" s="8" customFormat="1" ht="19.9" customHeight="1">
      <c r="B119" s="156"/>
      <c r="C119" s="157"/>
      <c r="D119" s="158" t="s">
        <v>155</v>
      </c>
      <c r="E119" s="159"/>
      <c r="F119" s="159"/>
      <c r="G119" s="159"/>
      <c r="H119" s="159"/>
      <c r="I119" s="160"/>
      <c r="J119" s="161">
        <f>J2470</f>
        <v>0</v>
      </c>
      <c r="K119" s="162"/>
    </row>
    <row r="120" spans="2:11" s="1" customFormat="1" ht="21.75" customHeight="1">
      <c r="B120" s="41"/>
      <c r="C120" s="42"/>
      <c r="D120" s="42"/>
      <c r="E120" s="42"/>
      <c r="F120" s="42"/>
      <c r="G120" s="42"/>
      <c r="H120" s="42"/>
      <c r="I120" s="118"/>
      <c r="J120" s="42"/>
      <c r="K120" s="45"/>
    </row>
    <row r="121" spans="2:11" s="1" customFormat="1" ht="6.95" customHeight="1">
      <c r="B121" s="56"/>
      <c r="C121" s="57"/>
      <c r="D121" s="57"/>
      <c r="E121" s="57"/>
      <c r="F121" s="57"/>
      <c r="G121" s="57"/>
      <c r="H121" s="57"/>
      <c r="I121" s="139"/>
      <c r="J121" s="57"/>
      <c r="K121" s="58"/>
    </row>
    <row r="125" spans="2:12" s="1" customFormat="1" ht="6.95" customHeight="1">
      <c r="B125" s="59"/>
      <c r="C125" s="60"/>
      <c r="D125" s="60"/>
      <c r="E125" s="60"/>
      <c r="F125" s="60"/>
      <c r="G125" s="60"/>
      <c r="H125" s="60"/>
      <c r="I125" s="142"/>
      <c r="J125" s="60"/>
      <c r="K125" s="60"/>
      <c r="L125" s="61"/>
    </row>
    <row r="126" spans="2:12" s="1" customFormat="1" ht="36.95" customHeight="1">
      <c r="B126" s="41"/>
      <c r="C126" s="62" t="s">
        <v>156</v>
      </c>
      <c r="D126" s="63"/>
      <c r="E126" s="63"/>
      <c r="F126" s="63"/>
      <c r="G126" s="63"/>
      <c r="H126" s="63"/>
      <c r="I126" s="163"/>
      <c r="J126" s="63"/>
      <c r="K126" s="63"/>
      <c r="L126" s="61"/>
    </row>
    <row r="127" spans="2:12" s="1" customFormat="1" ht="6.95" customHeight="1">
      <c r="B127" s="41"/>
      <c r="C127" s="63"/>
      <c r="D127" s="63"/>
      <c r="E127" s="63"/>
      <c r="F127" s="63"/>
      <c r="G127" s="63"/>
      <c r="H127" s="63"/>
      <c r="I127" s="163"/>
      <c r="J127" s="63"/>
      <c r="K127" s="63"/>
      <c r="L127" s="61"/>
    </row>
    <row r="128" spans="2:12" s="1" customFormat="1" ht="14.45" customHeight="1">
      <c r="B128" s="41"/>
      <c r="C128" s="65" t="s">
        <v>18</v>
      </c>
      <c r="D128" s="63"/>
      <c r="E128" s="63"/>
      <c r="F128" s="63"/>
      <c r="G128" s="63"/>
      <c r="H128" s="63"/>
      <c r="I128" s="163"/>
      <c r="J128" s="63"/>
      <c r="K128" s="63"/>
      <c r="L128" s="61"/>
    </row>
    <row r="129" spans="2:12" s="1" customFormat="1" ht="16.5" customHeight="1">
      <c r="B129" s="41"/>
      <c r="C129" s="63"/>
      <c r="D129" s="63"/>
      <c r="E129" s="384" t="str">
        <f>E7</f>
        <v>Mánesova 23 SO 02</v>
      </c>
      <c r="F129" s="385"/>
      <c r="G129" s="385"/>
      <c r="H129" s="385"/>
      <c r="I129" s="163"/>
      <c r="J129" s="63"/>
      <c r="K129" s="63"/>
      <c r="L129" s="61"/>
    </row>
    <row r="130" spans="2:12" s="1" customFormat="1" ht="14.45" customHeight="1">
      <c r="B130" s="41"/>
      <c r="C130" s="65" t="s">
        <v>91</v>
      </c>
      <c r="D130" s="63"/>
      <c r="E130" s="63"/>
      <c r="F130" s="63"/>
      <c r="G130" s="63"/>
      <c r="H130" s="63"/>
      <c r="I130" s="163"/>
      <c r="J130" s="63"/>
      <c r="K130" s="63"/>
      <c r="L130" s="61"/>
    </row>
    <row r="131" spans="2:12" s="1" customFormat="1" ht="17.25" customHeight="1">
      <c r="B131" s="41"/>
      <c r="C131" s="63"/>
      <c r="D131" s="63"/>
      <c r="E131" s="359" t="str">
        <f>E9</f>
        <v>B - Změna dispozi - B- Nezpůsobilé výdaje Změna dispozice</v>
      </c>
      <c r="F131" s="386"/>
      <c r="G131" s="386"/>
      <c r="H131" s="386"/>
      <c r="I131" s="163"/>
      <c r="J131" s="63"/>
      <c r="K131" s="63"/>
      <c r="L131" s="61"/>
    </row>
    <row r="132" spans="2:12" s="1" customFormat="1" ht="6.95" customHeight="1">
      <c r="B132" s="41"/>
      <c r="C132" s="63"/>
      <c r="D132" s="63"/>
      <c r="E132" s="63"/>
      <c r="F132" s="63"/>
      <c r="G132" s="63"/>
      <c r="H132" s="63"/>
      <c r="I132" s="163"/>
      <c r="J132" s="63"/>
      <c r="K132" s="63"/>
      <c r="L132" s="61"/>
    </row>
    <row r="133" spans="2:12" s="1" customFormat="1" ht="18" customHeight="1">
      <c r="B133" s="41"/>
      <c r="C133" s="65" t="s">
        <v>23</v>
      </c>
      <c r="D133" s="63"/>
      <c r="E133" s="63"/>
      <c r="F133" s="164" t="str">
        <f>F12</f>
        <v xml:space="preserve"> </v>
      </c>
      <c r="G133" s="63"/>
      <c r="H133" s="63"/>
      <c r="I133" s="165" t="s">
        <v>25</v>
      </c>
      <c r="J133" s="73" t="str">
        <f>IF(J12="","",J12)</f>
        <v>8. 6. 2018</v>
      </c>
      <c r="K133" s="63"/>
      <c r="L133" s="61"/>
    </row>
    <row r="134" spans="2:12" s="1" customFormat="1" ht="6.95" customHeight="1">
      <c r="B134" s="41"/>
      <c r="C134" s="63"/>
      <c r="D134" s="63"/>
      <c r="E134" s="63"/>
      <c r="F134" s="63"/>
      <c r="G134" s="63"/>
      <c r="H134" s="63"/>
      <c r="I134" s="163"/>
      <c r="J134" s="63"/>
      <c r="K134" s="63"/>
      <c r="L134" s="61"/>
    </row>
    <row r="135" spans="2:12" s="1" customFormat="1" ht="13.5">
      <c r="B135" s="41"/>
      <c r="C135" s="65" t="s">
        <v>27</v>
      </c>
      <c r="D135" s="63"/>
      <c r="E135" s="63"/>
      <c r="F135" s="164" t="str">
        <f>E15</f>
        <v>Město Cheb</v>
      </c>
      <c r="G135" s="63"/>
      <c r="H135" s="63"/>
      <c r="I135" s="165" t="s">
        <v>33</v>
      </c>
      <c r="J135" s="164" t="str">
        <f>E21</f>
        <v>Ing. Ondřej Beránek</v>
      </c>
      <c r="K135" s="63"/>
      <c r="L135" s="61"/>
    </row>
    <row r="136" spans="2:12" s="1" customFormat="1" ht="14.45" customHeight="1">
      <c r="B136" s="41"/>
      <c r="C136" s="65" t="s">
        <v>31</v>
      </c>
      <c r="D136" s="63"/>
      <c r="E136" s="63"/>
      <c r="F136" s="164" t="str">
        <f>IF(E18="","",E18)</f>
        <v/>
      </c>
      <c r="G136" s="63"/>
      <c r="H136" s="63"/>
      <c r="I136" s="163"/>
      <c r="J136" s="63"/>
      <c r="K136" s="63"/>
      <c r="L136" s="61"/>
    </row>
    <row r="137" spans="2:12" s="1" customFormat="1" ht="10.35" customHeight="1">
      <c r="B137" s="41"/>
      <c r="C137" s="63"/>
      <c r="D137" s="63"/>
      <c r="E137" s="63"/>
      <c r="F137" s="63"/>
      <c r="G137" s="63"/>
      <c r="H137" s="63"/>
      <c r="I137" s="163"/>
      <c r="J137" s="63"/>
      <c r="K137" s="63"/>
      <c r="L137" s="61"/>
    </row>
    <row r="138" spans="2:20" s="9" customFormat="1" ht="29.25" customHeight="1">
      <c r="B138" s="166"/>
      <c r="C138" s="167" t="s">
        <v>157</v>
      </c>
      <c r="D138" s="168" t="s">
        <v>56</v>
      </c>
      <c r="E138" s="168" t="s">
        <v>52</v>
      </c>
      <c r="F138" s="168" t="s">
        <v>158</v>
      </c>
      <c r="G138" s="168" t="s">
        <v>159</v>
      </c>
      <c r="H138" s="168" t="s">
        <v>160</v>
      </c>
      <c r="I138" s="169" t="s">
        <v>161</v>
      </c>
      <c r="J138" s="168" t="s">
        <v>96</v>
      </c>
      <c r="K138" s="170" t="s">
        <v>162</v>
      </c>
      <c r="L138" s="171"/>
      <c r="M138" s="81" t="s">
        <v>163</v>
      </c>
      <c r="N138" s="82" t="s">
        <v>41</v>
      </c>
      <c r="O138" s="82" t="s">
        <v>164</v>
      </c>
      <c r="P138" s="82" t="s">
        <v>165</v>
      </c>
      <c r="Q138" s="82" t="s">
        <v>166</v>
      </c>
      <c r="R138" s="82" t="s">
        <v>167</v>
      </c>
      <c r="S138" s="82" t="s">
        <v>168</v>
      </c>
      <c r="T138" s="83" t="s">
        <v>169</v>
      </c>
    </row>
    <row r="139" spans="2:63" s="1" customFormat="1" ht="29.25" customHeight="1">
      <c r="B139" s="41"/>
      <c r="C139" s="87" t="s">
        <v>97</v>
      </c>
      <c r="D139" s="63"/>
      <c r="E139" s="63"/>
      <c r="F139" s="63"/>
      <c r="G139" s="63"/>
      <c r="H139" s="63"/>
      <c r="I139" s="163"/>
      <c r="J139" s="172">
        <f>BK139</f>
        <v>0</v>
      </c>
      <c r="K139" s="63"/>
      <c r="L139" s="61"/>
      <c r="M139" s="84"/>
      <c r="N139" s="85"/>
      <c r="O139" s="85"/>
      <c r="P139" s="173">
        <f>P140+P849+P2467</f>
        <v>0</v>
      </c>
      <c r="Q139" s="85"/>
      <c r="R139" s="173">
        <f>R140+R849+R2467</f>
        <v>0</v>
      </c>
      <c r="S139" s="85"/>
      <c r="T139" s="174">
        <f>T140+T849+T2467</f>
        <v>0</v>
      </c>
      <c r="AT139" s="24" t="s">
        <v>70</v>
      </c>
      <c r="AU139" s="24" t="s">
        <v>98</v>
      </c>
      <c r="BK139" s="175">
        <f>BK140+BK849+BK2467</f>
        <v>0</v>
      </c>
    </row>
    <row r="140" spans="2:63" s="10" customFormat="1" ht="37.35" customHeight="1">
      <c r="B140" s="176"/>
      <c r="C140" s="177"/>
      <c r="D140" s="178" t="s">
        <v>70</v>
      </c>
      <c r="E140" s="179" t="s">
        <v>170</v>
      </c>
      <c r="F140" s="179" t="s">
        <v>171</v>
      </c>
      <c r="G140" s="177"/>
      <c r="H140" s="177"/>
      <c r="I140" s="180"/>
      <c r="J140" s="181">
        <f>BK140</f>
        <v>0</v>
      </c>
      <c r="K140" s="177"/>
      <c r="L140" s="182"/>
      <c r="M140" s="183"/>
      <c r="N140" s="184"/>
      <c r="O140" s="184"/>
      <c r="P140" s="185">
        <f>P141+P162+P175+P242+P264+P576+P836+P847</f>
        <v>0</v>
      </c>
      <c r="Q140" s="184"/>
      <c r="R140" s="185">
        <f>R141+R162+R175+R242+R264+R576+R836+R847</f>
        <v>0</v>
      </c>
      <c r="S140" s="184"/>
      <c r="T140" s="186">
        <f>T141+T162+T175+T242+T264+T576+T836+T847</f>
        <v>0</v>
      </c>
      <c r="AR140" s="187" t="s">
        <v>79</v>
      </c>
      <c r="AT140" s="188" t="s">
        <v>70</v>
      </c>
      <c r="AU140" s="188" t="s">
        <v>71</v>
      </c>
      <c r="AY140" s="187" t="s">
        <v>172</v>
      </c>
      <c r="BK140" s="189">
        <f>BK141+BK162+BK175+BK242+BK264+BK576+BK836+BK847</f>
        <v>0</v>
      </c>
    </row>
    <row r="141" spans="2:63" s="10" customFormat="1" ht="19.9" customHeight="1">
      <c r="B141" s="176"/>
      <c r="C141" s="177"/>
      <c r="D141" s="178" t="s">
        <v>70</v>
      </c>
      <c r="E141" s="190" t="s">
        <v>79</v>
      </c>
      <c r="F141" s="190" t="s">
        <v>173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SUM(P142:P161)</f>
        <v>0</v>
      </c>
      <c r="Q141" s="184"/>
      <c r="R141" s="185">
        <f>SUM(R142:R161)</f>
        <v>0</v>
      </c>
      <c r="S141" s="184"/>
      <c r="T141" s="186">
        <f>SUM(T142:T161)</f>
        <v>0</v>
      </c>
      <c r="AR141" s="187" t="s">
        <v>79</v>
      </c>
      <c r="AT141" s="188" t="s">
        <v>70</v>
      </c>
      <c r="AU141" s="188" t="s">
        <v>79</v>
      </c>
      <c r="AY141" s="187" t="s">
        <v>172</v>
      </c>
      <c r="BK141" s="189">
        <f>SUM(BK142:BK161)</f>
        <v>0</v>
      </c>
    </row>
    <row r="142" spans="2:65" s="1" customFormat="1" ht="25.5" customHeight="1">
      <c r="B142" s="41"/>
      <c r="C142" s="192" t="s">
        <v>79</v>
      </c>
      <c r="D142" s="192" t="s">
        <v>174</v>
      </c>
      <c r="E142" s="193" t="s">
        <v>175</v>
      </c>
      <c r="F142" s="194" t="s">
        <v>176</v>
      </c>
      <c r="G142" s="195" t="s">
        <v>177</v>
      </c>
      <c r="H142" s="196">
        <v>5.271</v>
      </c>
      <c r="I142" s="197"/>
      <c r="J142" s="198">
        <f>ROUND(I142*H142,2)</f>
        <v>0</v>
      </c>
      <c r="K142" s="194" t="s">
        <v>178</v>
      </c>
      <c r="L142" s="61"/>
      <c r="M142" s="199" t="s">
        <v>21</v>
      </c>
      <c r="N142" s="200" t="s">
        <v>42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179</v>
      </c>
      <c r="AT142" s="24" t="s">
        <v>174</v>
      </c>
      <c r="AU142" s="24" t="s">
        <v>81</v>
      </c>
      <c r="AY142" s="24" t="s">
        <v>172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79</v>
      </c>
      <c r="BK142" s="203">
        <f>ROUND(I142*H142,2)</f>
        <v>0</v>
      </c>
      <c r="BL142" s="24" t="s">
        <v>179</v>
      </c>
      <c r="BM142" s="24" t="s">
        <v>81</v>
      </c>
    </row>
    <row r="143" spans="2:51" s="11" customFormat="1" ht="13.5">
      <c r="B143" s="204"/>
      <c r="C143" s="205"/>
      <c r="D143" s="206" t="s">
        <v>180</v>
      </c>
      <c r="E143" s="207" t="s">
        <v>21</v>
      </c>
      <c r="F143" s="208" t="s">
        <v>181</v>
      </c>
      <c r="G143" s="205"/>
      <c r="H143" s="209">
        <v>5.27085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180</v>
      </c>
      <c r="AU143" s="215" t="s">
        <v>81</v>
      </c>
      <c r="AV143" s="11" t="s">
        <v>81</v>
      </c>
      <c r="AW143" s="11" t="s">
        <v>182</v>
      </c>
      <c r="AX143" s="11" t="s">
        <v>71</v>
      </c>
      <c r="AY143" s="215" t="s">
        <v>172</v>
      </c>
    </row>
    <row r="144" spans="2:51" s="12" customFormat="1" ht="13.5">
      <c r="B144" s="216"/>
      <c r="C144" s="217"/>
      <c r="D144" s="206" t="s">
        <v>180</v>
      </c>
      <c r="E144" s="218" t="s">
        <v>21</v>
      </c>
      <c r="F144" s="219" t="s">
        <v>183</v>
      </c>
      <c r="G144" s="217"/>
      <c r="H144" s="220">
        <v>5.27085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180</v>
      </c>
      <c r="AU144" s="226" t="s">
        <v>81</v>
      </c>
      <c r="AV144" s="12" t="s">
        <v>179</v>
      </c>
      <c r="AW144" s="12" t="s">
        <v>182</v>
      </c>
      <c r="AX144" s="12" t="s">
        <v>79</v>
      </c>
      <c r="AY144" s="226" t="s">
        <v>172</v>
      </c>
    </row>
    <row r="145" spans="2:65" s="1" customFormat="1" ht="25.5" customHeight="1">
      <c r="B145" s="41"/>
      <c r="C145" s="192" t="s">
        <v>81</v>
      </c>
      <c r="D145" s="192" t="s">
        <v>174</v>
      </c>
      <c r="E145" s="193" t="s">
        <v>184</v>
      </c>
      <c r="F145" s="194" t="s">
        <v>185</v>
      </c>
      <c r="G145" s="195" t="s">
        <v>177</v>
      </c>
      <c r="H145" s="196">
        <v>5.271</v>
      </c>
      <c r="I145" s="197"/>
      <c r="J145" s="198">
        <f>ROUND(I145*H145,2)</f>
        <v>0</v>
      </c>
      <c r="K145" s="194" t="s">
        <v>178</v>
      </c>
      <c r="L145" s="61"/>
      <c r="M145" s="199" t="s">
        <v>21</v>
      </c>
      <c r="N145" s="200" t="s">
        <v>42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179</v>
      </c>
      <c r="AT145" s="24" t="s">
        <v>174</v>
      </c>
      <c r="AU145" s="24" t="s">
        <v>81</v>
      </c>
      <c r="AY145" s="24" t="s">
        <v>172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79</v>
      </c>
      <c r="BK145" s="203">
        <f>ROUND(I145*H145,2)</f>
        <v>0</v>
      </c>
      <c r="BL145" s="24" t="s">
        <v>179</v>
      </c>
      <c r="BM145" s="24" t="s">
        <v>179</v>
      </c>
    </row>
    <row r="146" spans="2:65" s="1" customFormat="1" ht="25.5" customHeight="1">
      <c r="B146" s="41"/>
      <c r="C146" s="192" t="s">
        <v>186</v>
      </c>
      <c r="D146" s="192" t="s">
        <v>174</v>
      </c>
      <c r="E146" s="193" t="s">
        <v>187</v>
      </c>
      <c r="F146" s="194" t="s">
        <v>188</v>
      </c>
      <c r="G146" s="195" t="s">
        <v>177</v>
      </c>
      <c r="H146" s="196">
        <v>5.271</v>
      </c>
      <c r="I146" s="197"/>
      <c r="J146" s="198">
        <f>ROUND(I146*H146,2)</f>
        <v>0</v>
      </c>
      <c r="K146" s="194" t="s">
        <v>178</v>
      </c>
      <c r="L146" s="61"/>
      <c r="M146" s="199" t="s">
        <v>21</v>
      </c>
      <c r="N146" s="200" t="s">
        <v>42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179</v>
      </c>
      <c r="AT146" s="24" t="s">
        <v>174</v>
      </c>
      <c r="AU146" s="24" t="s">
        <v>81</v>
      </c>
      <c r="AY146" s="24" t="s">
        <v>172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79</v>
      </c>
      <c r="BK146" s="203">
        <f>ROUND(I146*H146,2)</f>
        <v>0</v>
      </c>
      <c r="BL146" s="24" t="s">
        <v>179</v>
      </c>
      <c r="BM146" s="24" t="s">
        <v>189</v>
      </c>
    </row>
    <row r="147" spans="2:65" s="1" customFormat="1" ht="25.5" customHeight="1">
      <c r="B147" s="41"/>
      <c r="C147" s="192" t="s">
        <v>179</v>
      </c>
      <c r="D147" s="192" t="s">
        <v>174</v>
      </c>
      <c r="E147" s="193" t="s">
        <v>190</v>
      </c>
      <c r="F147" s="194" t="s">
        <v>191</v>
      </c>
      <c r="G147" s="195" t="s">
        <v>177</v>
      </c>
      <c r="H147" s="196">
        <v>2.784</v>
      </c>
      <c r="I147" s="197"/>
      <c r="J147" s="198">
        <f>ROUND(I147*H147,2)</f>
        <v>0</v>
      </c>
      <c r="K147" s="194" t="s">
        <v>178</v>
      </c>
      <c r="L147" s="61"/>
      <c r="M147" s="199" t="s">
        <v>21</v>
      </c>
      <c r="N147" s="200" t="s">
        <v>42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179</v>
      </c>
      <c r="AT147" s="24" t="s">
        <v>174</v>
      </c>
      <c r="AU147" s="24" t="s">
        <v>81</v>
      </c>
      <c r="AY147" s="24" t="s">
        <v>172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79</v>
      </c>
      <c r="BK147" s="203">
        <f>ROUND(I147*H147,2)</f>
        <v>0</v>
      </c>
      <c r="BL147" s="24" t="s">
        <v>179</v>
      </c>
      <c r="BM147" s="24" t="s">
        <v>192</v>
      </c>
    </row>
    <row r="148" spans="2:51" s="11" customFormat="1" ht="13.5">
      <c r="B148" s="204"/>
      <c r="C148" s="205"/>
      <c r="D148" s="206" t="s">
        <v>180</v>
      </c>
      <c r="E148" s="207" t="s">
        <v>21</v>
      </c>
      <c r="F148" s="208" t="s">
        <v>193</v>
      </c>
      <c r="G148" s="205"/>
      <c r="H148" s="209">
        <v>2.784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180</v>
      </c>
      <c r="AU148" s="215" t="s">
        <v>81</v>
      </c>
      <c r="AV148" s="11" t="s">
        <v>81</v>
      </c>
      <c r="AW148" s="11" t="s">
        <v>182</v>
      </c>
      <c r="AX148" s="11" t="s">
        <v>71</v>
      </c>
      <c r="AY148" s="215" t="s">
        <v>172</v>
      </c>
    </row>
    <row r="149" spans="2:51" s="12" customFormat="1" ht="13.5">
      <c r="B149" s="216"/>
      <c r="C149" s="217"/>
      <c r="D149" s="206" t="s">
        <v>180</v>
      </c>
      <c r="E149" s="218" t="s">
        <v>21</v>
      </c>
      <c r="F149" s="219" t="s">
        <v>183</v>
      </c>
      <c r="G149" s="217"/>
      <c r="H149" s="220">
        <v>2.784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180</v>
      </c>
      <c r="AU149" s="226" t="s">
        <v>81</v>
      </c>
      <c r="AV149" s="12" t="s">
        <v>179</v>
      </c>
      <c r="AW149" s="12" t="s">
        <v>182</v>
      </c>
      <c r="AX149" s="12" t="s">
        <v>79</v>
      </c>
      <c r="AY149" s="226" t="s">
        <v>172</v>
      </c>
    </row>
    <row r="150" spans="2:65" s="1" customFormat="1" ht="25.5" customHeight="1">
      <c r="B150" s="41"/>
      <c r="C150" s="192" t="s">
        <v>194</v>
      </c>
      <c r="D150" s="192" t="s">
        <v>174</v>
      </c>
      <c r="E150" s="193" t="s">
        <v>195</v>
      </c>
      <c r="F150" s="194" t="s">
        <v>196</v>
      </c>
      <c r="G150" s="195" t="s">
        <v>177</v>
      </c>
      <c r="H150" s="196">
        <v>11.136</v>
      </c>
      <c r="I150" s="197"/>
      <c r="J150" s="198">
        <f>ROUND(I150*H150,2)</f>
        <v>0</v>
      </c>
      <c r="K150" s="194" t="s">
        <v>178</v>
      </c>
      <c r="L150" s="61"/>
      <c r="M150" s="199" t="s">
        <v>21</v>
      </c>
      <c r="N150" s="200" t="s">
        <v>42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179</v>
      </c>
      <c r="AT150" s="24" t="s">
        <v>174</v>
      </c>
      <c r="AU150" s="24" t="s">
        <v>81</v>
      </c>
      <c r="AY150" s="24" t="s">
        <v>172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79</v>
      </c>
      <c r="BK150" s="203">
        <f>ROUND(I150*H150,2)</f>
        <v>0</v>
      </c>
      <c r="BL150" s="24" t="s">
        <v>179</v>
      </c>
      <c r="BM150" s="24" t="s">
        <v>197</v>
      </c>
    </row>
    <row r="151" spans="2:51" s="11" customFormat="1" ht="13.5">
      <c r="B151" s="204"/>
      <c r="C151" s="205"/>
      <c r="D151" s="206" t="s">
        <v>180</v>
      </c>
      <c r="E151" s="207" t="s">
        <v>21</v>
      </c>
      <c r="F151" s="208" t="s">
        <v>198</v>
      </c>
      <c r="G151" s="205"/>
      <c r="H151" s="209">
        <v>11.136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180</v>
      </c>
      <c r="AU151" s="215" t="s">
        <v>81</v>
      </c>
      <c r="AV151" s="11" t="s">
        <v>81</v>
      </c>
      <c r="AW151" s="11" t="s">
        <v>182</v>
      </c>
      <c r="AX151" s="11" t="s">
        <v>71</v>
      </c>
      <c r="AY151" s="215" t="s">
        <v>172</v>
      </c>
    </row>
    <row r="152" spans="2:51" s="12" customFormat="1" ht="13.5">
      <c r="B152" s="216"/>
      <c r="C152" s="217"/>
      <c r="D152" s="206" t="s">
        <v>180</v>
      </c>
      <c r="E152" s="218" t="s">
        <v>21</v>
      </c>
      <c r="F152" s="219" t="s">
        <v>183</v>
      </c>
      <c r="G152" s="217"/>
      <c r="H152" s="220">
        <v>11.136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180</v>
      </c>
      <c r="AU152" s="226" t="s">
        <v>81</v>
      </c>
      <c r="AV152" s="12" t="s">
        <v>179</v>
      </c>
      <c r="AW152" s="12" t="s">
        <v>182</v>
      </c>
      <c r="AX152" s="12" t="s">
        <v>79</v>
      </c>
      <c r="AY152" s="226" t="s">
        <v>172</v>
      </c>
    </row>
    <row r="153" spans="2:65" s="1" customFormat="1" ht="16.5" customHeight="1">
      <c r="B153" s="41"/>
      <c r="C153" s="192" t="s">
        <v>189</v>
      </c>
      <c r="D153" s="192" t="s">
        <v>174</v>
      </c>
      <c r="E153" s="193" t="s">
        <v>199</v>
      </c>
      <c r="F153" s="194" t="s">
        <v>200</v>
      </c>
      <c r="G153" s="195" t="s">
        <v>177</v>
      </c>
      <c r="H153" s="196">
        <v>5.271</v>
      </c>
      <c r="I153" s="197"/>
      <c r="J153" s="198">
        <f>ROUND(I153*H153,2)</f>
        <v>0</v>
      </c>
      <c r="K153" s="194" t="s">
        <v>178</v>
      </c>
      <c r="L153" s="61"/>
      <c r="M153" s="199" t="s">
        <v>21</v>
      </c>
      <c r="N153" s="200" t="s">
        <v>42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179</v>
      </c>
      <c r="AT153" s="24" t="s">
        <v>174</v>
      </c>
      <c r="AU153" s="24" t="s">
        <v>81</v>
      </c>
      <c r="AY153" s="24" t="s">
        <v>172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79</v>
      </c>
      <c r="BK153" s="203">
        <f>ROUND(I153*H153,2)</f>
        <v>0</v>
      </c>
      <c r="BL153" s="24" t="s">
        <v>179</v>
      </c>
      <c r="BM153" s="24" t="s">
        <v>201</v>
      </c>
    </row>
    <row r="154" spans="2:65" s="1" customFormat="1" ht="16.5" customHeight="1">
      <c r="B154" s="41"/>
      <c r="C154" s="192" t="s">
        <v>202</v>
      </c>
      <c r="D154" s="192" t="s">
        <v>174</v>
      </c>
      <c r="E154" s="193" t="s">
        <v>203</v>
      </c>
      <c r="F154" s="194" t="s">
        <v>204</v>
      </c>
      <c r="G154" s="195" t="s">
        <v>177</v>
      </c>
      <c r="H154" s="196">
        <v>2.784</v>
      </c>
      <c r="I154" s="197"/>
      <c r="J154" s="198">
        <f>ROUND(I154*H154,2)</f>
        <v>0</v>
      </c>
      <c r="K154" s="194" t="s">
        <v>178</v>
      </c>
      <c r="L154" s="61"/>
      <c r="M154" s="199" t="s">
        <v>21</v>
      </c>
      <c r="N154" s="200" t="s">
        <v>42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179</v>
      </c>
      <c r="AT154" s="24" t="s">
        <v>174</v>
      </c>
      <c r="AU154" s="24" t="s">
        <v>81</v>
      </c>
      <c r="AY154" s="24" t="s">
        <v>172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79</v>
      </c>
      <c r="BK154" s="203">
        <f>ROUND(I154*H154,2)</f>
        <v>0</v>
      </c>
      <c r="BL154" s="24" t="s">
        <v>179</v>
      </c>
      <c r="BM154" s="24" t="s">
        <v>205</v>
      </c>
    </row>
    <row r="155" spans="2:65" s="1" customFormat="1" ht="16.5" customHeight="1">
      <c r="B155" s="41"/>
      <c r="C155" s="192" t="s">
        <v>192</v>
      </c>
      <c r="D155" s="192" t="s">
        <v>174</v>
      </c>
      <c r="E155" s="193" t="s">
        <v>206</v>
      </c>
      <c r="F155" s="194" t="s">
        <v>207</v>
      </c>
      <c r="G155" s="195" t="s">
        <v>208</v>
      </c>
      <c r="H155" s="196">
        <v>5.206</v>
      </c>
      <c r="I155" s="197"/>
      <c r="J155" s="198">
        <f>ROUND(I155*H155,2)</f>
        <v>0</v>
      </c>
      <c r="K155" s="194" t="s">
        <v>178</v>
      </c>
      <c r="L155" s="61"/>
      <c r="M155" s="199" t="s">
        <v>21</v>
      </c>
      <c r="N155" s="200" t="s">
        <v>42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179</v>
      </c>
      <c r="AT155" s="24" t="s">
        <v>174</v>
      </c>
      <c r="AU155" s="24" t="s">
        <v>81</v>
      </c>
      <c r="AY155" s="24" t="s">
        <v>172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79</v>
      </c>
      <c r="BK155" s="203">
        <f>ROUND(I155*H155,2)</f>
        <v>0</v>
      </c>
      <c r="BL155" s="24" t="s">
        <v>179</v>
      </c>
      <c r="BM155" s="24" t="s">
        <v>209</v>
      </c>
    </row>
    <row r="156" spans="2:51" s="11" customFormat="1" ht="13.5">
      <c r="B156" s="204"/>
      <c r="C156" s="205"/>
      <c r="D156" s="206" t="s">
        <v>180</v>
      </c>
      <c r="E156" s="207" t="s">
        <v>21</v>
      </c>
      <c r="F156" s="208" t="s">
        <v>210</v>
      </c>
      <c r="G156" s="205"/>
      <c r="H156" s="209">
        <v>5.20608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180</v>
      </c>
      <c r="AU156" s="215" t="s">
        <v>81</v>
      </c>
      <c r="AV156" s="11" t="s">
        <v>81</v>
      </c>
      <c r="AW156" s="11" t="s">
        <v>182</v>
      </c>
      <c r="AX156" s="11" t="s">
        <v>71</v>
      </c>
      <c r="AY156" s="215" t="s">
        <v>172</v>
      </c>
    </row>
    <row r="157" spans="2:51" s="12" customFormat="1" ht="13.5">
      <c r="B157" s="216"/>
      <c r="C157" s="217"/>
      <c r="D157" s="206" t="s">
        <v>180</v>
      </c>
      <c r="E157" s="218" t="s">
        <v>21</v>
      </c>
      <c r="F157" s="219" t="s">
        <v>183</v>
      </c>
      <c r="G157" s="217"/>
      <c r="H157" s="220">
        <v>5.20608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180</v>
      </c>
      <c r="AU157" s="226" t="s">
        <v>81</v>
      </c>
      <c r="AV157" s="12" t="s">
        <v>179</v>
      </c>
      <c r="AW157" s="12" t="s">
        <v>182</v>
      </c>
      <c r="AX157" s="12" t="s">
        <v>79</v>
      </c>
      <c r="AY157" s="226" t="s">
        <v>172</v>
      </c>
    </row>
    <row r="158" spans="2:65" s="1" customFormat="1" ht="16.5" customHeight="1">
      <c r="B158" s="41"/>
      <c r="C158" s="192" t="s">
        <v>211</v>
      </c>
      <c r="D158" s="192" t="s">
        <v>174</v>
      </c>
      <c r="E158" s="193" t="s">
        <v>212</v>
      </c>
      <c r="F158" s="194" t="s">
        <v>213</v>
      </c>
      <c r="G158" s="195" t="s">
        <v>177</v>
      </c>
      <c r="H158" s="196">
        <v>2.487</v>
      </c>
      <c r="I158" s="197"/>
      <c r="J158" s="198">
        <f>ROUND(I158*H158,2)</f>
        <v>0</v>
      </c>
      <c r="K158" s="194" t="s">
        <v>178</v>
      </c>
      <c r="L158" s="61"/>
      <c r="M158" s="199" t="s">
        <v>21</v>
      </c>
      <c r="N158" s="200" t="s">
        <v>42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179</v>
      </c>
      <c r="AT158" s="24" t="s">
        <v>174</v>
      </c>
      <c r="AU158" s="24" t="s">
        <v>81</v>
      </c>
      <c r="AY158" s="24" t="s">
        <v>172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79</v>
      </c>
      <c r="BK158" s="203">
        <f>ROUND(I158*H158,2)</f>
        <v>0</v>
      </c>
      <c r="BL158" s="24" t="s">
        <v>179</v>
      </c>
      <c r="BM158" s="24" t="s">
        <v>214</v>
      </c>
    </row>
    <row r="159" spans="2:51" s="11" customFormat="1" ht="13.5">
      <c r="B159" s="204"/>
      <c r="C159" s="205"/>
      <c r="D159" s="206" t="s">
        <v>180</v>
      </c>
      <c r="E159" s="207" t="s">
        <v>21</v>
      </c>
      <c r="F159" s="208" t="s">
        <v>215</v>
      </c>
      <c r="G159" s="205"/>
      <c r="H159" s="209">
        <v>2.4867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180</v>
      </c>
      <c r="AU159" s="215" t="s">
        <v>81</v>
      </c>
      <c r="AV159" s="11" t="s">
        <v>81</v>
      </c>
      <c r="AW159" s="11" t="s">
        <v>182</v>
      </c>
      <c r="AX159" s="11" t="s">
        <v>71</v>
      </c>
      <c r="AY159" s="215" t="s">
        <v>172</v>
      </c>
    </row>
    <row r="160" spans="2:51" s="12" customFormat="1" ht="13.5">
      <c r="B160" s="216"/>
      <c r="C160" s="217"/>
      <c r="D160" s="206" t="s">
        <v>180</v>
      </c>
      <c r="E160" s="218" t="s">
        <v>21</v>
      </c>
      <c r="F160" s="219" t="s">
        <v>183</v>
      </c>
      <c r="G160" s="217"/>
      <c r="H160" s="220">
        <v>2.4867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180</v>
      </c>
      <c r="AU160" s="226" t="s">
        <v>81</v>
      </c>
      <c r="AV160" s="12" t="s">
        <v>179</v>
      </c>
      <c r="AW160" s="12" t="s">
        <v>182</v>
      </c>
      <c r="AX160" s="12" t="s">
        <v>79</v>
      </c>
      <c r="AY160" s="226" t="s">
        <v>172</v>
      </c>
    </row>
    <row r="161" spans="2:65" s="1" customFormat="1" ht="16.5" customHeight="1">
      <c r="B161" s="41"/>
      <c r="C161" s="192" t="s">
        <v>197</v>
      </c>
      <c r="D161" s="192" t="s">
        <v>174</v>
      </c>
      <c r="E161" s="193" t="s">
        <v>216</v>
      </c>
      <c r="F161" s="194" t="s">
        <v>217</v>
      </c>
      <c r="G161" s="195" t="s">
        <v>218</v>
      </c>
      <c r="H161" s="196">
        <v>4.204</v>
      </c>
      <c r="I161" s="197"/>
      <c r="J161" s="198">
        <f>ROUND(I161*H161,2)</f>
        <v>0</v>
      </c>
      <c r="K161" s="194" t="s">
        <v>178</v>
      </c>
      <c r="L161" s="61"/>
      <c r="M161" s="199" t="s">
        <v>21</v>
      </c>
      <c r="N161" s="200" t="s">
        <v>42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179</v>
      </c>
      <c r="AT161" s="24" t="s">
        <v>174</v>
      </c>
      <c r="AU161" s="24" t="s">
        <v>81</v>
      </c>
      <c r="AY161" s="24" t="s">
        <v>172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79</v>
      </c>
      <c r="BK161" s="203">
        <f>ROUND(I161*H161,2)</f>
        <v>0</v>
      </c>
      <c r="BL161" s="24" t="s">
        <v>179</v>
      </c>
      <c r="BM161" s="24" t="s">
        <v>219</v>
      </c>
    </row>
    <row r="162" spans="2:63" s="10" customFormat="1" ht="29.85" customHeight="1">
      <c r="B162" s="176"/>
      <c r="C162" s="177"/>
      <c r="D162" s="178" t="s">
        <v>70</v>
      </c>
      <c r="E162" s="190" t="s">
        <v>81</v>
      </c>
      <c r="F162" s="190" t="s">
        <v>220</v>
      </c>
      <c r="G162" s="177"/>
      <c r="H162" s="177"/>
      <c r="I162" s="180"/>
      <c r="J162" s="191">
        <f>BK162</f>
        <v>0</v>
      </c>
      <c r="K162" s="177"/>
      <c r="L162" s="182"/>
      <c r="M162" s="183"/>
      <c r="N162" s="184"/>
      <c r="O162" s="184"/>
      <c r="P162" s="185">
        <f>SUM(P163:P174)</f>
        <v>0</v>
      </c>
      <c r="Q162" s="184"/>
      <c r="R162" s="185">
        <f>SUM(R163:R174)</f>
        <v>0</v>
      </c>
      <c r="S162" s="184"/>
      <c r="T162" s="186">
        <f>SUM(T163:T174)</f>
        <v>0</v>
      </c>
      <c r="AR162" s="187" t="s">
        <v>79</v>
      </c>
      <c r="AT162" s="188" t="s">
        <v>70</v>
      </c>
      <c r="AU162" s="188" t="s">
        <v>79</v>
      </c>
      <c r="AY162" s="187" t="s">
        <v>172</v>
      </c>
      <c r="BK162" s="189">
        <f>SUM(BK163:BK174)</f>
        <v>0</v>
      </c>
    </row>
    <row r="163" spans="2:65" s="1" customFormat="1" ht="25.5" customHeight="1">
      <c r="B163" s="41"/>
      <c r="C163" s="192" t="s">
        <v>221</v>
      </c>
      <c r="D163" s="192" t="s">
        <v>174</v>
      </c>
      <c r="E163" s="193" t="s">
        <v>222</v>
      </c>
      <c r="F163" s="194" t="s">
        <v>223</v>
      </c>
      <c r="G163" s="195" t="s">
        <v>177</v>
      </c>
      <c r="H163" s="196">
        <v>1.388</v>
      </c>
      <c r="I163" s="197"/>
      <c r="J163" s="198">
        <f>ROUND(I163*H163,2)</f>
        <v>0</v>
      </c>
      <c r="K163" s="194" t="s">
        <v>178</v>
      </c>
      <c r="L163" s="61"/>
      <c r="M163" s="199" t="s">
        <v>21</v>
      </c>
      <c r="N163" s="200" t="s">
        <v>42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179</v>
      </c>
      <c r="AT163" s="24" t="s">
        <v>174</v>
      </c>
      <c r="AU163" s="24" t="s">
        <v>81</v>
      </c>
      <c r="AY163" s="24" t="s">
        <v>172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79</v>
      </c>
      <c r="BK163" s="203">
        <f>ROUND(I163*H163,2)</f>
        <v>0</v>
      </c>
      <c r="BL163" s="24" t="s">
        <v>179</v>
      </c>
      <c r="BM163" s="24" t="s">
        <v>224</v>
      </c>
    </row>
    <row r="164" spans="2:51" s="11" customFormat="1" ht="13.5">
      <c r="B164" s="204"/>
      <c r="C164" s="205"/>
      <c r="D164" s="206" t="s">
        <v>180</v>
      </c>
      <c r="E164" s="207" t="s">
        <v>21</v>
      </c>
      <c r="F164" s="208" t="s">
        <v>225</v>
      </c>
      <c r="G164" s="205"/>
      <c r="H164" s="209">
        <v>1.3884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180</v>
      </c>
      <c r="AU164" s="215" t="s">
        <v>81</v>
      </c>
      <c r="AV164" s="11" t="s">
        <v>81</v>
      </c>
      <c r="AW164" s="11" t="s">
        <v>182</v>
      </c>
      <c r="AX164" s="11" t="s">
        <v>71</v>
      </c>
      <c r="AY164" s="215" t="s">
        <v>172</v>
      </c>
    </row>
    <row r="165" spans="2:51" s="12" customFormat="1" ht="13.5">
      <c r="B165" s="216"/>
      <c r="C165" s="217"/>
      <c r="D165" s="206" t="s">
        <v>180</v>
      </c>
      <c r="E165" s="218" t="s">
        <v>21</v>
      </c>
      <c r="F165" s="219" t="s">
        <v>183</v>
      </c>
      <c r="G165" s="217"/>
      <c r="H165" s="220">
        <v>1.3884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180</v>
      </c>
      <c r="AU165" s="226" t="s">
        <v>81</v>
      </c>
      <c r="AV165" s="12" t="s">
        <v>179</v>
      </c>
      <c r="AW165" s="12" t="s">
        <v>182</v>
      </c>
      <c r="AX165" s="12" t="s">
        <v>79</v>
      </c>
      <c r="AY165" s="226" t="s">
        <v>172</v>
      </c>
    </row>
    <row r="166" spans="2:65" s="1" customFormat="1" ht="25.5" customHeight="1">
      <c r="B166" s="41"/>
      <c r="C166" s="192" t="s">
        <v>201</v>
      </c>
      <c r="D166" s="192" t="s">
        <v>174</v>
      </c>
      <c r="E166" s="193" t="s">
        <v>226</v>
      </c>
      <c r="F166" s="194" t="s">
        <v>227</v>
      </c>
      <c r="G166" s="195" t="s">
        <v>218</v>
      </c>
      <c r="H166" s="196">
        <v>3.094</v>
      </c>
      <c r="I166" s="197"/>
      <c r="J166" s="198">
        <f>ROUND(I166*H166,2)</f>
        <v>0</v>
      </c>
      <c r="K166" s="194" t="s">
        <v>178</v>
      </c>
      <c r="L166" s="61"/>
      <c r="M166" s="199" t="s">
        <v>21</v>
      </c>
      <c r="N166" s="200" t="s">
        <v>42</v>
      </c>
      <c r="O166" s="4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179</v>
      </c>
      <c r="AT166" s="24" t="s">
        <v>174</v>
      </c>
      <c r="AU166" s="24" t="s">
        <v>81</v>
      </c>
      <c r="AY166" s="24" t="s">
        <v>172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79</v>
      </c>
      <c r="BK166" s="203">
        <f>ROUND(I166*H166,2)</f>
        <v>0</v>
      </c>
      <c r="BL166" s="24" t="s">
        <v>179</v>
      </c>
      <c r="BM166" s="24" t="s">
        <v>228</v>
      </c>
    </row>
    <row r="167" spans="2:51" s="11" customFormat="1" ht="13.5">
      <c r="B167" s="204"/>
      <c r="C167" s="205"/>
      <c r="D167" s="206" t="s">
        <v>180</v>
      </c>
      <c r="E167" s="207" t="s">
        <v>21</v>
      </c>
      <c r="F167" s="208" t="s">
        <v>229</v>
      </c>
      <c r="G167" s="205"/>
      <c r="H167" s="209">
        <v>3.0935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180</v>
      </c>
      <c r="AU167" s="215" t="s">
        <v>81</v>
      </c>
      <c r="AV167" s="11" t="s">
        <v>81</v>
      </c>
      <c r="AW167" s="11" t="s">
        <v>182</v>
      </c>
      <c r="AX167" s="11" t="s">
        <v>71</v>
      </c>
      <c r="AY167" s="215" t="s">
        <v>172</v>
      </c>
    </row>
    <row r="168" spans="2:51" s="12" customFormat="1" ht="13.5">
      <c r="B168" s="216"/>
      <c r="C168" s="217"/>
      <c r="D168" s="206" t="s">
        <v>180</v>
      </c>
      <c r="E168" s="218" t="s">
        <v>21</v>
      </c>
      <c r="F168" s="219" t="s">
        <v>183</v>
      </c>
      <c r="G168" s="217"/>
      <c r="H168" s="220">
        <v>3.0935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180</v>
      </c>
      <c r="AU168" s="226" t="s">
        <v>81</v>
      </c>
      <c r="AV168" s="12" t="s">
        <v>179</v>
      </c>
      <c r="AW168" s="12" t="s">
        <v>182</v>
      </c>
      <c r="AX168" s="12" t="s">
        <v>79</v>
      </c>
      <c r="AY168" s="226" t="s">
        <v>172</v>
      </c>
    </row>
    <row r="169" spans="2:65" s="1" customFormat="1" ht="25.5" customHeight="1">
      <c r="B169" s="41"/>
      <c r="C169" s="192" t="s">
        <v>230</v>
      </c>
      <c r="D169" s="192" t="s">
        <v>174</v>
      </c>
      <c r="E169" s="193" t="s">
        <v>231</v>
      </c>
      <c r="F169" s="194" t="s">
        <v>232</v>
      </c>
      <c r="G169" s="195" t="s">
        <v>218</v>
      </c>
      <c r="H169" s="196">
        <v>9.459</v>
      </c>
      <c r="I169" s="197"/>
      <c r="J169" s="198">
        <f>ROUND(I169*H169,2)</f>
        <v>0</v>
      </c>
      <c r="K169" s="194" t="s">
        <v>178</v>
      </c>
      <c r="L169" s="61"/>
      <c r="M169" s="199" t="s">
        <v>21</v>
      </c>
      <c r="N169" s="200" t="s">
        <v>42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179</v>
      </c>
      <c r="AT169" s="24" t="s">
        <v>174</v>
      </c>
      <c r="AU169" s="24" t="s">
        <v>81</v>
      </c>
      <c r="AY169" s="24" t="s">
        <v>172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79</v>
      </c>
      <c r="BK169" s="203">
        <f>ROUND(I169*H169,2)</f>
        <v>0</v>
      </c>
      <c r="BL169" s="24" t="s">
        <v>179</v>
      </c>
      <c r="BM169" s="24" t="s">
        <v>233</v>
      </c>
    </row>
    <row r="170" spans="2:51" s="11" customFormat="1" ht="13.5">
      <c r="B170" s="204"/>
      <c r="C170" s="205"/>
      <c r="D170" s="206" t="s">
        <v>180</v>
      </c>
      <c r="E170" s="207" t="s">
        <v>21</v>
      </c>
      <c r="F170" s="208" t="s">
        <v>234</v>
      </c>
      <c r="G170" s="205"/>
      <c r="H170" s="209">
        <v>9.459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180</v>
      </c>
      <c r="AU170" s="215" t="s">
        <v>81</v>
      </c>
      <c r="AV170" s="11" t="s">
        <v>81</v>
      </c>
      <c r="AW170" s="11" t="s">
        <v>182</v>
      </c>
      <c r="AX170" s="11" t="s">
        <v>71</v>
      </c>
      <c r="AY170" s="215" t="s">
        <v>172</v>
      </c>
    </row>
    <row r="171" spans="2:51" s="12" customFormat="1" ht="13.5">
      <c r="B171" s="216"/>
      <c r="C171" s="217"/>
      <c r="D171" s="206" t="s">
        <v>180</v>
      </c>
      <c r="E171" s="218" t="s">
        <v>21</v>
      </c>
      <c r="F171" s="219" t="s">
        <v>183</v>
      </c>
      <c r="G171" s="217"/>
      <c r="H171" s="220">
        <v>9.459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180</v>
      </c>
      <c r="AU171" s="226" t="s">
        <v>81</v>
      </c>
      <c r="AV171" s="12" t="s">
        <v>179</v>
      </c>
      <c r="AW171" s="12" t="s">
        <v>182</v>
      </c>
      <c r="AX171" s="12" t="s">
        <v>79</v>
      </c>
      <c r="AY171" s="226" t="s">
        <v>172</v>
      </c>
    </row>
    <row r="172" spans="2:65" s="1" customFormat="1" ht="25.5" customHeight="1">
      <c r="B172" s="41"/>
      <c r="C172" s="192" t="s">
        <v>205</v>
      </c>
      <c r="D172" s="192" t="s">
        <v>174</v>
      </c>
      <c r="E172" s="193" t="s">
        <v>235</v>
      </c>
      <c r="F172" s="194" t="s">
        <v>236</v>
      </c>
      <c r="G172" s="195" t="s">
        <v>218</v>
      </c>
      <c r="H172" s="196">
        <v>2.975</v>
      </c>
      <c r="I172" s="197"/>
      <c r="J172" s="198">
        <f>ROUND(I172*H172,2)</f>
        <v>0</v>
      </c>
      <c r="K172" s="194" t="s">
        <v>178</v>
      </c>
      <c r="L172" s="61"/>
      <c r="M172" s="199" t="s">
        <v>21</v>
      </c>
      <c r="N172" s="200" t="s">
        <v>42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179</v>
      </c>
      <c r="AT172" s="24" t="s">
        <v>174</v>
      </c>
      <c r="AU172" s="24" t="s">
        <v>81</v>
      </c>
      <c r="AY172" s="24" t="s">
        <v>172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79</v>
      </c>
      <c r="BK172" s="203">
        <f>ROUND(I172*H172,2)</f>
        <v>0</v>
      </c>
      <c r="BL172" s="24" t="s">
        <v>179</v>
      </c>
      <c r="BM172" s="24" t="s">
        <v>237</v>
      </c>
    </row>
    <row r="173" spans="2:51" s="11" customFormat="1" ht="13.5">
      <c r="B173" s="204"/>
      <c r="C173" s="205"/>
      <c r="D173" s="206" t="s">
        <v>180</v>
      </c>
      <c r="E173" s="207" t="s">
        <v>21</v>
      </c>
      <c r="F173" s="208" t="s">
        <v>238</v>
      </c>
      <c r="G173" s="205"/>
      <c r="H173" s="209">
        <v>2.9745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180</v>
      </c>
      <c r="AU173" s="215" t="s">
        <v>81</v>
      </c>
      <c r="AV173" s="11" t="s">
        <v>81</v>
      </c>
      <c r="AW173" s="11" t="s">
        <v>182</v>
      </c>
      <c r="AX173" s="11" t="s">
        <v>71</v>
      </c>
      <c r="AY173" s="215" t="s">
        <v>172</v>
      </c>
    </row>
    <row r="174" spans="2:51" s="12" customFormat="1" ht="13.5">
      <c r="B174" s="216"/>
      <c r="C174" s="217"/>
      <c r="D174" s="206" t="s">
        <v>180</v>
      </c>
      <c r="E174" s="218" t="s">
        <v>21</v>
      </c>
      <c r="F174" s="219" t="s">
        <v>183</v>
      </c>
      <c r="G174" s="217"/>
      <c r="H174" s="220">
        <v>2.9745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180</v>
      </c>
      <c r="AU174" s="226" t="s">
        <v>81</v>
      </c>
      <c r="AV174" s="12" t="s">
        <v>179</v>
      </c>
      <c r="AW174" s="12" t="s">
        <v>182</v>
      </c>
      <c r="AX174" s="12" t="s">
        <v>79</v>
      </c>
      <c r="AY174" s="226" t="s">
        <v>172</v>
      </c>
    </row>
    <row r="175" spans="2:63" s="10" customFormat="1" ht="29.85" customHeight="1">
      <c r="B175" s="176"/>
      <c r="C175" s="177"/>
      <c r="D175" s="178" t="s">
        <v>70</v>
      </c>
      <c r="E175" s="190" t="s">
        <v>186</v>
      </c>
      <c r="F175" s="190" t="s">
        <v>239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SUM(P176:P241)</f>
        <v>0</v>
      </c>
      <c r="Q175" s="184"/>
      <c r="R175" s="185">
        <f>SUM(R176:R241)</f>
        <v>0</v>
      </c>
      <c r="S175" s="184"/>
      <c r="T175" s="186">
        <f>SUM(T176:T241)</f>
        <v>0</v>
      </c>
      <c r="AR175" s="187" t="s">
        <v>79</v>
      </c>
      <c r="AT175" s="188" t="s">
        <v>70</v>
      </c>
      <c r="AU175" s="188" t="s">
        <v>79</v>
      </c>
      <c r="AY175" s="187" t="s">
        <v>172</v>
      </c>
      <c r="BK175" s="189">
        <f>SUM(BK176:BK241)</f>
        <v>0</v>
      </c>
    </row>
    <row r="176" spans="2:65" s="1" customFormat="1" ht="25.5" customHeight="1">
      <c r="B176" s="41"/>
      <c r="C176" s="192" t="s">
        <v>10</v>
      </c>
      <c r="D176" s="192" t="s">
        <v>174</v>
      </c>
      <c r="E176" s="193" t="s">
        <v>240</v>
      </c>
      <c r="F176" s="194" t="s">
        <v>241</v>
      </c>
      <c r="G176" s="195" t="s">
        <v>218</v>
      </c>
      <c r="H176" s="196">
        <v>1.17</v>
      </c>
      <c r="I176" s="197"/>
      <c r="J176" s="198">
        <f>ROUND(I176*H176,2)</f>
        <v>0</v>
      </c>
      <c r="K176" s="194" t="s">
        <v>178</v>
      </c>
      <c r="L176" s="61"/>
      <c r="M176" s="199" t="s">
        <v>21</v>
      </c>
      <c r="N176" s="200" t="s">
        <v>42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179</v>
      </c>
      <c r="AT176" s="24" t="s">
        <v>174</v>
      </c>
      <c r="AU176" s="24" t="s">
        <v>81</v>
      </c>
      <c r="AY176" s="24" t="s">
        <v>172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79</v>
      </c>
      <c r="BK176" s="203">
        <f>ROUND(I176*H176,2)</f>
        <v>0</v>
      </c>
      <c r="BL176" s="24" t="s">
        <v>179</v>
      </c>
      <c r="BM176" s="24" t="s">
        <v>242</v>
      </c>
    </row>
    <row r="177" spans="2:51" s="11" customFormat="1" ht="13.5">
      <c r="B177" s="204"/>
      <c r="C177" s="205"/>
      <c r="D177" s="206" t="s">
        <v>180</v>
      </c>
      <c r="E177" s="207" t="s">
        <v>21</v>
      </c>
      <c r="F177" s="208" t="s">
        <v>243</v>
      </c>
      <c r="G177" s="205"/>
      <c r="H177" s="209">
        <v>1.17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180</v>
      </c>
      <c r="AU177" s="215" t="s">
        <v>81</v>
      </c>
      <c r="AV177" s="11" t="s">
        <v>81</v>
      </c>
      <c r="AW177" s="11" t="s">
        <v>182</v>
      </c>
      <c r="AX177" s="11" t="s">
        <v>71</v>
      </c>
      <c r="AY177" s="215" t="s">
        <v>172</v>
      </c>
    </row>
    <row r="178" spans="2:51" s="12" customFormat="1" ht="13.5">
      <c r="B178" s="216"/>
      <c r="C178" s="217"/>
      <c r="D178" s="206" t="s">
        <v>180</v>
      </c>
      <c r="E178" s="218" t="s">
        <v>21</v>
      </c>
      <c r="F178" s="219" t="s">
        <v>183</v>
      </c>
      <c r="G178" s="217"/>
      <c r="H178" s="220">
        <v>1.17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180</v>
      </c>
      <c r="AU178" s="226" t="s">
        <v>81</v>
      </c>
      <c r="AV178" s="12" t="s">
        <v>179</v>
      </c>
      <c r="AW178" s="12" t="s">
        <v>182</v>
      </c>
      <c r="AX178" s="12" t="s">
        <v>79</v>
      </c>
      <c r="AY178" s="226" t="s">
        <v>172</v>
      </c>
    </row>
    <row r="179" spans="2:65" s="1" customFormat="1" ht="25.5" customHeight="1">
      <c r="B179" s="41"/>
      <c r="C179" s="192" t="s">
        <v>209</v>
      </c>
      <c r="D179" s="192" t="s">
        <v>174</v>
      </c>
      <c r="E179" s="193" t="s">
        <v>244</v>
      </c>
      <c r="F179" s="194" t="s">
        <v>245</v>
      </c>
      <c r="G179" s="195" t="s">
        <v>218</v>
      </c>
      <c r="H179" s="196">
        <v>1.824</v>
      </c>
      <c r="I179" s="197"/>
      <c r="J179" s="198">
        <f>ROUND(I179*H179,2)</f>
        <v>0</v>
      </c>
      <c r="K179" s="194" t="s">
        <v>178</v>
      </c>
      <c r="L179" s="61"/>
      <c r="M179" s="199" t="s">
        <v>21</v>
      </c>
      <c r="N179" s="200" t="s">
        <v>42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179</v>
      </c>
      <c r="AT179" s="24" t="s">
        <v>174</v>
      </c>
      <c r="AU179" s="24" t="s">
        <v>81</v>
      </c>
      <c r="AY179" s="24" t="s">
        <v>172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79</v>
      </c>
      <c r="BK179" s="203">
        <f>ROUND(I179*H179,2)</f>
        <v>0</v>
      </c>
      <c r="BL179" s="24" t="s">
        <v>179</v>
      </c>
      <c r="BM179" s="24" t="s">
        <v>246</v>
      </c>
    </row>
    <row r="180" spans="2:51" s="11" customFormat="1" ht="13.5">
      <c r="B180" s="204"/>
      <c r="C180" s="205"/>
      <c r="D180" s="206" t="s">
        <v>180</v>
      </c>
      <c r="E180" s="207" t="s">
        <v>21</v>
      </c>
      <c r="F180" s="208" t="s">
        <v>247</v>
      </c>
      <c r="G180" s="205"/>
      <c r="H180" s="209">
        <v>1.824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180</v>
      </c>
      <c r="AU180" s="215" t="s">
        <v>81</v>
      </c>
      <c r="AV180" s="11" t="s">
        <v>81</v>
      </c>
      <c r="AW180" s="11" t="s">
        <v>182</v>
      </c>
      <c r="AX180" s="11" t="s">
        <v>71</v>
      </c>
      <c r="AY180" s="215" t="s">
        <v>172</v>
      </c>
    </row>
    <row r="181" spans="2:51" s="12" customFormat="1" ht="13.5">
      <c r="B181" s="216"/>
      <c r="C181" s="217"/>
      <c r="D181" s="206" t="s">
        <v>180</v>
      </c>
      <c r="E181" s="218" t="s">
        <v>21</v>
      </c>
      <c r="F181" s="219" t="s">
        <v>183</v>
      </c>
      <c r="G181" s="217"/>
      <c r="H181" s="220">
        <v>1.824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180</v>
      </c>
      <c r="AU181" s="226" t="s">
        <v>81</v>
      </c>
      <c r="AV181" s="12" t="s">
        <v>179</v>
      </c>
      <c r="AW181" s="12" t="s">
        <v>182</v>
      </c>
      <c r="AX181" s="12" t="s">
        <v>79</v>
      </c>
      <c r="AY181" s="226" t="s">
        <v>172</v>
      </c>
    </row>
    <row r="182" spans="2:65" s="1" customFormat="1" ht="25.5" customHeight="1">
      <c r="B182" s="41"/>
      <c r="C182" s="192" t="s">
        <v>248</v>
      </c>
      <c r="D182" s="192" t="s">
        <v>174</v>
      </c>
      <c r="E182" s="193" t="s">
        <v>249</v>
      </c>
      <c r="F182" s="194" t="s">
        <v>250</v>
      </c>
      <c r="G182" s="195" t="s">
        <v>218</v>
      </c>
      <c r="H182" s="196">
        <v>3.648</v>
      </c>
      <c r="I182" s="197"/>
      <c r="J182" s="198">
        <f>ROUND(I182*H182,2)</f>
        <v>0</v>
      </c>
      <c r="K182" s="194" t="s">
        <v>21</v>
      </c>
      <c r="L182" s="61"/>
      <c r="M182" s="199" t="s">
        <v>21</v>
      </c>
      <c r="N182" s="200" t="s">
        <v>42</v>
      </c>
      <c r="O182" s="4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4" t="s">
        <v>179</v>
      </c>
      <c r="AT182" s="24" t="s">
        <v>174</v>
      </c>
      <c r="AU182" s="24" t="s">
        <v>81</v>
      </c>
      <c r="AY182" s="24" t="s">
        <v>172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79</v>
      </c>
      <c r="BK182" s="203">
        <f>ROUND(I182*H182,2)</f>
        <v>0</v>
      </c>
      <c r="BL182" s="24" t="s">
        <v>179</v>
      </c>
      <c r="BM182" s="24" t="s">
        <v>251</v>
      </c>
    </row>
    <row r="183" spans="2:51" s="11" customFormat="1" ht="13.5">
      <c r="B183" s="204"/>
      <c r="C183" s="205"/>
      <c r="D183" s="206" t="s">
        <v>180</v>
      </c>
      <c r="E183" s="207" t="s">
        <v>21</v>
      </c>
      <c r="F183" s="208" t="s">
        <v>252</v>
      </c>
      <c r="G183" s="205"/>
      <c r="H183" s="209">
        <v>3.648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180</v>
      </c>
      <c r="AU183" s="215" t="s">
        <v>81</v>
      </c>
      <c r="AV183" s="11" t="s">
        <v>81</v>
      </c>
      <c r="AW183" s="11" t="s">
        <v>182</v>
      </c>
      <c r="AX183" s="11" t="s">
        <v>71</v>
      </c>
      <c r="AY183" s="215" t="s">
        <v>172</v>
      </c>
    </row>
    <row r="184" spans="2:51" s="12" customFormat="1" ht="13.5">
      <c r="B184" s="216"/>
      <c r="C184" s="217"/>
      <c r="D184" s="206" t="s">
        <v>180</v>
      </c>
      <c r="E184" s="218" t="s">
        <v>21</v>
      </c>
      <c r="F184" s="219" t="s">
        <v>183</v>
      </c>
      <c r="G184" s="217"/>
      <c r="H184" s="220">
        <v>3.648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180</v>
      </c>
      <c r="AU184" s="226" t="s">
        <v>81</v>
      </c>
      <c r="AV184" s="12" t="s">
        <v>179</v>
      </c>
      <c r="AW184" s="12" t="s">
        <v>182</v>
      </c>
      <c r="AX184" s="12" t="s">
        <v>79</v>
      </c>
      <c r="AY184" s="226" t="s">
        <v>172</v>
      </c>
    </row>
    <row r="185" spans="2:65" s="1" customFormat="1" ht="25.5" customHeight="1">
      <c r="B185" s="41"/>
      <c r="C185" s="192" t="s">
        <v>214</v>
      </c>
      <c r="D185" s="192" t="s">
        <v>174</v>
      </c>
      <c r="E185" s="193" t="s">
        <v>253</v>
      </c>
      <c r="F185" s="194" t="s">
        <v>254</v>
      </c>
      <c r="G185" s="195" t="s">
        <v>218</v>
      </c>
      <c r="H185" s="196">
        <v>13.376</v>
      </c>
      <c r="I185" s="197"/>
      <c r="J185" s="198">
        <f>ROUND(I185*H185,2)</f>
        <v>0</v>
      </c>
      <c r="K185" s="194" t="s">
        <v>178</v>
      </c>
      <c r="L185" s="61"/>
      <c r="M185" s="199" t="s">
        <v>21</v>
      </c>
      <c r="N185" s="200" t="s">
        <v>42</v>
      </c>
      <c r="O185" s="4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179</v>
      </c>
      <c r="AT185" s="24" t="s">
        <v>174</v>
      </c>
      <c r="AU185" s="24" t="s">
        <v>81</v>
      </c>
      <c r="AY185" s="24" t="s">
        <v>172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79</v>
      </c>
      <c r="BK185" s="203">
        <f>ROUND(I185*H185,2)</f>
        <v>0</v>
      </c>
      <c r="BL185" s="24" t="s">
        <v>179</v>
      </c>
      <c r="BM185" s="24" t="s">
        <v>255</v>
      </c>
    </row>
    <row r="186" spans="2:65" s="1" customFormat="1" ht="25.5" customHeight="1">
      <c r="B186" s="41"/>
      <c r="C186" s="192" t="s">
        <v>256</v>
      </c>
      <c r="D186" s="192" t="s">
        <v>174</v>
      </c>
      <c r="E186" s="193" t="s">
        <v>257</v>
      </c>
      <c r="F186" s="194" t="s">
        <v>258</v>
      </c>
      <c r="G186" s="195" t="s">
        <v>218</v>
      </c>
      <c r="H186" s="196">
        <v>15.443</v>
      </c>
      <c r="I186" s="197"/>
      <c r="J186" s="198">
        <f>ROUND(I186*H186,2)</f>
        <v>0</v>
      </c>
      <c r="K186" s="194" t="s">
        <v>178</v>
      </c>
      <c r="L186" s="61"/>
      <c r="M186" s="199" t="s">
        <v>21</v>
      </c>
      <c r="N186" s="200" t="s">
        <v>42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179</v>
      </c>
      <c r="AT186" s="24" t="s">
        <v>174</v>
      </c>
      <c r="AU186" s="24" t="s">
        <v>81</v>
      </c>
      <c r="AY186" s="24" t="s">
        <v>172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79</v>
      </c>
      <c r="BK186" s="203">
        <f>ROUND(I186*H186,2)</f>
        <v>0</v>
      </c>
      <c r="BL186" s="24" t="s">
        <v>179</v>
      </c>
      <c r="BM186" s="24" t="s">
        <v>259</v>
      </c>
    </row>
    <row r="187" spans="2:51" s="11" customFormat="1" ht="13.5">
      <c r="B187" s="204"/>
      <c r="C187" s="205"/>
      <c r="D187" s="206" t="s">
        <v>180</v>
      </c>
      <c r="E187" s="207" t="s">
        <v>21</v>
      </c>
      <c r="F187" s="208" t="s">
        <v>260</v>
      </c>
      <c r="G187" s="205"/>
      <c r="H187" s="209">
        <v>1.72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180</v>
      </c>
      <c r="AU187" s="215" t="s">
        <v>81</v>
      </c>
      <c r="AV187" s="11" t="s">
        <v>81</v>
      </c>
      <c r="AW187" s="11" t="s">
        <v>182</v>
      </c>
      <c r="AX187" s="11" t="s">
        <v>71</v>
      </c>
      <c r="AY187" s="215" t="s">
        <v>172</v>
      </c>
    </row>
    <row r="188" spans="2:51" s="11" customFormat="1" ht="13.5">
      <c r="B188" s="204"/>
      <c r="C188" s="205"/>
      <c r="D188" s="206" t="s">
        <v>180</v>
      </c>
      <c r="E188" s="207" t="s">
        <v>21</v>
      </c>
      <c r="F188" s="208" t="s">
        <v>261</v>
      </c>
      <c r="G188" s="205"/>
      <c r="H188" s="209">
        <v>5.61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180</v>
      </c>
      <c r="AU188" s="215" t="s">
        <v>81</v>
      </c>
      <c r="AV188" s="11" t="s">
        <v>81</v>
      </c>
      <c r="AW188" s="11" t="s">
        <v>182</v>
      </c>
      <c r="AX188" s="11" t="s">
        <v>71</v>
      </c>
      <c r="AY188" s="215" t="s">
        <v>172</v>
      </c>
    </row>
    <row r="189" spans="2:51" s="11" customFormat="1" ht="13.5">
      <c r="B189" s="204"/>
      <c r="C189" s="205"/>
      <c r="D189" s="206" t="s">
        <v>180</v>
      </c>
      <c r="E189" s="207" t="s">
        <v>21</v>
      </c>
      <c r="F189" s="208" t="s">
        <v>262</v>
      </c>
      <c r="G189" s="205"/>
      <c r="H189" s="209">
        <v>1.576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180</v>
      </c>
      <c r="AU189" s="215" t="s">
        <v>81</v>
      </c>
      <c r="AV189" s="11" t="s">
        <v>81</v>
      </c>
      <c r="AW189" s="11" t="s">
        <v>182</v>
      </c>
      <c r="AX189" s="11" t="s">
        <v>71</v>
      </c>
      <c r="AY189" s="215" t="s">
        <v>172</v>
      </c>
    </row>
    <row r="190" spans="2:51" s="11" customFormat="1" ht="13.5">
      <c r="B190" s="204"/>
      <c r="C190" s="205"/>
      <c r="D190" s="206" t="s">
        <v>180</v>
      </c>
      <c r="E190" s="207" t="s">
        <v>21</v>
      </c>
      <c r="F190" s="208" t="s">
        <v>263</v>
      </c>
      <c r="G190" s="205"/>
      <c r="H190" s="209">
        <v>1.576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180</v>
      </c>
      <c r="AU190" s="215" t="s">
        <v>81</v>
      </c>
      <c r="AV190" s="11" t="s">
        <v>81</v>
      </c>
      <c r="AW190" s="11" t="s">
        <v>182</v>
      </c>
      <c r="AX190" s="11" t="s">
        <v>71</v>
      </c>
      <c r="AY190" s="215" t="s">
        <v>172</v>
      </c>
    </row>
    <row r="191" spans="2:51" s="11" customFormat="1" ht="13.5">
      <c r="B191" s="204"/>
      <c r="C191" s="205"/>
      <c r="D191" s="206" t="s">
        <v>180</v>
      </c>
      <c r="E191" s="207" t="s">
        <v>21</v>
      </c>
      <c r="F191" s="208" t="s">
        <v>264</v>
      </c>
      <c r="G191" s="205"/>
      <c r="H191" s="209">
        <v>4.961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180</v>
      </c>
      <c r="AU191" s="215" t="s">
        <v>81</v>
      </c>
      <c r="AV191" s="11" t="s">
        <v>81</v>
      </c>
      <c r="AW191" s="11" t="s">
        <v>182</v>
      </c>
      <c r="AX191" s="11" t="s">
        <v>71</v>
      </c>
      <c r="AY191" s="215" t="s">
        <v>172</v>
      </c>
    </row>
    <row r="192" spans="2:51" s="12" customFormat="1" ht="13.5">
      <c r="B192" s="216"/>
      <c r="C192" s="217"/>
      <c r="D192" s="206" t="s">
        <v>180</v>
      </c>
      <c r="E192" s="218" t="s">
        <v>21</v>
      </c>
      <c r="F192" s="219" t="s">
        <v>183</v>
      </c>
      <c r="G192" s="217"/>
      <c r="H192" s="220">
        <v>15.443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180</v>
      </c>
      <c r="AU192" s="226" t="s">
        <v>81</v>
      </c>
      <c r="AV192" s="12" t="s">
        <v>179</v>
      </c>
      <c r="AW192" s="12" t="s">
        <v>182</v>
      </c>
      <c r="AX192" s="12" t="s">
        <v>79</v>
      </c>
      <c r="AY192" s="226" t="s">
        <v>172</v>
      </c>
    </row>
    <row r="193" spans="2:65" s="1" customFormat="1" ht="25.5" customHeight="1">
      <c r="B193" s="41"/>
      <c r="C193" s="192" t="s">
        <v>219</v>
      </c>
      <c r="D193" s="192" t="s">
        <v>174</v>
      </c>
      <c r="E193" s="193" t="s">
        <v>265</v>
      </c>
      <c r="F193" s="194" t="s">
        <v>266</v>
      </c>
      <c r="G193" s="195" t="s">
        <v>208</v>
      </c>
      <c r="H193" s="196">
        <v>0.263</v>
      </c>
      <c r="I193" s="197"/>
      <c r="J193" s="198">
        <f>ROUND(I193*H193,2)</f>
        <v>0</v>
      </c>
      <c r="K193" s="194" t="s">
        <v>178</v>
      </c>
      <c r="L193" s="61"/>
      <c r="M193" s="199" t="s">
        <v>21</v>
      </c>
      <c r="N193" s="200" t="s">
        <v>42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179</v>
      </c>
      <c r="AT193" s="24" t="s">
        <v>174</v>
      </c>
      <c r="AU193" s="24" t="s">
        <v>81</v>
      </c>
      <c r="AY193" s="24" t="s">
        <v>172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79</v>
      </c>
      <c r="BK193" s="203">
        <f>ROUND(I193*H193,2)</f>
        <v>0</v>
      </c>
      <c r="BL193" s="24" t="s">
        <v>179</v>
      </c>
      <c r="BM193" s="24" t="s">
        <v>267</v>
      </c>
    </row>
    <row r="194" spans="2:65" s="1" customFormat="1" ht="16.5" customHeight="1">
      <c r="B194" s="41"/>
      <c r="C194" s="227" t="s">
        <v>9</v>
      </c>
      <c r="D194" s="227" t="s">
        <v>268</v>
      </c>
      <c r="E194" s="228" t="s">
        <v>269</v>
      </c>
      <c r="F194" s="229" t="s">
        <v>270</v>
      </c>
      <c r="G194" s="230" t="s">
        <v>208</v>
      </c>
      <c r="H194" s="231">
        <v>0.263</v>
      </c>
      <c r="I194" s="232"/>
      <c r="J194" s="233">
        <f>ROUND(I194*H194,2)</f>
        <v>0</v>
      </c>
      <c r="K194" s="229" t="s">
        <v>178</v>
      </c>
      <c r="L194" s="234"/>
      <c r="M194" s="235" t="s">
        <v>21</v>
      </c>
      <c r="N194" s="236" t="s">
        <v>42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192</v>
      </c>
      <c r="AT194" s="24" t="s">
        <v>268</v>
      </c>
      <c r="AU194" s="24" t="s">
        <v>81</v>
      </c>
      <c r="AY194" s="24" t="s">
        <v>172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79</v>
      </c>
      <c r="BK194" s="203">
        <f>ROUND(I194*H194,2)</f>
        <v>0</v>
      </c>
      <c r="BL194" s="24" t="s">
        <v>179</v>
      </c>
      <c r="BM194" s="24" t="s">
        <v>271</v>
      </c>
    </row>
    <row r="195" spans="2:51" s="11" customFormat="1" ht="13.5">
      <c r="B195" s="204"/>
      <c r="C195" s="205"/>
      <c r="D195" s="206" t="s">
        <v>180</v>
      </c>
      <c r="E195" s="207" t="s">
        <v>21</v>
      </c>
      <c r="F195" s="208" t="s">
        <v>272</v>
      </c>
      <c r="G195" s="205"/>
      <c r="H195" s="209">
        <v>0.26312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180</v>
      </c>
      <c r="AU195" s="215" t="s">
        <v>81</v>
      </c>
      <c r="AV195" s="11" t="s">
        <v>81</v>
      </c>
      <c r="AW195" s="11" t="s">
        <v>182</v>
      </c>
      <c r="AX195" s="11" t="s">
        <v>71</v>
      </c>
      <c r="AY195" s="215" t="s">
        <v>172</v>
      </c>
    </row>
    <row r="196" spans="2:51" s="12" customFormat="1" ht="13.5">
      <c r="B196" s="216"/>
      <c r="C196" s="217"/>
      <c r="D196" s="206" t="s">
        <v>180</v>
      </c>
      <c r="E196" s="218" t="s">
        <v>21</v>
      </c>
      <c r="F196" s="219" t="s">
        <v>183</v>
      </c>
      <c r="G196" s="217"/>
      <c r="H196" s="220">
        <v>0.26312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180</v>
      </c>
      <c r="AU196" s="226" t="s">
        <v>81</v>
      </c>
      <c r="AV196" s="12" t="s">
        <v>179</v>
      </c>
      <c r="AW196" s="12" t="s">
        <v>182</v>
      </c>
      <c r="AX196" s="12" t="s">
        <v>79</v>
      </c>
      <c r="AY196" s="226" t="s">
        <v>172</v>
      </c>
    </row>
    <row r="197" spans="2:65" s="1" customFormat="1" ht="25.5" customHeight="1">
      <c r="B197" s="41"/>
      <c r="C197" s="192" t="s">
        <v>224</v>
      </c>
      <c r="D197" s="192" t="s">
        <v>174</v>
      </c>
      <c r="E197" s="193" t="s">
        <v>273</v>
      </c>
      <c r="F197" s="194" t="s">
        <v>274</v>
      </c>
      <c r="G197" s="195" t="s">
        <v>177</v>
      </c>
      <c r="H197" s="196">
        <v>1.55</v>
      </c>
      <c r="I197" s="197"/>
      <c r="J197" s="198">
        <f>ROUND(I197*H197,2)</f>
        <v>0</v>
      </c>
      <c r="K197" s="194" t="s">
        <v>21</v>
      </c>
      <c r="L197" s="61"/>
      <c r="M197" s="199" t="s">
        <v>21</v>
      </c>
      <c r="N197" s="200" t="s">
        <v>42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179</v>
      </c>
      <c r="AT197" s="24" t="s">
        <v>174</v>
      </c>
      <c r="AU197" s="24" t="s">
        <v>81</v>
      </c>
      <c r="AY197" s="24" t="s">
        <v>172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79</v>
      </c>
      <c r="BK197" s="203">
        <f>ROUND(I197*H197,2)</f>
        <v>0</v>
      </c>
      <c r="BL197" s="24" t="s">
        <v>179</v>
      </c>
      <c r="BM197" s="24" t="s">
        <v>275</v>
      </c>
    </row>
    <row r="198" spans="2:51" s="11" customFormat="1" ht="13.5">
      <c r="B198" s="204"/>
      <c r="C198" s="205"/>
      <c r="D198" s="206" t="s">
        <v>180</v>
      </c>
      <c r="E198" s="207" t="s">
        <v>21</v>
      </c>
      <c r="F198" s="208" t="s">
        <v>276</v>
      </c>
      <c r="G198" s="205"/>
      <c r="H198" s="209">
        <v>1.55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180</v>
      </c>
      <c r="AU198" s="215" t="s">
        <v>81</v>
      </c>
      <c r="AV198" s="11" t="s">
        <v>81</v>
      </c>
      <c r="AW198" s="11" t="s">
        <v>182</v>
      </c>
      <c r="AX198" s="11" t="s">
        <v>71</v>
      </c>
      <c r="AY198" s="215" t="s">
        <v>172</v>
      </c>
    </row>
    <row r="199" spans="2:51" s="12" customFormat="1" ht="13.5">
      <c r="B199" s="216"/>
      <c r="C199" s="217"/>
      <c r="D199" s="206" t="s">
        <v>180</v>
      </c>
      <c r="E199" s="218" t="s">
        <v>21</v>
      </c>
      <c r="F199" s="219" t="s">
        <v>183</v>
      </c>
      <c r="G199" s="217"/>
      <c r="H199" s="220">
        <v>1.55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180</v>
      </c>
      <c r="AU199" s="226" t="s">
        <v>81</v>
      </c>
      <c r="AV199" s="12" t="s">
        <v>179</v>
      </c>
      <c r="AW199" s="12" t="s">
        <v>182</v>
      </c>
      <c r="AX199" s="12" t="s">
        <v>79</v>
      </c>
      <c r="AY199" s="226" t="s">
        <v>172</v>
      </c>
    </row>
    <row r="200" spans="2:65" s="1" customFormat="1" ht="25.5" customHeight="1">
      <c r="B200" s="41"/>
      <c r="C200" s="227" t="s">
        <v>277</v>
      </c>
      <c r="D200" s="227" t="s">
        <v>268</v>
      </c>
      <c r="E200" s="228" t="s">
        <v>278</v>
      </c>
      <c r="F200" s="229" t="s">
        <v>279</v>
      </c>
      <c r="G200" s="230" t="s">
        <v>280</v>
      </c>
      <c r="H200" s="231">
        <v>1</v>
      </c>
      <c r="I200" s="232"/>
      <c r="J200" s="233">
        <f>ROUND(I200*H200,2)</f>
        <v>0</v>
      </c>
      <c r="K200" s="229" t="s">
        <v>21</v>
      </c>
      <c r="L200" s="234"/>
      <c r="M200" s="235" t="s">
        <v>21</v>
      </c>
      <c r="N200" s="236" t="s">
        <v>42</v>
      </c>
      <c r="O200" s="4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192</v>
      </c>
      <c r="AT200" s="24" t="s">
        <v>268</v>
      </c>
      <c r="AU200" s="24" t="s">
        <v>81</v>
      </c>
      <c r="AY200" s="24" t="s">
        <v>172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79</v>
      </c>
      <c r="BK200" s="203">
        <f>ROUND(I200*H200,2)</f>
        <v>0</v>
      </c>
      <c r="BL200" s="24" t="s">
        <v>179</v>
      </c>
      <c r="BM200" s="24" t="s">
        <v>281</v>
      </c>
    </row>
    <row r="201" spans="2:65" s="1" customFormat="1" ht="25.5" customHeight="1">
      <c r="B201" s="41"/>
      <c r="C201" s="192" t="s">
        <v>228</v>
      </c>
      <c r="D201" s="192" t="s">
        <v>174</v>
      </c>
      <c r="E201" s="193" t="s">
        <v>282</v>
      </c>
      <c r="F201" s="194" t="s">
        <v>283</v>
      </c>
      <c r="G201" s="195" t="s">
        <v>280</v>
      </c>
      <c r="H201" s="196">
        <v>51</v>
      </c>
      <c r="I201" s="197"/>
      <c r="J201" s="198">
        <f>ROUND(I201*H201,2)</f>
        <v>0</v>
      </c>
      <c r="K201" s="194" t="s">
        <v>178</v>
      </c>
      <c r="L201" s="61"/>
      <c r="M201" s="199" t="s">
        <v>21</v>
      </c>
      <c r="N201" s="200" t="s">
        <v>42</v>
      </c>
      <c r="O201" s="4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179</v>
      </c>
      <c r="AT201" s="24" t="s">
        <v>174</v>
      </c>
      <c r="AU201" s="24" t="s">
        <v>81</v>
      </c>
      <c r="AY201" s="24" t="s">
        <v>172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79</v>
      </c>
      <c r="BK201" s="203">
        <f>ROUND(I201*H201,2)</f>
        <v>0</v>
      </c>
      <c r="BL201" s="24" t="s">
        <v>179</v>
      </c>
      <c r="BM201" s="24" t="s">
        <v>284</v>
      </c>
    </row>
    <row r="202" spans="2:51" s="11" customFormat="1" ht="13.5">
      <c r="B202" s="204"/>
      <c r="C202" s="205"/>
      <c r="D202" s="206" t="s">
        <v>180</v>
      </c>
      <c r="E202" s="207" t="s">
        <v>21</v>
      </c>
      <c r="F202" s="208" t="s">
        <v>285</v>
      </c>
      <c r="G202" s="205"/>
      <c r="H202" s="209">
        <v>8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180</v>
      </c>
      <c r="AU202" s="215" t="s">
        <v>81</v>
      </c>
      <c r="AV202" s="11" t="s">
        <v>81</v>
      </c>
      <c r="AW202" s="11" t="s">
        <v>182</v>
      </c>
      <c r="AX202" s="11" t="s">
        <v>71</v>
      </c>
      <c r="AY202" s="215" t="s">
        <v>172</v>
      </c>
    </row>
    <row r="203" spans="2:51" s="11" customFormat="1" ht="13.5">
      <c r="B203" s="204"/>
      <c r="C203" s="205"/>
      <c r="D203" s="206" t="s">
        <v>180</v>
      </c>
      <c r="E203" s="207" t="s">
        <v>21</v>
      </c>
      <c r="F203" s="208" t="s">
        <v>286</v>
      </c>
      <c r="G203" s="205"/>
      <c r="H203" s="209">
        <v>2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180</v>
      </c>
      <c r="AU203" s="215" t="s">
        <v>81</v>
      </c>
      <c r="AV203" s="11" t="s">
        <v>81</v>
      </c>
      <c r="AW203" s="11" t="s">
        <v>182</v>
      </c>
      <c r="AX203" s="11" t="s">
        <v>71</v>
      </c>
      <c r="AY203" s="215" t="s">
        <v>172</v>
      </c>
    </row>
    <row r="204" spans="2:51" s="11" customFormat="1" ht="13.5">
      <c r="B204" s="204"/>
      <c r="C204" s="205"/>
      <c r="D204" s="206" t="s">
        <v>180</v>
      </c>
      <c r="E204" s="207" t="s">
        <v>21</v>
      </c>
      <c r="F204" s="208" t="s">
        <v>287</v>
      </c>
      <c r="G204" s="205"/>
      <c r="H204" s="209">
        <v>2</v>
      </c>
      <c r="I204" s="210"/>
      <c r="J204" s="205"/>
      <c r="K204" s="205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180</v>
      </c>
      <c r="AU204" s="215" t="s">
        <v>81</v>
      </c>
      <c r="AV204" s="11" t="s">
        <v>81</v>
      </c>
      <c r="AW204" s="11" t="s">
        <v>182</v>
      </c>
      <c r="AX204" s="11" t="s">
        <v>71</v>
      </c>
      <c r="AY204" s="215" t="s">
        <v>172</v>
      </c>
    </row>
    <row r="205" spans="2:51" s="11" customFormat="1" ht="13.5">
      <c r="B205" s="204"/>
      <c r="C205" s="205"/>
      <c r="D205" s="206" t="s">
        <v>180</v>
      </c>
      <c r="E205" s="207" t="s">
        <v>21</v>
      </c>
      <c r="F205" s="208" t="s">
        <v>288</v>
      </c>
      <c r="G205" s="205"/>
      <c r="H205" s="209">
        <v>2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180</v>
      </c>
      <c r="AU205" s="215" t="s">
        <v>81</v>
      </c>
      <c r="AV205" s="11" t="s">
        <v>81</v>
      </c>
      <c r="AW205" s="11" t="s">
        <v>182</v>
      </c>
      <c r="AX205" s="11" t="s">
        <v>71</v>
      </c>
      <c r="AY205" s="215" t="s">
        <v>172</v>
      </c>
    </row>
    <row r="206" spans="2:51" s="11" customFormat="1" ht="13.5">
      <c r="B206" s="204"/>
      <c r="C206" s="205"/>
      <c r="D206" s="206" t="s">
        <v>180</v>
      </c>
      <c r="E206" s="207" t="s">
        <v>21</v>
      </c>
      <c r="F206" s="208" t="s">
        <v>289</v>
      </c>
      <c r="G206" s="205"/>
      <c r="H206" s="209">
        <v>2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180</v>
      </c>
      <c r="AU206" s="215" t="s">
        <v>81</v>
      </c>
      <c r="AV206" s="11" t="s">
        <v>81</v>
      </c>
      <c r="AW206" s="11" t="s">
        <v>182</v>
      </c>
      <c r="AX206" s="11" t="s">
        <v>71</v>
      </c>
      <c r="AY206" s="215" t="s">
        <v>172</v>
      </c>
    </row>
    <row r="207" spans="2:51" s="11" customFormat="1" ht="13.5">
      <c r="B207" s="204"/>
      <c r="C207" s="205"/>
      <c r="D207" s="206" t="s">
        <v>180</v>
      </c>
      <c r="E207" s="207" t="s">
        <v>21</v>
      </c>
      <c r="F207" s="208" t="s">
        <v>290</v>
      </c>
      <c r="G207" s="205"/>
      <c r="H207" s="209">
        <v>2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180</v>
      </c>
      <c r="AU207" s="215" t="s">
        <v>81</v>
      </c>
      <c r="AV207" s="11" t="s">
        <v>81</v>
      </c>
      <c r="AW207" s="11" t="s">
        <v>182</v>
      </c>
      <c r="AX207" s="11" t="s">
        <v>71</v>
      </c>
      <c r="AY207" s="215" t="s">
        <v>172</v>
      </c>
    </row>
    <row r="208" spans="2:51" s="11" customFormat="1" ht="13.5">
      <c r="B208" s="204"/>
      <c r="C208" s="205"/>
      <c r="D208" s="206" t="s">
        <v>180</v>
      </c>
      <c r="E208" s="207" t="s">
        <v>21</v>
      </c>
      <c r="F208" s="208" t="s">
        <v>291</v>
      </c>
      <c r="G208" s="205"/>
      <c r="H208" s="209">
        <v>2</v>
      </c>
      <c r="I208" s="210"/>
      <c r="J208" s="205"/>
      <c r="K208" s="205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180</v>
      </c>
      <c r="AU208" s="215" t="s">
        <v>81</v>
      </c>
      <c r="AV208" s="11" t="s">
        <v>81</v>
      </c>
      <c r="AW208" s="11" t="s">
        <v>182</v>
      </c>
      <c r="AX208" s="11" t="s">
        <v>71</v>
      </c>
      <c r="AY208" s="215" t="s">
        <v>172</v>
      </c>
    </row>
    <row r="209" spans="2:51" s="11" customFormat="1" ht="13.5">
      <c r="B209" s="204"/>
      <c r="C209" s="205"/>
      <c r="D209" s="206" t="s">
        <v>180</v>
      </c>
      <c r="E209" s="207" t="s">
        <v>21</v>
      </c>
      <c r="F209" s="208" t="s">
        <v>292</v>
      </c>
      <c r="G209" s="205"/>
      <c r="H209" s="209">
        <v>2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180</v>
      </c>
      <c r="AU209" s="215" t="s">
        <v>81</v>
      </c>
      <c r="AV209" s="11" t="s">
        <v>81</v>
      </c>
      <c r="AW209" s="11" t="s">
        <v>182</v>
      </c>
      <c r="AX209" s="11" t="s">
        <v>71</v>
      </c>
      <c r="AY209" s="215" t="s">
        <v>172</v>
      </c>
    </row>
    <row r="210" spans="2:51" s="11" customFormat="1" ht="13.5">
      <c r="B210" s="204"/>
      <c r="C210" s="205"/>
      <c r="D210" s="206" t="s">
        <v>180</v>
      </c>
      <c r="E210" s="207" t="s">
        <v>21</v>
      </c>
      <c r="F210" s="208" t="s">
        <v>293</v>
      </c>
      <c r="G210" s="205"/>
      <c r="H210" s="209">
        <v>1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180</v>
      </c>
      <c r="AU210" s="215" t="s">
        <v>81</v>
      </c>
      <c r="AV210" s="11" t="s">
        <v>81</v>
      </c>
      <c r="AW210" s="11" t="s">
        <v>182</v>
      </c>
      <c r="AX210" s="11" t="s">
        <v>71</v>
      </c>
      <c r="AY210" s="215" t="s">
        <v>172</v>
      </c>
    </row>
    <row r="211" spans="2:51" s="11" customFormat="1" ht="13.5">
      <c r="B211" s="204"/>
      <c r="C211" s="205"/>
      <c r="D211" s="206" t="s">
        <v>180</v>
      </c>
      <c r="E211" s="207" t="s">
        <v>21</v>
      </c>
      <c r="F211" s="208" t="s">
        <v>294</v>
      </c>
      <c r="G211" s="205"/>
      <c r="H211" s="209">
        <v>1</v>
      </c>
      <c r="I211" s="210"/>
      <c r="J211" s="205"/>
      <c r="K211" s="205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180</v>
      </c>
      <c r="AU211" s="215" t="s">
        <v>81</v>
      </c>
      <c r="AV211" s="11" t="s">
        <v>81</v>
      </c>
      <c r="AW211" s="11" t="s">
        <v>182</v>
      </c>
      <c r="AX211" s="11" t="s">
        <v>71</v>
      </c>
      <c r="AY211" s="215" t="s">
        <v>172</v>
      </c>
    </row>
    <row r="212" spans="2:51" s="11" customFormat="1" ht="13.5">
      <c r="B212" s="204"/>
      <c r="C212" s="205"/>
      <c r="D212" s="206" t="s">
        <v>180</v>
      </c>
      <c r="E212" s="207" t="s">
        <v>21</v>
      </c>
      <c r="F212" s="208" t="s">
        <v>295</v>
      </c>
      <c r="G212" s="205"/>
      <c r="H212" s="209">
        <v>2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180</v>
      </c>
      <c r="AU212" s="215" t="s">
        <v>81</v>
      </c>
      <c r="AV212" s="11" t="s">
        <v>81</v>
      </c>
      <c r="AW212" s="11" t="s">
        <v>182</v>
      </c>
      <c r="AX212" s="11" t="s">
        <v>71</v>
      </c>
      <c r="AY212" s="215" t="s">
        <v>172</v>
      </c>
    </row>
    <row r="213" spans="2:51" s="11" customFormat="1" ht="13.5">
      <c r="B213" s="204"/>
      <c r="C213" s="205"/>
      <c r="D213" s="206" t="s">
        <v>180</v>
      </c>
      <c r="E213" s="207" t="s">
        <v>21</v>
      </c>
      <c r="F213" s="208" t="s">
        <v>296</v>
      </c>
      <c r="G213" s="205"/>
      <c r="H213" s="209">
        <v>2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180</v>
      </c>
      <c r="AU213" s="215" t="s">
        <v>81</v>
      </c>
      <c r="AV213" s="11" t="s">
        <v>81</v>
      </c>
      <c r="AW213" s="11" t="s">
        <v>182</v>
      </c>
      <c r="AX213" s="11" t="s">
        <v>71</v>
      </c>
      <c r="AY213" s="215" t="s">
        <v>172</v>
      </c>
    </row>
    <row r="214" spans="2:51" s="11" customFormat="1" ht="13.5">
      <c r="B214" s="204"/>
      <c r="C214" s="205"/>
      <c r="D214" s="206" t="s">
        <v>180</v>
      </c>
      <c r="E214" s="207" t="s">
        <v>21</v>
      </c>
      <c r="F214" s="208" t="s">
        <v>297</v>
      </c>
      <c r="G214" s="205"/>
      <c r="H214" s="209">
        <v>1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180</v>
      </c>
      <c r="AU214" s="215" t="s">
        <v>81</v>
      </c>
      <c r="AV214" s="11" t="s">
        <v>81</v>
      </c>
      <c r="AW214" s="11" t="s">
        <v>182</v>
      </c>
      <c r="AX214" s="11" t="s">
        <v>71</v>
      </c>
      <c r="AY214" s="215" t="s">
        <v>172</v>
      </c>
    </row>
    <row r="215" spans="2:51" s="11" customFormat="1" ht="13.5">
      <c r="B215" s="204"/>
      <c r="C215" s="205"/>
      <c r="D215" s="206" t="s">
        <v>180</v>
      </c>
      <c r="E215" s="207" t="s">
        <v>21</v>
      </c>
      <c r="F215" s="208" t="s">
        <v>298</v>
      </c>
      <c r="G215" s="205"/>
      <c r="H215" s="209">
        <v>1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180</v>
      </c>
      <c r="AU215" s="215" t="s">
        <v>81</v>
      </c>
      <c r="AV215" s="11" t="s">
        <v>81</v>
      </c>
      <c r="AW215" s="11" t="s">
        <v>182</v>
      </c>
      <c r="AX215" s="11" t="s">
        <v>71</v>
      </c>
      <c r="AY215" s="215" t="s">
        <v>172</v>
      </c>
    </row>
    <row r="216" spans="2:51" s="11" customFormat="1" ht="13.5">
      <c r="B216" s="204"/>
      <c r="C216" s="205"/>
      <c r="D216" s="206" t="s">
        <v>180</v>
      </c>
      <c r="E216" s="207" t="s">
        <v>21</v>
      </c>
      <c r="F216" s="208" t="s">
        <v>299</v>
      </c>
      <c r="G216" s="205"/>
      <c r="H216" s="209">
        <v>2</v>
      </c>
      <c r="I216" s="210"/>
      <c r="J216" s="205"/>
      <c r="K216" s="205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180</v>
      </c>
      <c r="AU216" s="215" t="s">
        <v>81</v>
      </c>
      <c r="AV216" s="11" t="s">
        <v>81</v>
      </c>
      <c r="AW216" s="11" t="s">
        <v>182</v>
      </c>
      <c r="AX216" s="11" t="s">
        <v>71</v>
      </c>
      <c r="AY216" s="215" t="s">
        <v>172</v>
      </c>
    </row>
    <row r="217" spans="2:51" s="11" customFormat="1" ht="13.5">
      <c r="B217" s="204"/>
      <c r="C217" s="205"/>
      <c r="D217" s="206" t="s">
        <v>180</v>
      </c>
      <c r="E217" s="207" t="s">
        <v>21</v>
      </c>
      <c r="F217" s="208" t="s">
        <v>300</v>
      </c>
      <c r="G217" s="205"/>
      <c r="H217" s="209">
        <v>2</v>
      </c>
      <c r="I217" s="210"/>
      <c r="J217" s="205"/>
      <c r="K217" s="205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180</v>
      </c>
      <c r="AU217" s="215" t="s">
        <v>81</v>
      </c>
      <c r="AV217" s="11" t="s">
        <v>81</v>
      </c>
      <c r="AW217" s="11" t="s">
        <v>182</v>
      </c>
      <c r="AX217" s="11" t="s">
        <v>71</v>
      </c>
      <c r="AY217" s="215" t="s">
        <v>172</v>
      </c>
    </row>
    <row r="218" spans="2:51" s="11" customFormat="1" ht="13.5">
      <c r="B218" s="204"/>
      <c r="C218" s="205"/>
      <c r="D218" s="206" t="s">
        <v>180</v>
      </c>
      <c r="E218" s="207" t="s">
        <v>21</v>
      </c>
      <c r="F218" s="208" t="s">
        <v>301</v>
      </c>
      <c r="G218" s="205"/>
      <c r="H218" s="209">
        <v>1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180</v>
      </c>
      <c r="AU218" s="215" t="s">
        <v>81</v>
      </c>
      <c r="AV218" s="11" t="s">
        <v>81</v>
      </c>
      <c r="AW218" s="11" t="s">
        <v>182</v>
      </c>
      <c r="AX218" s="11" t="s">
        <v>71</v>
      </c>
      <c r="AY218" s="215" t="s">
        <v>172</v>
      </c>
    </row>
    <row r="219" spans="2:51" s="11" customFormat="1" ht="13.5">
      <c r="B219" s="204"/>
      <c r="C219" s="205"/>
      <c r="D219" s="206" t="s">
        <v>180</v>
      </c>
      <c r="E219" s="207" t="s">
        <v>21</v>
      </c>
      <c r="F219" s="208" t="s">
        <v>302</v>
      </c>
      <c r="G219" s="205"/>
      <c r="H219" s="209">
        <v>1</v>
      </c>
      <c r="I219" s="210"/>
      <c r="J219" s="205"/>
      <c r="K219" s="205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180</v>
      </c>
      <c r="AU219" s="215" t="s">
        <v>81</v>
      </c>
      <c r="AV219" s="11" t="s">
        <v>81</v>
      </c>
      <c r="AW219" s="11" t="s">
        <v>182</v>
      </c>
      <c r="AX219" s="11" t="s">
        <v>71</v>
      </c>
      <c r="AY219" s="215" t="s">
        <v>172</v>
      </c>
    </row>
    <row r="220" spans="2:51" s="11" customFormat="1" ht="13.5">
      <c r="B220" s="204"/>
      <c r="C220" s="205"/>
      <c r="D220" s="206" t="s">
        <v>180</v>
      </c>
      <c r="E220" s="207" t="s">
        <v>21</v>
      </c>
      <c r="F220" s="208" t="s">
        <v>303</v>
      </c>
      <c r="G220" s="205"/>
      <c r="H220" s="209">
        <v>2</v>
      </c>
      <c r="I220" s="210"/>
      <c r="J220" s="205"/>
      <c r="K220" s="205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180</v>
      </c>
      <c r="AU220" s="215" t="s">
        <v>81</v>
      </c>
      <c r="AV220" s="11" t="s">
        <v>81</v>
      </c>
      <c r="AW220" s="11" t="s">
        <v>182</v>
      </c>
      <c r="AX220" s="11" t="s">
        <v>71</v>
      </c>
      <c r="AY220" s="215" t="s">
        <v>172</v>
      </c>
    </row>
    <row r="221" spans="2:51" s="11" customFormat="1" ht="13.5">
      <c r="B221" s="204"/>
      <c r="C221" s="205"/>
      <c r="D221" s="206" t="s">
        <v>180</v>
      </c>
      <c r="E221" s="207" t="s">
        <v>21</v>
      </c>
      <c r="F221" s="208" t="s">
        <v>304</v>
      </c>
      <c r="G221" s="205"/>
      <c r="H221" s="209">
        <v>2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180</v>
      </c>
      <c r="AU221" s="215" t="s">
        <v>81</v>
      </c>
      <c r="AV221" s="11" t="s">
        <v>81</v>
      </c>
      <c r="AW221" s="11" t="s">
        <v>182</v>
      </c>
      <c r="AX221" s="11" t="s">
        <v>71</v>
      </c>
      <c r="AY221" s="215" t="s">
        <v>172</v>
      </c>
    </row>
    <row r="222" spans="2:51" s="11" customFormat="1" ht="13.5">
      <c r="B222" s="204"/>
      <c r="C222" s="205"/>
      <c r="D222" s="206" t="s">
        <v>180</v>
      </c>
      <c r="E222" s="207" t="s">
        <v>21</v>
      </c>
      <c r="F222" s="208" t="s">
        <v>305</v>
      </c>
      <c r="G222" s="205"/>
      <c r="H222" s="209">
        <v>1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180</v>
      </c>
      <c r="AU222" s="215" t="s">
        <v>81</v>
      </c>
      <c r="AV222" s="11" t="s">
        <v>81</v>
      </c>
      <c r="AW222" s="11" t="s">
        <v>182</v>
      </c>
      <c r="AX222" s="11" t="s">
        <v>71</v>
      </c>
      <c r="AY222" s="215" t="s">
        <v>172</v>
      </c>
    </row>
    <row r="223" spans="2:51" s="11" customFormat="1" ht="13.5">
      <c r="B223" s="204"/>
      <c r="C223" s="205"/>
      <c r="D223" s="206" t="s">
        <v>180</v>
      </c>
      <c r="E223" s="207" t="s">
        <v>21</v>
      </c>
      <c r="F223" s="208" t="s">
        <v>306</v>
      </c>
      <c r="G223" s="205"/>
      <c r="H223" s="209">
        <v>1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180</v>
      </c>
      <c r="AU223" s="215" t="s">
        <v>81</v>
      </c>
      <c r="AV223" s="11" t="s">
        <v>81</v>
      </c>
      <c r="AW223" s="11" t="s">
        <v>182</v>
      </c>
      <c r="AX223" s="11" t="s">
        <v>71</v>
      </c>
      <c r="AY223" s="215" t="s">
        <v>172</v>
      </c>
    </row>
    <row r="224" spans="2:51" s="11" customFormat="1" ht="13.5">
      <c r="B224" s="204"/>
      <c r="C224" s="205"/>
      <c r="D224" s="206" t="s">
        <v>180</v>
      </c>
      <c r="E224" s="207" t="s">
        <v>21</v>
      </c>
      <c r="F224" s="208" t="s">
        <v>307</v>
      </c>
      <c r="G224" s="205"/>
      <c r="H224" s="209">
        <v>2</v>
      </c>
      <c r="I224" s="210"/>
      <c r="J224" s="205"/>
      <c r="K224" s="205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180</v>
      </c>
      <c r="AU224" s="215" t="s">
        <v>81</v>
      </c>
      <c r="AV224" s="11" t="s">
        <v>81</v>
      </c>
      <c r="AW224" s="11" t="s">
        <v>182</v>
      </c>
      <c r="AX224" s="11" t="s">
        <v>71</v>
      </c>
      <c r="AY224" s="215" t="s">
        <v>172</v>
      </c>
    </row>
    <row r="225" spans="2:51" s="11" customFormat="1" ht="13.5">
      <c r="B225" s="204"/>
      <c r="C225" s="205"/>
      <c r="D225" s="206" t="s">
        <v>180</v>
      </c>
      <c r="E225" s="207" t="s">
        <v>21</v>
      </c>
      <c r="F225" s="208" t="s">
        <v>308</v>
      </c>
      <c r="G225" s="205"/>
      <c r="H225" s="209">
        <v>2</v>
      </c>
      <c r="I225" s="210"/>
      <c r="J225" s="205"/>
      <c r="K225" s="205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180</v>
      </c>
      <c r="AU225" s="215" t="s">
        <v>81</v>
      </c>
      <c r="AV225" s="11" t="s">
        <v>81</v>
      </c>
      <c r="AW225" s="11" t="s">
        <v>182</v>
      </c>
      <c r="AX225" s="11" t="s">
        <v>71</v>
      </c>
      <c r="AY225" s="215" t="s">
        <v>172</v>
      </c>
    </row>
    <row r="226" spans="2:51" s="11" customFormat="1" ht="13.5">
      <c r="B226" s="204"/>
      <c r="C226" s="205"/>
      <c r="D226" s="206" t="s">
        <v>180</v>
      </c>
      <c r="E226" s="207" t="s">
        <v>21</v>
      </c>
      <c r="F226" s="208" t="s">
        <v>309</v>
      </c>
      <c r="G226" s="205"/>
      <c r="H226" s="209">
        <v>1</v>
      </c>
      <c r="I226" s="210"/>
      <c r="J226" s="205"/>
      <c r="K226" s="205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180</v>
      </c>
      <c r="AU226" s="215" t="s">
        <v>81</v>
      </c>
      <c r="AV226" s="11" t="s">
        <v>81</v>
      </c>
      <c r="AW226" s="11" t="s">
        <v>182</v>
      </c>
      <c r="AX226" s="11" t="s">
        <v>71</v>
      </c>
      <c r="AY226" s="215" t="s">
        <v>172</v>
      </c>
    </row>
    <row r="227" spans="2:51" s="11" customFormat="1" ht="13.5">
      <c r="B227" s="204"/>
      <c r="C227" s="205"/>
      <c r="D227" s="206" t="s">
        <v>180</v>
      </c>
      <c r="E227" s="207" t="s">
        <v>21</v>
      </c>
      <c r="F227" s="208" t="s">
        <v>310</v>
      </c>
      <c r="G227" s="205"/>
      <c r="H227" s="209">
        <v>1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180</v>
      </c>
      <c r="AU227" s="215" t="s">
        <v>81</v>
      </c>
      <c r="AV227" s="11" t="s">
        <v>81</v>
      </c>
      <c r="AW227" s="11" t="s">
        <v>182</v>
      </c>
      <c r="AX227" s="11" t="s">
        <v>71</v>
      </c>
      <c r="AY227" s="215" t="s">
        <v>172</v>
      </c>
    </row>
    <row r="228" spans="2:51" s="11" customFormat="1" ht="13.5">
      <c r="B228" s="204"/>
      <c r="C228" s="205"/>
      <c r="D228" s="206" t="s">
        <v>180</v>
      </c>
      <c r="E228" s="207" t="s">
        <v>21</v>
      </c>
      <c r="F228" s="208" t="s">
        <v>311</v>
      </c>
      <c r="G228" s="205"/>
      <c r="H228" s="209">
        <v>1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180</v>
      </c>
      <c r="AU228" s="215" t="s">
        <v>81</v>
      </c>
      <c r="AV228" s="11" t="s">
        <v>81</v>
      </c>
      <c r="AW228" s="11" t="s">
        <v>182</v>
      </c>
      <c r="AX228" s="11" t="s">
        <v>71</v>
      </c>
      <c r="AY228" s="215" t="s">
        <v>172</v>
      </c>
    </row>
    <row r="229" spans="2:51" s="11" customFormat="1" ht="13.5">
      <c r="B229" s="204"/>
      <c r="C229" s="205"/>
      <c r="D229" s="206" t="s">
        <v>180</v>
      </c>
      <c r="E229" s="207" t="s">
        <v>21</v>
      </c>
      <c r="F229" s="208" t="s">
        <v>312</v>
      </c>
      <c r="G229" s="205"/>
      <c r="H229" s="209">
        <v>2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180</v>
      </c>
      <c r="AU229" s="215" t="s">
        <v>81</v>
      </c>
      <c r="AV229" s="11" t="s">
        <v>81</v>
      </c>
      <c r="AW229" s="11" t="s">
        <v>182</v>
      </c>
      <c r="AX229" s="11" t="s">
        <v>71</v>
      </c>
      <c r="AY229" s="215" t="s">
        <v>172</v>
      </c>
    </row>
    <row r="230" spans="2:51" s="12" customFormat="1" ht="13.5">
      <c r="B230" s="216"/>
      <c r="C230" s="217"/>
      <c r="D230" s="206" t="s">
        <v>180</v>
      </c>
      <c r="E230" s="218" t="s">
        <v>21</v>
      </c>
      <c r="F230" s="219" t="s">
        <v>183</v>
      </c>
      <c r="G230" s="217"/>
      <c r="H230" s="220">
        <v>51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180</v>
      </c>
      <c r="AU230" s="226" t="s">
        <v>81</v>
      </c>
      <c r="AV230" s="12" t="s">
        <v>179</v>
      </c>
      <c r="AW230" s="12" t="s">
        <v>182</v>
      </c>
      <c r="AX230" s="12" t="s">
        <v>79</v>
      </c>
      <c r="AY230" s="226" t="s">
        <v>172</v>
      </c>
    </row>
    <row r="231" spans="2:65" s="1" customFormat="1" ht="25.5" customHeight="1">
      <c r="B231" s="41"/>
      <c r="C231" s="192" t="s">
        <v>313</v>
      </c>
      <c r="D231" s="192" t="s">
        <v>174</v>
      </c>
      <c r="E231" s="193" t="s">
        <v>314</v>
      </c>
      <c r="F231" s="194" t="s">
        <v>315</v>
      </c>
      <c r="G231" s="195" t="s">
        <v>218</v>
      </c>
      <c r="H231" s="196">
        <v>6.926</v>
      </c>
      <c r="I231" s="197"/>
      <c r="J231" s="198">
        <f>ROUND(I231*H231,2)</f>
        <v>0</v>
      </c>
      <c r="K231" s="194" t="s">
        <v>178</v>
      </c>
      <c r="L231" s="61"/>
      <c r="M231" s="199" t="s">
        <v>21</v>
      </c>
      <c r="N231" s="200" t="s">
        <v>42</v>
      </c>
      <c r="O231" s="4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179</v>
      </c>
      <c r="AT231" s="24" t="s">
        <v>174</v>
      </c>
      <c r="AU231" s="24" t="s">
        <v>81</v>
      </c>
      <c r="AY231" s="24" t="s">
        <v>172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79</v>
      </c>
      <c r="BK231" s="203">
        <f>ROUND(I231*H231,2)</f>
        <v>0</v>
      </c>
      <c r="BL231" s="24" t="s">
        <v>179</v>
      </c>
      <c r="BM231" s="24" t="s">
        <v>316</v>
      </c>
    </row>
    <row r="232" spans="2:51" s="13" customFormat="1" ht="13.5">
      <c r="B232" s="237"/>
      <c r="C232" s="238"/>
      <c r="D232" s="206" t="s">
        <v>180</v>
      </c>
      <c r="E232" s="239" t="s">
        <v>21</v>
      </c>
      <c r="F232" s="240" t="s">
        <v>317</v>
      </c>
      <c r="G232" s="238"/>
      <c r="H232" s="239" t="s">
        <v>21</v>
      </c>
      <c r="I232" s="241"/>
      <c r="J232" s="238"/>
      <c r="K232" s="238"/>
      <c r="L232" s="242"/>
      <c r="M232" s="243"/>
      <c r="N232" s="244"/>
      <c r="O232" s="244"/>
      <c r="P232" s="244"/>
      <c r="Q232" s="244"/>
      <c r="R232" s="244"/>
      <c r="S232" s="244"/>
      <c r="T232" s="245"/>
      <c r="AT232" s="246" t="s">
        <v>180</v>
      </c>
      <c r="AU232" s="246" t="s">
        <v>81</v>
      </c>
      <c r="AV232" s="13" t="s">
        <v>79</v>
      </c>
      <c r="AW232" s="13" t="s">
        <v>182</v>
      </c>
      <c r="AX232" s="13" t="s">
        <v>71</v>
      </c>
      <c r="AY232" s="246" t="s">
        <v>172</v>
      </c>
    </row>
    <row r="233" spans="2:51" s="11" customFormat="1" ht="13.5">
      <c r="B233" s="204"/>
      <c r="C233" s="205"/>
      <c r="D233" s="206" t="s">
        <v>180</v>
      </c>
      <c r="E233" s="207" t="s">
        <v>21</v>
      </c>
      <c r="F233" s="208" t="s">
        <v>318</v>
      </c>
      <c r="G233" s="205"/>
      <c r="H233" s="209">
        <v>1.576</v>
      </c>
      <c r="I233" s="210"/>
      <c r="J233" s="205"/>
      <c r="K233" s="205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180</v>
      </c>
      <c r="AU233" s="215" t="s">
        <v>81</v>
      </c>
      <c r="AV233" s="11" t="s">
        <v>81</v>
      </c>
      <c r="AW233" s="11" t="s">
        <v>182</v>
      </c>
      <c r="AX233" s="11" t="s">
        <v>71</v>
      </c>
      <c r="AY233" s="215" t="s">
        <v>172</v>
      </c>
    </row>
    <row r="234" spans="2:51" s="11" customFormat="1" ht="13.5">
      <c r="B234" s="204"/>
      <c r="C234" s="205"/>
      <c r="D234" s="206" t="s">
        <v>180</v>
      </c>
      <c r="E234" s="207" t="s">
        <v>21</v>
      </c>
      <c r="F234" s="208" t="s">
        <v>319</v>
      </c>
      <c r="G234" s="205"/>
      <c r="H234" s="209">
        <v>1.099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180</v>
      </c>
      <c r="AU234" s="215" t="s">
        <v>81</v>
      </c>
      <c r="AV234" s="11" t="s">
        <v>81</v>
      </c>
      <c r="AW234" s="11" t="s">
        <v>182</v>
      </c>
      <c r="AX234" s="11" t="s">
        <v>71</v>
      </c>
      <c r="AY234" s="215" t="s">
        <v>172</v>
      </c>
    </row>
    <row r="235" spans="2:51" s="11" customFormat="1" ht="13.5">
      <c r="B235" s="204"/>
      <c r="C235" s="205"/>
      <c r="D235" s="206" t="s">
        <v>180</v>
      </c>
      <c r="E235" s="207" t="s">
        <v>21</v>
      </c>
      <c r="F235" s="208" t="s">
        <v>320</v>
      </c>
      <c r="G235" s="205"/>
      <c r="H235" s="209">
        <v>1.576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180</v>
      </c>
      <c r="AU235" s="215" t="s">
        <v>81</v>
      </c>
      <c r="AV235" s="11" t="s">
        <v>81</v>
      </c>
      <c r="AW235" s="11" t="s">
        <v>182</v>
      </c>
      <c r="AX235" s="11" t="s">
        <v>71</v>
      </c>
      <c r="AY235" s="215" t="s">
        <v>172</v>
      </c>
    </row>
    <row r="236" spans="2:51" s="11" customFormat="1" ht="13.5">
      <c r="B236" s="204"/>
      <c r="C236" s="205"/>
      <c r="D236" s="206" t="s">
        <v>180</v>
      </c>
      <c r="E236" s="207" t="s">
        <v>21</v>
      </c>
      <c r="F236" s="208" t="s">
        <v>262</v>
      </c>
      <c r="G236" s="205"/>
      <c r="H236" s="209">
        <v>1.576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180</v>
      </c>
      <c r="AU236" s="215" t="s">
        <v>81</v>
      </c>
      <c r="AV236" s="11" t="s">
        <v>81</v>
      </c>
      <c r="AW236" s="11" t="s">
        <v>182</v>
      </c>
      <c r="AX236" s="11" t="s">
        <v>71</v>
      </c>
      <c r="AY236" s="215" t="s">
        <v>172</v>
      </c>
    </row>
    <row r="237" spans="2:51" s="11" customFormat="1" ht="13.5">
      <c r="B237" s="204"/>
      <c r="C237" s="205"/>
      <c r="D237" s="206" t="s">
        <v>180</v>
      </c>
      <c r="E237" s="207" t="s">
        <v>21</v>
      </c>
      <c r="F237" s="208" t="s">
        <v>321</v>
      </c>
      <c r="G237" s="205"/>
      <c r="H237" s="209">
        <v>1.099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180</v>
      </c>
      <c r="AU237" s="215" t="s">
        <v>81</v>
      </c>
      <c r="AV237" s="11" t="s">
        <v>81</v>
      </c>
      <c r="AW237" s="11" t="s">
        <v>182</v>
      </c>
      <c r="AX237" s="11" t="s">
        <v>71</v>
      </c>
      <c r="AY237" s="215" t="s">
        <v>172</v>
      </c>
    </row>
    <row r="238" spans="2:51" s="12" customFormat="1" ht="13.5">
      <c r="B238" s="216"/>
      <c r="C238" s="217"/>
      <c r="D238" s="206" t="s">
        <v>180</v>
      </c>
      <c r="E238" s="218" t="s">
        <v>21</v>
      </c>
      <c r="F238" s="219" t="s">
        <v>183</v>
      </c>
      <c r="G238" s="217"/>
      <c r="H238" s="220">
        <v>6.926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180</v>
      </c>
      <c r="AU238" s="226" t="s">
        <v>81</v>
      </c>
      <c r="AV238" s="12" t="s">
        <v>179</v>
      </c>
      <c r="AW238" s="12" t="s">
        <v>182</v>
      </c>
      <c r="AX238" s="12" t="s">
        <v>79</v>
      </c>
      <c r="AY238" s="226" t="s">
        <v>172</v>
      </c>
    </row>
    <row r="239" spans="2:65" s="1" customFormat="1" ht="25.5" customHeight="1">
      <c r="B239" s="41"/>
      <c r="C239" s="192" t="s">
        <v>233</v>
      </c>
      <c r="D239" s="192" t="s">
        <v>174</v>
      </c>
      <c r="E239" s="193" t="s">
        <v>322</v>
      </c>
      <c r="F239" s="194" t="s">
        <v>323</v>
      </c>
      <c r="G239" s="195" t="s">
        <v>218</v>
      </c>
      <c r="H239" s="196">
        <v>20.491</v>
      </c>
      <c r="I239" s="197"/>
      <c r="J239" s="198">
        <f>ROUND(I239*H239,2)</f>
        <v>0</v>
      </c>
      <c r="K239" s="194" t="s">
        <v>178</v>
      </c>
      <c r="L239" s="61"/>
      <c r="M239" s="199" t="s">
        <v>21</v>
      </c>
      <c r="N239" s="200" t="s">
        <v>42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179</v>
      </c>
      <c r="AT239" s="24" t="s">
        <v>174</v>
      </c>
      <c r="AU239" s="24" t="s">
        <v>81</v>
      </c>
      <c r="AY239" s="24" t="s">
        <v>172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79</v>
      </c>
      <c r="BK239" s="203">
        <f>ROUND(I239*H239,2)</f>
        <v>0</v>
      </c>
      <c r="BL239" s="24" t="s">
        <v>179</v>
      </c>
      <c r="BM239" s="24" t="s">
        <v>324</v>
      </c>
    </row>
    <row r="240" spans="2:51" s="11" customFormat="1" ht="13.5">
      <c r="B240" s="204"/>
      <c r="C240" s="205"/>
      <c r="D240" s="206" t="s">
        <v>180</v>
      </c>
      <c r="E240" s="207" t="s">
        <v>21</v>
      </c>
      <c r="F240" s="208" t="s">
        <v>325</v>
      </c>
      <c r="G240" s="205"/>
      <c r="H240" s="209">
        <v>20.4905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180</v>
      </c>
      <c r="AU240" s="215" t="s">
        <v>81</v>
      </c>
      <c r="AV240" s="11" t="s">
        <v>81</v>
      </c>
      <c r="AW240" s="11" t="s">
        <v>182</v>
      </c>
      <c r="AX240" s="11" t="s">
        <v>71</v>
      </c>
      <c r="AY240" s="215" t="s">
        <v>172</v>
      </c>
    </row>
    <row r="241" spans="2:51" s="12" customFormat="1" ht="13.5">
      <c r="B241" s="216"/>
      <c r="C241" s="217"/>
      <c r="D241" s="206" t="s">
        <v>180</v>
      </c>
      <c r="E241" s="218" t="s">
        <v>21</v>
      </c>
      <c r="F241" s="219" t="s">
        <v>183</v>
      </c>
      <c r="G241" s="217"/>
      <c r="H241" s="220">
        <v>20.4905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180</v>
      </c>
      <c r="AU241" s="226" t="s">
        <v>81</v>
      </c>
      <c r="AV241" s="12" t="s">
        <v>179</v>
      </c>
      <c r="AW241" s="12" t="s">
        <v>182</v>
      </c>
      <c r="AX241" s="12" t="s">
        <v>79</v>
      </c>
      <c r="AY241" s="226" t="s">
        <v>172</v>
      </c>
    </row>
    <row r="242" spans="2:63" s="10" customFormat="1" ht="29.85" customHeight="1">
      <c r="B242" s="176"/>
      <c r="C242" s="177"/>
      <c r="D242" s="178" t="s">
        <v>70</v>
      </c>
      <c r="E242" s="190" t="s">
        <v>179</v>
      </c>
      <c r="F242" s="190" t="s">
        <v>326</v>
      </c>
      <c r="G242" s="177"/>
      <c r="H242" s="177"/>
      <c r="I242" s="180"/>
      <c r="J242" s="191">
        <f>BK242</f>
        <v>0</v>
      </c>
      <c r="K242" s="177"/>
      <c r="L242" s="182"/>
      <c r="M242" s="183"/>
      <c r="N242" s="184"/>
      <c r="O242" s="184"/>
      <c r="P242" s="185">
        <f>SUM(P243:P263)</f>
        <v>0</v>
      </c>
      <c r="Q242" s="184"/>
      <c r="R242" s="185">
        <f>SUM(R243:R263)</f>
        <v>0</v>
      </c>
      <c r="S242" s="184"/>
      <c r="T242" s="186">
        <f>SUM(T243:T263)</f>
        <v>0</v>
      </c>
      <c r="AR242" s="187" t="s">
        <v>79</v>
      </c>
      <c r="AT242" s="188" t="s">
        <v>70</v>
      </c>
      <c r="AU242" s="188" t="s">
        <v>79</v>
      </c>
      <c r="AY242" s="187" t="s">
        <v>172</v>
      </c>
      <c r="BK242" s="189">
        <f>SUM(BK243:BK263)</f>
        <v>0</v>
      </c>
    </row>
    <row r="243" spans="2:65" s="1" customFormat="1" ht="25.5" customHeight="1">
      <c r="B243" s="41"/>
      <c r="C243" s="192" t="s">
        <v>327</v>
      </c>
      <c r="D243" s="192" t="s">
        <v>174</v>
      </c>
      <c r="E243" s="193" t="s">
        <v>328</v>
      </c>
      <c r="F243" s="194" t="s">
        <v>329</v>
      </c>
      <c r="G243" s="195" t="s">
        <v>280</v>
      </c>
      <c r="H243" s="196">
        <v>8</v>
      </c>
      <c r="I243" s="197"/>
      <c r="J243" s="198">
        <f>ROUND(I243*H243,2)</f>
        <v>0</v>
      </c>
      <c r="K243" s="194" t="s">
        <v>21</v>
      </c>
      <c r="L243" s="61"/>
      <c r="M243" s="199" t="s">
        <v>21</v>
      </c>
      <c r="N243" s="200" t="s">
        <v>42</v>
      </c>
      <c r="O243" s="4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179</v>
      </c>
      <c r="AT243" s="24" t="s">
        <v>174</v>
      </c>
      <c r="AU243" s="24" t="s">
        <v>81</v>
      </c>
      <c r="AY243" s="24" t="s">
        <v>172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79</v>
      </c>
      <c r="BK243" s="203">
        <f>ROUND(I243*H243,2)</f>
        <v>0</v>
      </c>
      <c r="BL243" s="24" t="s">
        <v>179</v>
      </c>
      <c r="BM243" s="24" t="s">
        <v>330</v>
      </c>
    </row>
    <row r="244" spans="2:65" s="1" customFormat="1" ht="16.5" customHeight="1">
      <c r="B244" s="41"/>
      <c r="C244" s="192" t="s">
        <v>237</v>
      </c>
      <c r="D244" s="192" t="s">
        <v>174</v>
      </c>
      <c r="E244" s="193" t="s">
        <v>331</v>
      </c>
      <c r="F244" s="194" t="s">
        <v>332</v>
      </c>
      <c r="G244" s="195" t="s">
        <v>177</v>
      </c>
      <c r="H244" s="196">
        <v>1.03</v>
      </c>
      <c r="I244" s="197"/>
      <c r="J244" s="198">
        <f>ROUND(I244*H244,2)</f>
        <v>0</v>
      </c>
      <c r="K244" s="194" t="s">
        <v>178</v>
      </c>
      <c r="L244" s="61"/>
      <c r="M244" s="199" t="s">
        <v>21</v>
      </c>
      <c r="N244" s="200" t="s">
        <v>42</v>
      </c>
      <c r="O244" s="42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179</v>
      </c>
      <c r="AT244" s="24" t="s">
        <v>174</v>
      </c>
      <c r="AU244" s="24" t="s">
        <v>81</v>
      </c>
      <c r="AY244" s="24" t="s">
        <v>172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79</v>
      </c>
      <c r="BK244" s="203">
        <f>ROUND(I244*H244,2)</f>
        <v>0</v>
      </c>
      <c r="BL244" s="24" t="s">
        <v>179</v>
      </c>
      <c r="BM244" s="24" t="s">
        <v>333</v>
      </c>
    </row>
    <row r="245" spans="2:51" s="13" customFormat="1" ht="13.5">
      <c r="B245" s="237"/>
      <c r="C245" s="238"/>
      <c r="D245" s="206" t="s">
        <v>180</v>
      </c>
      <c r="E245" s="239" t="s">
        <v>21</v>
      </c>
      <c r="F245" s="240" t="s">
        <v>334</v>
      </c>
      <c r="G245" s="238"/>
      <c r="H245" s="239" t="s">
        <v>21</v>
      </c>
      <c r="I245" s="241"/>
      <c r="J245" s="238"/>
      <c r="K245" s="238"/>
      <c r="L245" s="242"/>
      <c r="M245" s="243"/>
      <c r="N245" s="244"/>
      <c r="O245" s="244"/>
      <c r="P245" s="244"/>
      <c r="Q245" s="244"/>
      <c r="R245" s="244"/>
      <c r="S245" s="244"/>
      <c r="T245" s="245"/>
      <c r="AT245" s="246" t="s">
        <v>180</v>
      </c>
      <c r="AU245" s="246" t="s">
        <v>81</v>
      </c>
      <c r="AV245" s="13" t="s">
        <v>79</v>
      </c>
      <c r="AW245" s="13" t="s">
        <v>182</v>
      </c>
      <c r="AX245" s="13" t="s">
        <v>71</v>
      </c>
      <c r="AY245" s="246" t="s">
        <v>172</v>
      </c>
    </row>
    <row r="246" spans="2:51" s="11" customFormat="1" ht="13.5">
      <c r="B246" s="204"/>
      <c r="C246" s="205"/>
      <c r="D246" s="206" t="s">
        <v>180</v>
      </c>
      <c r="E246" s="207" t="s">
        <v>21</v>
      </c>
      <c r="F246" s="208" t="s">
        <v>335</v>
      </c>
      <c r="G246" s="205"/>
      <c r="H246" s="209">
        <v>0.76</v>
      </c>
      <c r="I246" s="210"/>
      <c r="J246" s="205"/>
      <c r="K246" s="205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180</v>
      </c>
      <c r="AU246" s="215" t="s">
        <v>81</v>
      </c>
      <c r="AV246" s="11" t="s">
        <v>81</v>
      </c>
      <c r="AW246" s="11" t="s">
        <v>182</v>
      </c>
      <c r="AX246" s="11" t="s">
        <v>71</v>
      </c>
      <c r="AY246" s="215" t="s">
        <v>172</v>
      </c>
    </row>
    <row r="247" spans="2:51" s="11" customFormat="1" ht="13.5">
      <c r="B247" s="204"/>
      <c r="C247" s="205"/>
      <c r="D247" s="206" t="s">
        <v>180</v>
      </c>
      <c r="E247" s="207" t="s">
        <v>21</v>
      </c>
      <c r="F247" s="208" t="s">
        <v>336</v>
      </c>
      <c r="G247" s="205"/>
      <c r="H247" s="209">
        <v>0.27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180</v>
      </c>
      <c r="AU247" s="215" t="s">
        <v>81</v>
      </c>
      <c r="AV247" s="11" t="s">
        <v>81</v>
      </c>
      <c r="AW247" s="11" t="s">
        <v>182</v>
      </c>
      <c r="AX247" s="11" t="s">
        <v>71</v>
      </c>
      <c r="AY247" s="215" t="s">
        <v>172</v>
      </c>
    </row>
    <row r="248" spans="2:51" s="12" customFormat="1" ht="13.5">
      <c r="B248" s="216"/>
      <c r="C248" s="217"/>
      <c r="D248" s="206" t="s">
        <v>180</v>
      </c>
      <c r="E248" s="218" t="s">
        <v>21</v>
      </c>
      <c r="F248" s="219" t="s">
        <v>183</v>
      </c>
      <c r="G248" s="217"/>
      <c r="H248" s="220">
        <v>1.03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180</v>
      </c>
      <c r="AU248" s="226" t="s">
        <v>81</v>
      </c>
      <c r="AV248" s="12" t="s">
        <v>179</v>
      </c>
      <c r="AW248" s="12" t="s">
        <v>182</v>
      </c>
      <c r="AX248" s="12" t="s">
        <v>79</v>
      </c>
      <c r="AY248" s="226" t="s">
        <v>172</v>
      </c>
    </row>
    <row r="249" spans="2:65" s="1" customFormat="1" ht="16.5" customHeight="1">
      <c r="B249" s="41"/>
      <c r="C249" s="192" t="s">
        <v>337</v>
      </c>
      <c r="D249" s="192" t="s">
        <v>174</v>
      </c>
      <c r="E249" s="193" t="s">
        <v>338</v>
      </c>
      <c r="F249" s="194" t="s">
        <v>339</v>
      </c>
      <c r="G249" s="195" t="s">
        <v>218</v>
      </c>
      <c r="H249" s="196">
        <v>0.64</v>
      </c>
      <c r="I249" s="197"/>
      <c r="J249" s="198">
        <f>ROUND(I249*H249,2)</f>
        <v>0</v>
      </c>
      <c r="K249" s="194" t="s">
        <v>178</v>
      </c>
      <c r="L249" s="61"/>
      <c r="M249" s="199" t="s">
        <v>21</v>
      </c>
      <c r="N249" s="200" t="s">
        <v>42</v>
      </c>
      <c r="O249" s="42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179</v>
      </c>
      <c r="AT249" s="24" t="s">
        <v>174</v>
      </c>
      <c r="AU249" s="24" t="s">
        <v>81</v>
      </c>
      <c r="AY249" s="24" t="s">
        <v>172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79</v>
      </c>
      <c r="BK249" s="203">
        <f>ROUND(I249*H249,2)</f>
        <v>0</v>
      </c>
      <c r="BL249" s="24" t="s">
        <v>179</v>
      </c>
      <c r="BM249" s="24" t="s">
        <v>340</v>
      </c>
    </row>
    <row r="250" spans="2:51" s="11" customFormat="1" ht="13.5">
      <c r="B250" s="204"/>
      <c r="C250" s="205"/>
      <c r="D250" s="206" t="s">
        <v>180</v>
      </c>
      <c r="E250" s="207" t="s">
        <v>21</v>
      </c>
      <c r="F250" s="208" t="s">
        <v>341</v>
      </c>
      <c r="G250" s="205"/>
      <c r="H250" s="209">
        <v>0.64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180</v>
      </c>
      <c r="AU250" s="215" t="s">
        <v>81</v>
      </c>
      <c r="AV250" s="11" t="s">
        <v>81</v>
      </c>
      <c r="AW250" s="11" t="s">
        <v>182</v>
      </c>
      <c r="AX250" s="11" t="s">
        <v>71</v>
      </c>
      <c r="AY250" s="215" t="s">
        <v>172</v>
      </c>
    </row>
    <row r="251" spans="2:51" s="12" customFormat="1" ht="13.5">
      <c r="B251" s="216"/>
      <c r="C251" s="217"/>
      <c r="D251" s="206" t="s">
        <v>180</v>
      </c>
      <c r="E251" s="218" t="s">
        <v>21</v>
      </c>
      <c r="F251" s="219" t="s">
        <v>183</v>
      </c>
      <c r="G251" s="217"/>
      <c r="H251" s="220">
        <v>0.64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180</v>
      </c>
      <c r="AU251" s="226" t="s">
        <v>81</v>
      </c>
      <c r="AV251" s="12" t="s">
        <v>179</v>
      </c>
      <c r="AW251" s="12" t="s">
        <v>182</v>
      </c>
      <c r="AX251" s="12" t="s">
        <v>79</v>
      </c>
      <c r="AY251" s="226" t="s">
        <v>172</v>
      </c>
    </row>
    <row r="252" spans="2:65" s="1" customFormat="1" ht="16.5" customHeight="1">
      <c r="B252" s="41"/>
      <c r="C252" s="192" t="s">
        <v>242</v>
      </c>
      <c r="D252" s="192" t="s">
        <v>174</v>
      </c>
      <c r="E252" s="193" t="s">
        <v>342</v>
      </c>
      <c r="F252" s="194" t="s">
        <v>343</v>
      </c>
      <c r="G252" s="195" t="s">
        <v>218</v>
      </c>
      <c r="H252" s="196">
        <v>0.64</v>
      </c>
      <c r="I252" s="197"/>
      <c r="J252" s="198">
        <f>ROUND(I252*H252,2)</f>
        <v>0</v>
      </c>
      <c r="K252" s="194" t="s">
        <v>178</v>
      </c>
      <c r="L252" s="61"/>
      <c r="M252" s="199" t="s">
        <v>21</v>
      </c>
      <c r="N252" s="200" t="s">
        <v>42</v>
      </c>
      <c r="O252" s="42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179</v>
      </c>
      <c r="AT252" s="24" t="s">
        <v>174</v>
      </c>
      <c r="AU252" s="24" t="s">
        <v>81</v>
      </c>
      <c r="AY252" s="24" t="s">
        <v>172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79</v>
      </c>
      <c r="BK252" s="203">
        <f>ROUND(I252*H252,2)</f>
        <v>0</v>
      </c>
      <c r="BL252" s="24" t="s">
        <v>179</v>
      </c>
      <c r="BM252" s="24" t="s">
        <v>344</v>
      </c>
    </row>
    <row r="253" spans="2:65" s="1" customFormat="1" ht="16.5" customHeight="1">
      <c r="B253" s="41"/>
      <c r="C253" s="192" t="s">
        <v>345</v>
      </c>
      <c r="D253" s="192" t="s">
        <v>174</v>
      </c>
      <c r="E253" s="193" t="s">
        <v>346</v>
      </c>
      <c r="F253" s="194" t="s">
        <v>347</v>
      </c>
      <c r="G253" s="195" t="s">
        <v>348</v>
      </c>
      <c r="H253" s="196">
        <v>12</v>
      </c>
      <c r="I253" s="197"/>
      <c r="J253" s="198">
        <f>ROUND(I253*H253,2)</f>
        <v>0</v>
      </c>
      <c r="K253" s="194" t="s">
        <v>178</v>
      </c>
      <c r="L253" s="61"/>
      <c r="M253" s="199" t="s">
        <v>21</v>
      </c>
      <c r="N253" s="200" t="s">
        <v>42</v>
      </c>
      <c r="O253" s="42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AR253" s="24" t="s">
        <v>179</v>
      </c>
      <c r="AT253" s="24" t="s">
        <v>174</v>
      </c>
      <c r="AU253" s="24" t="s">
        <v>81</v>
      </c>
      <c r="AY253" s="24" t="s">
        <v>172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4" t="s">
        <v>79</v>
      </c>
      <c r="BK253" s="203">
        <f>ROUND(I253*H253,2)</f>
        <v>0</v>
      </c>
      <c r="BL253" s="24" t="s">
        <v>179</v>
      </c>
      <c r="BM253" s="24" t="s">
        <v>349</v>
      </c>
    </row>
    <row r="254" spans="2:51" s="11" customFormat="1" ht="13.5">
      <c r="B254" s="204"/>
      <c r="C254" s="205"/>
      <c r="D254" s="206" t="s">
        <v>180</v>
      </c>
      <c r="E254" s="207" t="s">
        <v>21</v>
      </c>
      <c r="F254" s="208" t="s">
        <v>350</v>
      </c>
      <c r="G254" s="205"/>
      <c r="H254" s="209">
        <v>12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180</v>
      </c>
      <c r="AU254" s="215" t="s">
        <v>81</v>
      </c>
      <c r="AV254" s="11" t="s">
        <v>81</v>
      </c>
      <c r="AW254" s="11" t="s">
        <v>182</v>
      </c>
      <c r="AX254" s="11" t="s">
        <v>71</v>
      </c>
      <c r="AY254" s="215" t="s">
        <v>172</v>
      </c>
    </row>
    <row r="255" spans="2:51" s="12" customFormat="1" ht="13.5">
      <c r="B255" s="216"/>
      <c r="C255" s="217"/>
      <c r="D255" s="206" t="s">
        <v>180</v>
      </c>
      <c r="E255" s="218" t="s">
        <v>21</v>
      </c>
      <c r="F255" s="219" t="s">
        <v>183</v>
      </c>
      <c r="G255" s="217"/>
      <c r="H255" s="220">
        <v>12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180</v>
      </c>
      <c r="AU255" s="226" t="s">
        <v>81</v>
      </c>
      <c r="AV255" s="12" t="s">
        <v>179</v>
      </c>
      <c r="AW255" s="12" t="s">
        <v>182</v>
      </c>
      <c r="AX255" s="12" t="s">
        <v>79</v>
      </c>
      <c r="AY255" s="226" t="s">
        <v>172</v>
      </c>
    </row>
    <row r="256" spans="2:65" s="1" customFormat="1" ht="25.5" customHeight="1">
      <c r="B256" s="41"/>
      <c r="C256" s="227" t="s">
        <v>246</v>
      </c>
      <c r="D256" s="227" t="s">
        <v>268</v>
      </c>
      <c r="E256" s="228" t="s">
        <v>351</v>
      </c>
      <c r="F256" s="229" t="s">
        <v>352</v>
      </c>
      <c r="G256" s="230" t="s">
        <v>280</v>
      </c>
      <c r="H256" s="231">
        <v>12</v>
      </c>
      <c r="I256" s="232"/>
      <c r="J256" s="233">
        <f>ROUND(I256*H256,2)</f>
        <v>0</v>
      </c>
      <c r="K256" s="229" t="s">
        <v>21</v>
      </c>
      <c r="L256" s="234"/>
      <c r="M256" s="235" t="s">
        <v>21</v>
      </c>
      <c r="N256" s="236" t="s">
        <v>42</v>
      </c>
      <c r="O256" s="4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192</v>
      </c>
      <c r="AT256" s="24" t="s">
        <v>268</v>
      </c>
      <c r="AU256" s="24" t="s">
        <v>81</v>
      </c>
      <c r="AY256" s="24" t="s">
        <v>172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79</v>
      </c>
      <c r="BK256" s="203">
        <f>ROUND(I256*H256,2)</f>
        <v>0</v>
      </c>
      <c r="BL256" s="24" t="s">
        <v>179</v>
      </c>
      <c r="BM256" s="24" t="s">
        <v>353</v>
      </c>
    </row>
    <row r="257" spans="2:65" s="1" customFormat="1" ht="25.5" customHeight="1">
      <c r="B257" s="41"/>
      <c r="C257" s="192" t="s">
        <v>354</v>
      </c>
      <c r="D257" s="192" t="s">
        <v>174</v>
      </c>
      <c r="E257" s="193" t="s">
        <v>355</v>
      </c>
      <c r="F257" s="194" t="s">
        <v>356</v>
      </c>
      <c r="G257" s="195" t="s">
        <v>348</v>
      </c>
      <c r="H257" s="196">
        <v>12</v>
      </c>
      <c r="I257" s="197"/>
      <c r="J257" s="198">
        <f>ROUND(I257*H257,2)</f>
        <v>0</v>
      </c>
      <c r="K257" s="194" t="s">
        <v>178</v>
      </c>
      <c r="L257" s="61"/>
      <c r="M257" s="199" t="s">
        <v>21</v>
      </c>
      <c r="N257" s="200" t="s">
        <v>42</v>
      </c>
      <c r="O257" s="42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179</v>
      </c>
      <c r="AT257" s="24" t="s">
        <v>174</v>
      </c>
      <c r="AU257" s="24" t="s">
        <v>81</v>
      </c>
      <c r="AY257" s="24" t="s">
        <v>172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79</v>
      </c>
      <c r="BK257" s="203">
        <f>ROUND(I257*H257,2)</f>
        <v>0</v>
      </c>
      <c r="BL257" s="24" t="s">
        <v>179</v>
      </c>
      <c r="BM257" s="24" t="s">
        <v>357</v>
      </c>
    </row>
    <row r="258" spans="2:51" s="11" customFormat="1" ht="13.5">
      <c r="B258" s="204"/>
      <c r="C258" s="205"/>
      <c r="D258" s="206" t="s">
        <v>180</v>
      </c>
      <c r="E258" s="207" t="s">
        <v>21</v>
      </c>
      <c r="F258" s="208" t="s">
        <v>358</v>
      </c>
      <c r="G258" s="205"/>
      <c r="H258" s="209">
        <v>12</v>
      </c>
      <c r="I258" s="210"/>
      <c r="J258" s="205"/>
      <c r="K258" s="205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180</v>
      </c>
      <c r="AU258" s="215" t="s">
        <v>81</v>
      </c>
      <c r="AV258" s="11" t="s">
        <v>81</v>
      </c>
      <c r="AW258" s="11" t="s">
        <v>182</v>
      </c>
      <c r="AX258" s="11" t="s">
        <v>71</v>
      </c>
      <c r="AY258" s="215" t="s">
        <v>172</v>
      </c>
    </row>
    <row r="259" spans="2:51" s="12" customFormat="1" ht="13.5">
      <c r="B259" s="216"/>
      <c r="C259" s="217"/>
      <c r="D259" s="206" t="s">
        <v>180</v>
      </c>
      <c r="E259" s="218" t="s">
        <v>21</v>
      </c>
      <c r="F259" s="219" t="s">
        <v>183</v>
      </c>
      <c r="G259" s="217"/>
      <c r="H259" s="220">
        <v>12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180</v>
      </c>
      <c r="AU259" s="226" t="s">
        <v>81</v>
      </c>
      <c r="AV259" s="12" t="s">
        <v>179</v>
      </c>
      <c r="AW259" s="12" t="s">
        <v>182</v>
      </c>
      <c r="AX259" s="12" t="s">
        <v>79</v>
      </c>
      <c r="AY259" s="226" t="s">
        <v>172</v>
      </c>
    </row>
    <row r="260" spans="2:65" s="1" customFormat="1" ht="16.5" customHeight="1">
      <c r="B260" s="41"/>
      <c r="C260" s="192" t="s">
        <v>251</v>
      </c>
      <c r="D260" s="192" t="s">
        <v>174</v>
      </c>
      <c r="E260" s="193" t="s">
        <v>359</v>
      </c>
      <c r="F260" s="194" t="s">
        <v>360</v>
      </c>
      <c r="G260" s="195" t="s">
        <v>218</v>
      </c>
      <c r="H260" s="196">
        <v>1.2</v>
      </c>
      <c r="I260" s="197"/>
      <c r="J260" s="198">
        <f>ROUND(I260*H260,2)</f>
        <v>0</v>
      </c>
      <c r="K260" s="194" t="s">
        <v>178</v>
      </c>
      <c r="L260" s="61"/>
      <c r="M260" s="199" t="s">
        <v>21</v>
      </c>
      <c r="N260" s="200" t="s">
        <v>42</v>
      </c>
      <c r="O260" s="42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179</v>
      </c>
      <c r="AT260" s="24" t="s">
        <v>174</v>
      </c>
      <c r="AU260" s="24" t="s">
        <v>81</v>
      </c>
      <c r="AY260" s="24" t="s">
        <v>172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79</v>
      </c>
      <c r="BK260" s="203">
        <f>ROUND(I260*H260,2)</f>
        <v>0</v>
      </c>
      <c r="BL260" s="24" t="s">
        <v>179</v>
      </c>
      <c r="BM260" s="24" t="s">
        <v>361</v>
      </c>
    </row>
    <row r="261" spans="2:51" s="11" customFormat="1" ht="13.5">
      <c r="B261" s="204"/>
      <c r="C261" s="205"/>
      <c r="D261" s="206" t="s">
        <v>180</v>
      </c>
      <c r="E261" s="207" t="s">
        <v>21</v>
      </c>
      <c r="F261" s="208" t="s">
        <v>362</v>
      </c>
      <c r="G261" s="205"/>
      <c r="H261" s="209">
        <v>1.2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180</v>
      </c>
      <c r="AU261" s="215" t="s">
        <v>81</v>
      </c>
      <c r="AV261" s="11" t="s">
        <v>81</v>
      </c>
      <c r="AW261" s="11" t="s">
        <v>182</v>
      </c>
      <c r="AX261" s="11" t="s">
        <v>71</v>
      </c>
      <c r="AY261" s="215" t="s">
        <v>172</v>
      </c>
    </row>
    <row r="262" spans="2:51" s="12" customFormat="1" ht="13.5">
      <c r="B262" s="216"/>
      <c r="C262" s="217"/>
      <c r="D262" s="206" t="s">
        <v>180</v>
      </c>
      <c r="E262" s="218" t="s">
        <v>21</v>
      </c>
      <c r="F262" s="219" t="s">
        <v>183</v>
      </c>
      <c r="G262" s="217"/>
      <c r="H262" s="220">
        <v>1.2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180</v>
      </c>
      <c r="AU262" s="226" t="s">
        <v>81</v>
      </c>
      <c r="AV262" s="12" t="s">
        <v>179</v>
      </c>
      <c r="AW262" s="12" t="s">
        <v>182</v>
      </c>
      <c r="AX262" s="12" t="s">
        <v>79</v>
      </c>
      <c r="AY262" s="226" t="s">
        <v>172</v>
      </c>
    </row>
    <row r="263" spans="2:65" s="1" customFormat="1" ht="16.5" customHeight="1">
      <c r="B263" s="41"/>
      <c r="C263" s="192" t="s">
        <v>363</v>
      </c>
      <c r="D263" s="192" t="s">
        <v>174</v>
      </c>
      <c r="E263" s="193" t="s">
        <v>364</v>
      </c>
      <c r="F263" s="194" t="s">
        <v>365</v>
      </c>
      <c r="G263" s="195" t="s">
        <v>218</v>
      </c>
      <c r="H263" s="196">
        <v>1.2</v>
      </c>
      <c r="I263" s="197"/>
      <c r="J263" s="198">
        <f>ROUND(I263*H263,2)</f>
        <v>0</v>
      </c>
      <c r="K263" s="194" t="s">
        <v>178</v>
      </c>
      <c r="L263" s="61"/>
      <c r="M263" s="199" t="s">
        <v>21</v>
      </c>
      <c r="N263" s="200" t="s">
        <v>42</v>
      </c>
      <c r="O263" s="42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179</v>
      </c>
      <c r="AT263" s="24" t="s">
        <v>174</v>
      </c>
      <c r="AU263" s="24" t="s">
        <v>81</v>
      </c>
      <c r="AY263" s="24" t="s">
        <v>172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79</v>
      </c>
      <c r="BK263" s="203">
        <f>ROUND(I263*H263,2)</f>
        <v>0</v>
      </c>
      <c r="BL263" s="24" t="s">
        <v>179</v>
      </c>
      <c r="BM263" s="24" t="s">
        <v>366</v>
      </c>
    </row>
    <row r="264" spans="2:63" s="10" customFormat="1" ht="29.85" customHeight="1">
      <c r="B264" s="176"/>
      <c r="C264" s="177"/>
      <c r="D264" s="178" t="s">
        <v>70</v>
      </c>
      <c r="E264" s="190" t="s">
        <v>189</v>
      </c>
      <c r="F264" s="190" t="s">
        <v>367</v>
      </c>
      <c r="G264" s="177"/>
      <c r="H264" s="177"/>
      <c r="I264" s="180"/>
      <c r="J264" s="191">
        <f>BK264</f>
        <v>0</v>
      </c>
      <c r="K264" s="177"/>
      <c r="L264" s="182"/>
      <c r="M264" s="183"/>
      <c r="N264" s="184"/>
      <c r="O264" s="184"/>
      <c r="P264" s="185">
        <f>SUM(P265:P575)</f>
        <v>0</v>
      </c>
      <c r="Q264" s="184"/>
      <c r="R264" s="185">
        <f>SUM(R265:R575)</f>
        <v>0</v>
      </c>
      <c r="S264" s="184"/>
      <c r="T264" s="186">
        <f>SUM(T265:T575)</f>
        <v>0</v>
      </c>
      <c r="AR264" s="187" t="s">
        <v>79</v>
      </c>
      <c r="AT264" s="188" t="s">
        <v>70</v>
      </c>
      <c r="AU264" s="188" t="s">
        <v>79</v>
      </c>
      <c r="AY264" s="187" t="s">
        <v>172</v>
      </c>
      <c r="BK264" s="189">
        <f>SUM(BK265:BK575)</f>
        <v>0</v>
      </c>
    </row>
    <row r="265" spans="2:65" s="1" customFormat="1" ht="16.5" customHeight="1">
      <c r="B265" s="41"/>
      <c r="C265" s="192" t="s">
        <v>255</v>
      </c>
      <c r="D265" s="192" t="s">
        <v>174</v>
      </c>
      <c r="E265" s="193" t="s">
        <v>368</v>
      </c>
      <c r="F265" s="194" t="s">
        <v>369</v>
      </c>
      <c r="G265" s="195" t="s">
        <v>218</v>
      </c>
      <c r="H265" s="196">
        <v>954.69</v>
      </c>
      <c r="I265" s="197"/>
      <c r="J265" s="198">
        <f>ROUND(I265*H265,2)</f>
        <v>0</v>
      </c>
      <c r="K265" s="194" t="s">
        <v>178</v>
      </c>
      <c r="L265" s="61"/>
      <c r="M265" s="199" t="s">
        <v>21</v>
      </c>
      <c r="N265" s="200" t="s">
        <v>42</v>
      </c>
      <c r="O265" s="42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179</v>
      </c>
      <c r="AT265" s="24" t="s">
        <v>174</v>
      </c>
      <c r="AU265" s="24" t="s">
        <v>81</v>
      </c>
      <c r="AY265" s="24" t="s">
        <v>172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79</v>
      </c>
      <c r="BK265" s="203">
        <f>ROUND(I265*H265,2)</f>
        <v>0</v>
      </c>
      <c r="BL265" s="24" t="s">
        <v>179</v>
      </c>
      <c r="BM265" s="24" t="s">
        <v>370</v>
      </c>
    </row>
    <row r="266" spans="2:65" s="1" customFormat="1" ht="25.5" customHeight="1">
      <c r="B266" s="41"/>
      <c r="C266" s="192" t="s">
        <v>371</v>
      </c>
      <c r="D266" s="192" t="s">
        <v>174</v>
      </c>
      <c r="E266" s="193" t="s">
        <v>372</v>
      </c>
      <c r="F266" s="194" t="s">
        <v>373</v>
      </c>
      <c r="G266" s="195" t="s">
        <v>218</v>
      </c>
      <c r="H266" s="196">
        <v>954.69</v>
      </c>
      <c r="I266" s="197"/>
      <c r="J266" s="198">
        <f>ROUND(I266*H266,2)</f>
        <v>0</v>
      </c>
      <c r="K266" s="194" t="s">
        <v>178</v>
      </c>
      <c r="L266" s="61"/>
      <c r="M266" s="199" t="s">
        <v>21</v>
      </c>
      <c r="N266" s="200" t="s">
        <v>42</v>
      </c>
      <c r="O266" s="42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179</v>
      </c>
      <c r="AT266" s="24" t="s">
        <v>174</v>
      </c>
      <c r="AU266" s="24" t="s">
        <v>81</v>
      </c>
      <c r="AY266" s="24" t="s">
        <v>172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79</v>
      </c>
      <c r="BK266" s="203">
        <f>ROUND(I266*H266,2)</f>
        <v>0</v>
      </c>
      <c r="BL266" s="24" t="s">
        <v>179</v>
      </c>
      <c r="BM266" s="24" t="s">
        <v>374</v>
      </c>
    </row>
    <row r="267" spans="2:51" s="13" customFormat="1" ht="13.5">
      <c r="B267" s="237"/>
      <c r="C267" s="238"/>
      <c r="D267" s="206" t="s">
        <v>180</v>
      </c>
      <c r="E267" s="239" t="s">
        <v>21</v>
      </c>
      <c r="F267" s="240" t="s">
        <v>375</v>
      </c>
      <c r="G267" s="238"/>
      <c r="H267" s="239" t="s">
        <v>21</v>
      </c>
      <c r="I267" s="241"/>
      <c r="J267" s="238"/>
      <c r="K267" s="238"/>
      <c r="L267" s="242"/>
      <c r="M267" s="243"/>
      <c r="N267" s="244"/>
      <c r="O267" s="244"/>
      <c r="P267" s="244"/>
      <c r="Q267" s="244"/>
      <c r="R267" s="244"/>
      <c r="S267" s="244"/>
      <c r="T267" s="245"/>
      <c r="AT267" s="246" t="s">
        <v>180</v>
      </c>
      <c r="AU267" s="246" t="s">
        <v>81</v>
      </c>
      <c r="AV267" s="13" t="s">
        <v>79</v>
      </c>
      <c r="AW267" s="13" t="s">
        <v>182</v>
      </c>
      <c r="AX267" s="13" t="s">
        <v>71</v>
      </c>
      <c r="AY267" s="246" t="s">
        <v>172</v>
      </c>
    </row>
    <row r="268" spans="2:51" s="11" customFormat="1" ht="13.5">
      <c r="B268" s="204"/>
      <c r="C268" s="205"/>
      <c r="D268" s="206" t="s">
        <v>180</v>
      </c>
      <c r="E268" s="207" t="s">
        <v>21</v>
      </c>
      <c r="F268" s="208" t="s">
        <v>376</v>
      </c>
      <c r="G268" s="205"/>
      <c r="H268" s="209">
        <v>8.24</v>
      </c>
      <c r="I268" s="210"/>
      <c r="J268" s="205"/>
      <c r="K268" s="205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180</v>
      </c>
      <c r="AU268" s="215" t="s">
        <v>81</v>
      </c>
      <c r="AV268" s="11" t="s">
        <v>81</v>
      </c>
      <c r="AW268" s="11" t="s">
        <v>182</v>
      </c>
      <c r="AX268" s="11" t="s">
        <v>71</v>
      </c>
      <c r="AY268" s="215" t="s">
        <v>172</v>
      </c>
    </row>
    <row r="269" spans="2:51" s="11" customFormat="1" ht="13.5">
      <c r="B269" s="204"/>
      <c r="C269" s="205"/>
      <c r="D269" s="206" t="s">
        <v>180</v>
      </c>
      <c r="E269" s="207" t="s">
        <v>21</v>
      </c>
      <c r="F269" s="208" t="s">
        <v>377</v>
      </c>
      <c r="G269" s="205"/>
      <c r="H269" s="209">
        <v>3.63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180</v>
      </c>
      <c r="AU269" s="215" t="s">
        <v>81</v>
      </c>
      <c r="AV269" s="11" t="s">
        <v>81</v>
      </c>
      <c r="AW269" s="11" t="s">
        <v>182</v>
      </c>
      <c r="AX269" s="11" t="s">
        <v>71</v>
      </c>
      <c r="AY269" s="215" t="s">
        <v>172</v>
      </c>
    </row>
    <row r="270" spans="2:51" s="13" customFormat="1" ht="13.5">
      <c r="B270" s="237"/>
      <c r="C270" s="238"/>
      <c r="D270" s="206" t="s">
        <v>180</v>
      </c>
      <c r="E270" s="239" t="s">
        <v>21</v>
      </c>
      <c r="F270" s="240" t="s">
        <v>378</v>
      </c>
      <c r="G270" s="238"/>
      <c r="H270" s="239" t="s">
        <v>21</v>
      </c>
      <c r="I270" s="241"/>
      <c r="J270" s="238"/>
      <c r="K270" s="238"/>
      <c r="L270" s="242"/>
      <c r="M270" s="243"/>
      <c r="N270" s="244"/>
      <c r="O270" s="244"/>
      <c r="P270" s="244"/>
      <c r="Q270" s="244"/>
      <c r="R270" s="244"/>
      <c r="S270" s="244"/>
      <c r="T270" s="245"/>
      <c r="AT270" s="246" t="s">
        <v>180</v>
      </c>
      <c r="AU270" s="246" t="s">
        <v>81</v>
      </c>
      <c r="AV270" s="13" t="s">
        <v>79</v>
      </c>
      <c r="AW270" s="13" t="s">
        <v>182</v>
      </c>
      <c r="AX270" s="13" t="s">
        <v>71</v>
      </c>
      <c r="AY270" s="246" t="s">
        <v>172</v>
      </c>
    </row>
    <row r="271" spans="2:51" s="11" customFormat="1" ht="13.5">
      <c r="B271" s="204"/>
      <c r="C271" s="205"/>
      <c r="D271" s="206" t="s">
        <v>180</v>
      </c>
      <c r="E271" s="207" t="s">
        <v>21</v>
      </c>
      <c r="F271" s="208" t="s">
        <v>379</v>
      </c>
      <c r="G271" s="205"/>
      <c r="H271" s="209">
        <v>7.1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180</v>
      </c>
      <c r="AU271" s="215" t="s">
        <v>81</v>
      </c>
      <c r="AV271" s="11" t="s">
        <v>81</v>
      </c>
      <c r="AW271" s="11" t="s">
        <v>182</v>
      </c>
      <c r="AX271" s="11" t="s">
        <v>71</v>
      </c>
      <c r="AY271" s="215" t="s">
        <v>172</v>
      </c>
    </row>
    <row r="272" spans="2:51" s="11" customFormat="1" ht="13.5">
      <c r="B272" s="204"/>
      <c r="C272" s="205"/>
      <c r="D272" s="206" t="s">
        <v>180</v>
      </c>
      <c r="E272" s="207" t="s">
        <v>21</v>
      </c>
      <c r="F272" s="208" t="s">
        <v>380</v>
      </c>
      <c r="G272" s="205"/>
      <c r="H272" s="209">
        <v>20.25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180</v>
      </c>
      <c r="AU272" s="215" t="s">
        <v>81</v>
      </c>
      <c r="AV272" s="11" t="s">
        <v>81</v>
      </c>
      <c r="AW272" s="11" t="s">
        <v>182</v>
      </c>
      <c r="AX272" s="11" t="s">
        <v>71</v>
      </c>
      <c r="AY272" s="215" t="s">
        <v>172</v>
      </c>
    </row>
    <row r="273" spans="2:51" s="11" customFormat="1" ht="13.5">
      <c r="B273" s="204"/>
      <c r="C273" s="205"/>
      <c r="D273" s="206" t="s">
        <v>180</v>
      </c>
      <c r="E273" s="207" t="s">
        <v>21</v>
      </c>
      <c r="F273" s="208" t="s">
        <v>381</v>
      </c>
      <c r="G273" s="205"/>
      <c r="H273" s="209">
        <v>13.57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180</v>
      </c>
      <c r="AU273" s="215" t="s">
        <v>81</v>
      </c>
      <c r="AV273" s="11" t="s">
        <v>81</v>
      </c>
      <c r="AW273" s="11" t="s">
        <v>182</v>
      </c>
      <c r="AX273" s="11" t="s">
        <v>71</v>
      </c>
      <c r="AY273" s="215" t="s">
        <v>172</v>
      </c>
    </row>
    <row r="274" spans="2:51" s="11" customFormat="1" ht="13.5">
      <c r="B274" s="204"/>
      <c r="C274" s="205"/>
      <c r="D274" s="206" t="s">
        <v>180</v>
      </c>
      <c r="E274" s="207" t="s">
        <v>21</v>
      </c>
      <c r="F274" s="208" t="s">
        <v>382</v>
      </c>
      <c r="G274" s="205"/>
      <c r="H274" s="209">
        <v>3.87</v>
      </c>
      <c r="I274" s="210"/>
      <c r="J274" s="205"/>
      <c r="K274" s="205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180</v>
      </c>
      <c r="AU274" s="215" t="s">
        <v>81</v>
      </c>
      <c r="AV274" s="11" t="s">
        <v>81</v>
      </c>
      <c r="AW274" s="11" t="s">
        <v>182</v>
      </c>
      <c r="AX274" s="11" t="s">
        <v>71</v>
      </c>
      <c r="AY274" s="215" t="s">
        <v>172</v>
      </c>
    </row>
    <row r="275" spans="2:51" s="11" customFormat="1" ht="13.5">
      <c r="B275" s="204"/>
      <c r="C275" s="205"/>
      <c r="D275" s="206" t="s">
        <v>180</v>
      </c>
      <c r="E275" s="207" t="s">
        <v>21</v>
      </c>
      <c r="F275" s="208" t="s">
        <v>383</v>
      </c>
      <c r="G275" s="205"/>
      <c r="H275" s="209">
        <v>0.97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180</v>
      </c>
      <c r="AU275" s="215" t="s">
        <v>81</v>
      </c>
      <c r="AV275" s="11" t="s">
        <v>81</v>
      </c>
      <c r="AW275" s="11" t="s">
        <v>182</v>
      </c>
      <c r="AX275" s="11" t="s">
        <v>71</v>
      </c>
      <c r="AY275" s="215" t="s">
        <v>172</v>
      </c>
    </row>
    <row r="276" spans="2:51" s="13" customFormat="1" ht="13.5">
      <c r="B276" s="237"/>
      <c r="C276" s="238"/>
      <c r="D276" s="206" t="s">
        <v>180</v>
      </c>
      <c r="E276" s="239" t="s">
        <v>21</v>
      </c>
      <c r="F276" s="240" t="s">
        <v>384</v>
      </c>
      <c r="G276" s="238"/>
      <c r="H276" s="239" t="s">
        <v>21</v>
      </c>
      <c r="I276" s="241"/>
      <c r="J276" s="238"/>
      <c r="K276" s="238"/>
      <c r="L276" s="242"/>
      <c r="M276" s="243"/>
      <c r="N276" s="244"/>
      <c r="O276" s="244"/>
      <c r="P276" s="244"/>
      <c r="Q276" s="244"/>
      <c r="R276" s="244"/>
      <c r="S276" s="244"/>
      <c r="T276" s="245"/>
      <c r="AT276" s="246" t="s">
        <v>180</v>
      </c>
      <c r="AU276" s="246" t="s">
        <v>81</v>
      </c>
      <c r="AV276" s="13" t="s">
        <v>79</v>
      </c>
      <c r="AW276" s="13" t="s">
        <v>182</v>
      </c>
      <c r="AX276" s="13" t="s">
        <v>71</v>
      </c>
      <c r="AY276" s="246" t="s">
        <v>172</v>
      </c>
    </row>
    <row r="277" spans="2:51" s="11" customFormat="1" ht="13.5">
      <c r="B277" s="204"/>
      <c r="C277" s="205"/>
      <c r="D277" s="206" t="s">
        <v>180</v>
      </c>
      <c r="E277" s="207" t="s">
        <v>21</v>
      </c>
      <c r="F277" s="208" t="s">
        <v>385</v>
      </c>
      <c r="G277" s="205"/>
      <c r="H277" s="209">
        <v>7.9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180</v>
      </c>
      <c r="AU277" s="215" t="s">
        <v>81</v>
      </c>
      <c r="AV277" s="11" t="s">
        <v>81</v>
      </c>
      <c r="AW277" s="11" t="s">
        <v>182</v>
      </c>
      <c r="AX277" s="11" t="s">
        <v>71</v>
      </c>
      <c r="AY277" s="215" t="s">
        <v>172</v>
      </c>
    </row>
    <row r="278" spans="2:51" s="11" customFormat="1" ht="13.5">
      <c r="B278" s="204"/>
      <c r="C278" s="205"/>
      <c r="D278" s="206" t="s">
        <v>180</v>
      </c>
      <c r="E278" s="207" t="s">
        <v>21</v>
      </c>
      <c r="F278" s="208" t="s">
        <v>386</v>
      </c>
      <c r="G278" s="205"/>
      <c r="H278" s="209">
        <v>18.68</v>
      </c>
      <c r="I278" s="210"/>
      <c r="J278" s="205"/>
      <c r="K278" s="205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180</v>
      </c>
      <c r="AU278" s="215" t="s">
        <v>81</v>
      </c>
      <c r="AV278" s="11" t="s">
        <v>81</v>
      </c>
      <c r="AW278" s="11" t="s">
        <v>182</v>
      </c>
      <c r="AX278" s="11" t="s">
        <v>71</v>
      </c>
      <c r="AY278" s="215" t="s">
        <v>172</v>
      </c>
    </row>
    <row r="279" spans="2:51" s="11" customFormat="1" ht="13.5">
      <c r="B279" s="204"/>
      <c r="C279" s="205"/>
      <c r="D279" s="206" t="s">
        <v>180</v>
      </c>
      <c r="E279" s="207" t="s">
        <v>21</v>
      </c>
      <c r="F279" s="208" t="s">
        <v>387</v>
      </c>
      <c r="G279" s="205"/>
      <c r="H279" s="209">
        <v>15.19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180</v>
      </c>
      <c r="AU279" s="215" t="s">
        <v>81</v>
      </c>
      <c r="AV279" s="11" t="s">
        <v>81</v>
      </c>
      <c r="AW279" s="11" t="s">
        <v>182</v>
      </c>
      <c r="AX279" s="11" t="s">
        <v>71</v>
      </c>
      <c r="AY279" s="215" t="s">
        <v>172</v>
      </c>
    </row>
    <row r="280" spans="2:51" s="11" customFormat="1" ht="13.5">
      <c r="B280" s="204"/>
      <c r="C280" s="205"/>
      <c r="D280" s="206" t="s">
        <v>180</v>
      </c>
      <c r="E280" s="207" t="s">
        <v>21</v>
      </c>
      <c r="F280" s="208" t="s">
        <v>388</v>
      </c>
      <c r="G280" s="205"/>
      <c r="H280" s="209">
        <v>3.87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180</v>
      </c>
      <c r="AU280" s="215" t="s">
        <v>81</v>
      </c>
      <c r="AV280" s="11" t="s">
        <v>81</v>
      </c>
      <c r="AW280" s="11" t="s">
        <v>182</v>
      </c>
      <c r="AX280" s="11" t="s">
        <v>71</v>
      </c>
      <c r="AY280" s="215" t="s">
        <v>172</v>
      </c>
    </row>
    <row r="281" spans="2:51" s="11" customFormat="1" ht="13.5">
      <c r="B281" s="204"/>
      <c r="C281" s="205"/>
      <c r="D281" s="206" t="s">
        <v>180</v>
      </c>
      <c r="E281" s="207" t="s">
        <v>21</v>
      </c>
      <c r="F281" s="208" t="s">
        <v>389</v>
      </c>
      <c r="G281" s="205"/>
      <c r="H281" s="209">
        <v>0.97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180</v>
      </c>
      <c r="AU281" s="215" t="s">
        <v>81</v>
      </c>
      <c r="AV281" s="11" t="s">
        <v>81</v>
      </c>
      <c r="AW281" s="11" t="s">
        <v>182</v>
      </c>
      <c r="AX281" s="11" t="s">
        <v>71</v>
      </c>
      <c r="AY281" s="215" t="s">
        <v>172</v>
      </c>
    </row>
    <row r="282" spans="2:51" s="13" customFormat="1" ht="13.5">
      <c r="B282" s="237"/>
      <c r="C282" s="238"/>
      <c r="D282" s="206" t="s">
        <v>180</v>
      </c>
      <c r="E282" s="239" t="s">
        <v>21</v>
      </c>
      <c r="F282" s="240" t="s">
        <v>390</v>
      </c>
      <c r="G282" s="238"/>
      <c r="H282" s="239" t="s">
        <v>21</v>
      </c>
      <c r="I282" s="241"/>
      <c r="J282" s="238"/>
      <c r="K282" s="238"/>
      <c r="L282" s="242"/>
      <c r="M282" s="243"/>
      <c r="N282" s="244"/>
      <c r="O282" s="244"/>
      <c r="P282" s="244"/>
      <c r="Q282" s="244"/>
      <c r="R282" s="244"/>
      <c r="S282" s="244"/>
      <c r="T282" s="245"/>
      <c r="AT282" s="246" t="s">
        <v>180</v>
      </c>
      <c r="AU282" s="246" t="s">
        <v>81</v>
      </c>
      <c r="AV282" s="13" t="s">
        <v>79</v>
      </c>
      <c r="AW282" s="13" t="s">
        <v>182</v>
      </c>
      <c r="AX282" s="13" t="s">
        <v>71</v>
      </c>
      <c r="AY282" s="246" t="s">
        <v>172</v>
      </c>
    </row>
    <row r="283" spans="2:51" s="11" customFormat="1" ht="13.5">
      <c r="B283" s="204"/>
      <c r="C283" s="205"/>
      <c r="D283" s="206" t="s">
        <v>180</v>
      </c>
      <c r="E283" s="207" t="s">
        <v>21</v>
      </c>
      <c r="F283" s="208" t="s">
        <v>391</v>
      </c>
      <c r="G283" s="205"/>
      <c r="H283" s="209">
        <v>7.9</v>
      </c>
      <c r="I283" s="210"/>
      <c r="J283" s="205"/>
      <c r="K283" s="205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180</v>
      </c>
      <c r="AU283" s="215" t="s">
        <v>81</v>
      </c>
      <c r="AV283" s="11" t="s">
        <v>81</v>
      </c>
      <c r="AW283" s="11" t="s">
        <v>182</v>
      </c>
      <c r="AX283" s="11" t="s">
        <v>71</v>
      </c>
      <c r="AY283" s="215" t="s">
        <v>172</v>
      </c>
    </row>
    <row r="284" spans="2:51" s="11" customFormat="1" ht="13.5">
      <c r="B284" s="204"/>
      <c r="C284" s="205"/>
      <c r="D284" s="206" t="s">
        <v>180</v>
      </c>
      <c r="E284" s="207" t="s">
        <v>21</v>
      </c>
      <c r="F284" s="208" t="s">
        <v>392</v>
      </c>
      <c r="G284" s="205"/>
      <c r="H284" s="209">
        <v>18.68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180</v>
      </c>
      <c r="AU284" s="215" t="s">
        <v>81</v>
      </c>
      <c r="AV284" s="11" t="s">
        <v>81</v>
      </c>
      <c r="AW284" s="11" t="s">
        <v>182</v>
      </c>
      <c r="AX284" s="11" t="s">
        <v>71</v>
      </c>
      <c r="AY284" s="215" t="s">
        <v>172</v>
      </c>
    </row>
    <row r="285" spans="2:51" s="11" customFormat="1" ht="13.5">
      <c r="B285" s="204"/>
      <c r="C285" s="205"/>
      <c r="D285" s="206" t="s">
        <v>180</v>
      </c>
      <c r="E285" s="207" t="s">
        <v>21</v>
      </c>
      <c r="F285" s="208" t="s">
        <v>393</v>
      </c>
      <c r="G285" s="205"/>
      <c r="H285" s="209">
        <v>14.63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180</v>
      </c>
      <c r="AU285" s="215" t="s">
        <v>81</v>
      </c>
      <c r="AV285" s="11" t="s">
        <v>81</v>
      </c>
      <c r="AW285" s="11" t="s">
        <v>182</v>
      </c>
      <c r="AX285" s="11" t="s">
        <v>71</v>
      </c>
      <c r="AY285" s="215" t="s">
        <v>172</v>
      </c>
    </row>
    <row r="286" spans="2:51" s="11" customFormat="1" ht="13.5">
      <c r="B286" s="204"/>
      <c r="C286" s="205"/>
      <c r="D286" s="206" t="s">
        <v>180</v>
      </c>
      <c r="E286" s="207" t="s">
        <v>21</v>
      </c>
      <c r="F286" s="208" t="s">
        <v>394</v>
      </c>
      <c r="G286" s="205"/>
      <c r="H286" s="209">
        <v>3.63</v>
      </c>
      <c r="I286" s="210"/>
      <c r="J286" s="205"/>
      <c r="K286" s="205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180</v>
      </c>
      <c r="AU286" s="215" t="s">
        <v>81</v>
      </c>
      <c r="AV286" s="11" t="s">
        <v>81</v>
      </c>
      <c r="AW286" s="11" t="s">
        <v>182</v>
      </c>
      <c r="AX286" s="11" t="s">
        <v>71</v>
      </c>
      <c r="AY286" s="215" t="s">
        <v>172</v>
      </c>
    </row>
    <row r="287" spans="2:51" s="11" customFormat="1" ht="13.5">
      <c r="B287" s="204"/>
      <c r="C287" s="205"/>
      <c r="D287" s="206" t="s">
        <v>180</v>
      </c>
      <c r="E287" s="207" t="s">
        <v>21</v>
      </c>
      <c r="F287" s="208" t="s">
        <v>395</v>
      </c>
      <c r="G287" s="205"/>
      <c r="H287" s="209">
        <v>1.07</v>
      </c>
      <c r="I287" s="210"/>
      <c r="J287" s="205"/>
      <c r="K287" s="205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180</v>
      </c>
      <c r="AU287" s="215" t="s">
        <v>81</v>
      </c>
      <c r="AV287" s="11" t="s">
        <v>81</v>
      </c>
      <c r="AW287" s="11" t="s">
        <v>182</v>
      </c>
      <c r="AX287" s="11" t="s">
        <v>71</v>
      </c>
      <c r="AY287" s="215" t="s">
        <v>172</v>
      </c>
    </row>
    <row r="288" spans="2:51" s="11" customFormat="1" ht="13.5">
      <c r="B288" s="204"/>
      <c r="C288" s="205"/>
      <c r="D288" s="206" t="s">
        <v>180</v>
      </c>
      <c r="E288" s="207" t="s">
        <v>21</v>
      </c>
      <c r="F288" s="208" t="s">
        <v>396</v>
      </c>
      <c r="G288" s="205"/>
      <c r="H288" s="209">
        <v>7.1</v>
      </c>
      <c r="I288" s="210"/>
      <c r="J288" s="205"/>
      <c r="K288" s="205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180</v>
      </c>
      <c r="AU288" s="215" t="s">
        <v>81</v>
      </c>
      <c r="AV288" s="11" t="s">
        <v>81</v>
      </c>
      <c r="AW288" s="11" t="s">
        <v>182</v>
      </c>
      <c r="AX288" s="11" t="s">
        <v>71</v>
      </c>
      <c r="AY288" s="215" t="s">
        <v>172</v>
      </c>
    </row>
    <row r="289" spans="2:51" s="11" customFormat="1" ht="13.5">
      <c r="B289" s="204"/>
      <c r="C289" s="205"/>
      <c r="D289" s="206" t="s">
        <v>180</v>
      </c>
      <c r="E289" s="207" t="s">
        <v>21</v>
      </c>
      <c r="F289" s="208" t="s">
        <v>397</v>
      </c>
      <c r="G289" s="205"/>
      <c r="H289" s="209">
        <v>19.36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180</v>
      </c>
      <c r="AU289" s="215" t="s">
        <v>81</v>
      </c>
      <c r="AV289" s="11" t="s">
        <v>81</v>
      </c>
      <c r="AW289" s="11" t="s">
        <v>182</v>
      </c>
      <c r="AX289" s="11" t="s">
        <v>71</v>
      </c>
      <c r="AY289" s="215" t="s">
        <v>172</v>
      </c>
    </row>
    <row r="290" spans="2:51" s="11" customFormat="1" ht="13.5">
      <c r="B290" s="204"/>
      <c r="C290" s="205"/>
      <c r="D290" s="206" t="s">
        <v>180</v>
      </c>
      <c r="E290" s="207" t="s">
        <v>21</v>
      </c>
      <c r="F290" s="208" t="s">
        <v>398</v>
      </c>
      <c r="G290" s="205"/>
      <c r="H290" s="209">
        <v>13.54</v>
      </c>
      <c r="I290" s="210"/>
      <c r="J290" s="205"/>
      <c r="K290" s="205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180</v>
      </c>
      <c r="AU290" s="215" t="s">
        <v>81</v>
      </c>
      <c r="AV290" s="11" t="s">
        <v>81</v>
      </c>
      <c r="AW290" s="11" t="s">
        <v>182</v>
      </c>
      <c r="AX290" s="11" t="s">
        <v>71</v>
      </c>
      <c r="AY290" s="215" t="s">
        <v>172</v>
      </c>
    </row>
    <row r="291" spans="2:51" s="11" customFormat="1" ht="13.5">
      <c r="B291" s="204"/>
      <c r="C291" s="205"/>
      <c r="D291" s="206" t="s">
        <v>180</v>
      </c>
      <c r="E291" s="207" t="s">
        <v>21</v>
      </c>
      <c r="F291" s="208" t="s">
        <v>399</v>
      </c>
      <c r="G291" s="205"/>
      <c r="H291" s="209">
        <v>3.63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180</v>
      </c>
      <c r="AU291" s="215" t="s">
        <v>81</v>
      </c>
      <c r="AV291" s="11" t="s">
        <v>81</v>
      </c>
      <c r="AW291" s="11" t="s">
        <v>182</v>
      </c>
      <c r="AX291" s="11" t="s">
        <v>71</v>
      </c>
      <c r="AY291" s="215" t="s">
        <v>172</v>
      </c>
    </row>
    <row r="292" spans="2:51" s="11" customFormat="1" ht="13.5">
      <c r="B292" s="204"/>
      <c r="C292" s="205"/>
      <c r="D292" s="206" t="s">
        <v>180</v>
      </c>
      <c r="E292" s="207" t="s">
        <v>21</v>
      </c>
      <c r="F292" s="208" t="s">
        <v>400</v>
      </c>
      <c r="G292" s="205"/>
      <c r="H292" s="209">
        <v>7.1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180</v>
      </c>
      <c r="AU292" s="215" t="s">
        <v>81</v>
      </c>
      <c r="AV292" s="11" t="s">
        <v>81</v>
      </c>
      <c r="AW292" s="11" t="s">
        <v>182</v>
      </c>
      <c r="AX292" s="11" t="s">
        <v>71</v>
      </c>
      <c r="AY292" s="215" t="s">
        <v>172</v>
      </c>
    </row>
    <row r="293" spans="2:51" s="11" customFormat="1" ht="13.5">
      <c r="B293" s="204"/>
      <c r="C293" s="205"/>
      <c r="D293" s="206" t="s">
        <v>180</v>
      </c>
      <c r="E293" s="207" t="s">
        <v>21</v>
      </c>
      <c r="F293" s="208" t="s">
        <v>401</v>
      </c>
      <c r="G293" s="205"/>
      <c r="H293" s="209">
        <v>19.1</v>
      </c>
      <c r="I293" s="210"/>
      <c r="J293" s="205"/>
      <c r="K293" s="205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180</v>
      </c>
      <c r="AU293" s="215" t="s">
        <v>81</v>
      </c>
      <c r="AV293" s="11" t="s">
        <v>81</v>
      </c>
      <c r="AW293" s="11" t="s">
        <v>182</v>
      </c>
      <c r="AX293" s="11" t="s">
        <v>71</v>
      </c>
      <c r="AY293" s="215" t="s">
        <v>172</v>
      </c>
    </row>
    <row r="294" spans="2:51" s="11" customFormat="1" ht="13.5">
      <c r="B294" s="204"/>
      <c r="C294" s="205"/>
      <c r="D294" s="206" t="s">
        <v>180</v>
      </c>
      <c r="E294" s="207" t="s">
        <v>21</v>
      </c>
      <c r="F294" s="208" t="s">
        <v>402</v>
      </c>
      <c r="G294" s="205"/>
      <c r="H294" s="209">
        <v>14.1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180</v>
      </c>
      <c r="AU294" s="215" t="s">
        <v>81</v>
      </c>
      <c r="AV294" s="11" t="s">
        <v>81</v>
      </c>
      <c r="AW294" s="11" t="s">
        <v>182</v>
      </c>
      <c r="AX294" s="11" t="s">
        <v>71</v>
      </c>
      <c r="AY294" s="215" t="s">
        <v>172</v>
      </c>
    </row>
    <row r="295" spans="2:51" s="11" customFormat="1" ht="13.5">
      <c r="B295" s="204"/>
      <c r="C295" s="205"/>
      <c r="D295" s="206" t="s">
        <v>180</v>
      </c>
      <c r="E295" s="207" t="s">
        <v>21</v>
      </c>
      <c r="F295" s="208" t="s">
        <v>403</v>
      </c>
      <c r="G295" s="205"/>
      <c r="H295" s="209">
        <v>4.87</v>
      </c>
      <c r="I295" s="210"/>
      <c r="J295" s="205"/>
      <c r="K295" s="205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180</v>
      </c>
      <c r="AU295" s="215" t="s">
        <v>81</v>
      </c>
      <c r="AV295" s="11" t="s">
        <v>81</v>
      </c>
      <c r="AW295" s="11" t="s">
        <v>182</v>
      </c>
      <c r="AX295" s="11" t="s">
        <v>71</v>
      </c>
      <c r="AY295" s="215" t="s">
        <v>172</v>
      </c>
    </row>
    <row r="296" spans="2:51" s="11" customFormat="1" ht="13.5">
      <c r="B296" s="204"/>
      <c r="C296" s="205"/>
      <c r="D296" s="206" t="s">
        <v>180</v>
      </c>
      <c r="E296" s="207" t="s">
        <v>21</v>
      </c>
      <c r="F296" s="208" t="s">
        <v>404</v>
      </c>
      <c r="G296" s="205"/>
      <c r="H296" s="209">
        <v>6.53</v>
      </c>
      <c r="I296" s="210"/>
      <c r="J296" s="205"/>
      <c r="K296" s="205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180</v>
      </c>
      <c r="AU296" s="215" t="s">
        <v>81</v>
      </c>
      <c r="AV296" s="11" t="s">
        <v>81</v>
      </c>
      <c r="AW296" s="11" t="s">
        <v>182</v>
      </c>
      <c r="AX296" s="11" t="s">
        <v>71</v>
      </c>
      <c r="AY296" s="215" t="s">
        <v>172</v>
      </c>
    </row>
    <row r="297" spans="2:51" s="11" customFormat="1" ht="13.5">
      <c r="B297" s="204"/>
      <c r="C297" s="205"/>
      <c r="D297" s="206" t="s">
        <v>180</v>
      </c>
      <c r="E297" s="207" t="s">
        <v>21</v>
      </c>
      <c r="F297" s="208" t="s">
        <v>405</v>
      </c>
      <c r="G297" s="205"/>
      <c r="H297" s="209">
        <v>18.75</v>
      </c>
      <c r="I297" s="210"/>
      <c r="J297" s="205"/>
      <c r="K297" s="205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180</v>
      </c>
      <c r="AU297" s="215" t="s">
        <v>81</v>
      </c>
      <c r="AV297" s="11" t="s">
        <v>81</v>
      </c>
      <c r="AW297" s="11" t="s">
        <v>182</v>
      </c>
      <c r="AX297" s="11" t="s">
        <v>71</v>
      </c>
      <c r="AY297" s="215" t="s">
        <v>172</v>
      </c>
    </row>
    <row r="298" spans="2:51" s="11" customFormat="1" ht="13.5">
      <c r="B298" s="204"/>
      <c r="C298" s="205"/>
      <c r="D298" s="206" t="s">
        <v>180</v>
      </c>
      <c r="E298" s="207" t="s">
        <v>21</v>
      </c>
      <c r="F298" s="208" t="s">
        <v>406</v>
      </c>
      <c r="G298" s="205"/>
      <c r="H298" s="209">
        <v>15.94</v>
      </c>
      <c r="I298" s="210"/>
      <c r="J298" s="205"/>
      <c r="K298" s="205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180</v>
      </c>
      <c r="AU298" s="215" t="s">
        <v>81</v>
      </c>
      <c r="AV298" s="11" t="s">
        <v>81</v>
      </c>
      <c r="AW298" s="11" t="s">
        <v>182</v>
      </c>
      <c r="AX298" s="11" t="s">
        <v>71</v>
      </c>
      <c r="AY298" s="215" t="s">
        <v>172</v>
      </c>
    </row>
    <row r="299" spans="2:51" s="11" customFormat="1" ht="13.5">
      <c r="B299" s="204"/>
      <c r="C299" s="205"/>
      <c r="D299" s="206" t="s">
        <v>180</v>
      </c>
      <c r="E299" s="207" t="s">
        <v>21</v>
      </c>
      <c r="F299" s="208" t="s">
        <v>407</v>
      </c>
      <c r="G299" s="205"/>
      <c r="H299" s="209">
        <v>11.27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180</v>
      </c>
      <c r="AU299" s="215" t="s">
        <v>81</v>
      </c>
      <c r="AV299" s="11" t="s">
        <v>81</v>
      </c>
      <c r="AW299" s="11" t="s">
        <v>182</v>
      </c>
      <c r="AX299" s="11" t="s">
        <v>71</v>
      </c>
      <c r="AY299" s="215" t="s">
        <v>172</v>
      </c>
    </row>
    <row r="300" spans="2:51" s="11" customFormat="1" ht="13.5">
      <c r="B300" s="204"/>
      <c r="C300" s="205"/>
      <c r="D300" s="206" t="s">
        <v>180</v>
      </c>
      <c r="E300" s="207" t="s">
        <v>21</v>
      </c>
      <c r="F300" s="208" t="s">
        <v>408</v>
      </c>
      <c r="G300" s="205"/>
      <c r="H300" s="209">
        <v>5.1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180</v>
      </c>
      <c r="AU300" s="215" t="s">
        <v>81</v>
      </c>
      <c r="AV300" s="11" t="s">
        <v>81</v>
      </c>
      <c r="AW300" s="11" t="s">
        <v>182</v>
      </c>
      <c r="AX300" s="11" t="s">
        <v>71</v>
      </c>
      <c r="AY300" s="215" t="s">
        <v>172</v>
      </c>
    </row>
    <row r="301" spans="2:51" s="11" customFormat="1" ht="13.5">
      <c r="B301" s="204"/>
      <c r="C301" s="205"/>
      <c r="D301" s="206" t="s">
        <v>180</v>
      </c>
      <c r="E301" s="207" t="s">
        <v>21</v>
      </c>
      <c r="F301" s="208" t="s">
        <v>409</v>
      </c>
      <c r="G301" s="205"/>
      <c r="H301" s="209">
        <v>6.3</v>
      </c>
      <c r="I301" s="210"/>
      <c r="J301" s="205"/>
      <c r="K301" s="205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180</v>
      </c>
      <c r="AU301" s="215" t="s">
        <v>81</v>
      </c>
      <c r="AV301" s="11" t="s">
        <v>81</v>
      </c>
      <c r="AW301" s="11" t="s">
        <v>182</v>
      </c>
      <c r="AX301" s="11" t="s">
        <v>71</v>
      </c>
      <c r="AY301" s="215" t="s">
        <v>172</v>
      </c>
    </row>
    <row r="302" spans="2:51" s="11" customFormat="1" ht="13.5">
      <c r="B302" s="204"/>
      <c r="C302" s="205"/>
      <c r="D302" s="206" t="s">
        <v>180</v>
      </c>
      <c r="E302" s="207" t="s">
        <v>21</v>
      </c>
      <c r="F302" s="208" t="s">
        <v>410</v>
      </c>
      <c r="G302" s="205"/>
      <c r="H302" s="209">
        <v>18.28</v>
      </c>
      <c r="I302" s="210"/>
      <c r="J302" s="205"/>
      <c r="K302" s="205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180</v>
      </c>
      <c r="AU302" s="215" t="s">
        <v>81</v>
      </c>
      <c r="AV302" s="11" t="s">
        <v>81</v>
      </c>
      <c r="AW302" s="11" t="s">
        <v>182</v>
      </c>
      <c r="AX302" s="11" t="s">
        <v>71</v>
      </c>
      <c r="AY302" s="215" t="s">
        <v>172</v>
      </c>
    </row>
    <row r="303" spans="2:51" s="11" customFormat="1" ht="13.5">
      <c r="B303" s="204"/>
      <c r="C303" s="205"/>
      <c r="D303" s="206" t="s">
        <v>180</v>
      </c>
      <c r="E303" s="207" t="s">
        <v>21</v>
      </c>
      <c r="F303" s="208" t="s">
        <v>411</v>
      </c>
      <c r="G303" s="205"/>
      <c r="H303" s="209">
        <v>15.33</v>
      </c>
      <c r="I303" s="210"/>
      <c r="J303" s="205"/>
      <c r="K303" s="205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180</v>
      </c>
      <c r="AU303" s="215" t="s">
        <v>81</v>
      </c>
      <c r="AV303" s="11" t="s">
        <v>81</v>
      </c>
      <c r="AW303" s="11" t="s">
        <v>182</v>
      </c>
      <c r="AX303" s="11" t="s">
        <v>71</v>
      </c>
      <c r="AY303" s="215" t="s">
        <v>172</v>
      </c>
    </row>
    <row r="304" spans="2:51" s="11" customFormat="1" ht="13.5">
      <c r="B304" s="204"/>
      <c r="C304" s="205"/>
      <c r="D304" s="206" t="s">
        <v>180</v>
      </c>
      <c r="E304" s="207" t="s">
        <v>21</v>
      </c>
      <c r="F304" s="208" t="s">
        <v>412</v>
      </c>
      <c r="G304" s="205"/>
      <c r="H304" s="209">
        <v>3.63</v>
      </c>
      <c r="I304" s="210"/>
      <c r="J304" s="205"/>
      <c r="K304" s="205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180</v>
      </c>
      <c r="AU304" s="215" t="s">
        <v>81</v>
      </c>
      <c r="AV304" s="11" t="s">
        <v>81</v>
      </c>
      <c r="AW304" s="11" t="s">
        <v>182</v>
      </c>
      <c r="AX304" s="11" t="s">
        <v>71</v>
      </c>
      <c r="AY304" s="215" t="s">
        <v>172</v>
      </c>
    </row>
    <row r="305" spans="2:51" s="11" customFormat="1" ht="13.5">
      <c r="B305" s="204"/>
      <c r="C305" s="205"/>
      <c r="D305" s="206" t="s">
        <v>180</v>
      </c>
      <c r="E305" s="207" t="s">
        <v>21</v>
      </c>
      <c r="F305" s="208" t="s">
        <v>413</v>
      </c>
      <c r="G305" s="205"/>
      <c r="H305" s="209">
        <v>7.1</v>
      </c>
      <c r="I305" s="210"/>
      <c r="J305" s="205"/>
      <c r="K305" s="205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180</v>
      </c>
      <c r="AU305" s="215" t="s">
        <v>81</v>
      </c>
      <c r="AV305" s="11" t="s">
        <v>81</v>
      </c>
      <c r="AW305" s="11" t="s">
        <v>182</v>
      </c>
      <c r="AX305" s="11" t="s">
        <v>71</v>
      </c>
      <c r="AY305" s="215" t="s">
        <v>172</v>
      </c>
    </row>
    <row r="306" spans="2:51" s="11" customFormat="1" ht="13.5">
      <c r="B306" s="204"/>
      <c r="C306" s="205"/>
      <c r="D306" s="206" t="s">
        <v>180</v>
      </c>
      <c r="E306" s="207" t="s">
        <v>21</v>
      </c>
      <c r="F306" s="208" t="s">
        <v>414</v>
      </c>
      <c r="G306" s="205"/>
      <c r="H306" s="209">
        <v>19.36</v>
      </c>
      <c r="I306" s="210"/>
      <c r="J306" s="205"/>
      <c r="K306" s="205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180</v>
      </c>
      <c r="AU306" s="215" t="s">
        <v>81</v>
      </c>
      <c r="AV306" s="11" t="s">
        <v>81</v>
      </c>
      <c r="AW306" s="11" t="s">
        <v>182</v>
      </c>
      <c r="AX306" s="11" t="s">
        <v>71</v>
      </c>
      <c r="AY306" s="215" t="s">
        <v>172</v>
      </c>
    </row>
    <row r="307" spans="2:51" s="11" customFormat="1" ht="13.5">
      <c r="B307" s="204"/>
      <c r="C307" s="205"/>
      <c r="D307" s="206" t="s">
        <v>180</v>
      </c>
      <c r="E307" s="207" t="s">
        <v>21</v>
      </c>
      <c r="F307" s="208" t="s">
        <v>415</v>
      </c>
      <c r="G307" s="205"/>
      <c r="H307" s="209">
        <v>13.54</v>
      </c>
      <c r="I307" s="210"/>
      <c r="J307" s="205"/>
      <c r="K307" s="205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180</v>
      </c>
      <c r="AU307" s="215" t="s">
        <v>81</v>
      </c>
      <c r="AV307" s="11" t="s">
        <v>81</v>
      </c>
      <c r="AW307" s="11" t="s">
        <v>182</v>
      </c>
      <c r="AX307" s="11" t="s">
        <v>71</v>
      </c>
      <c r="AY307" s="215" t="s">
        <v>172</v>
      </c>
    </row>
    <row r="308" spans="2:51" s="11" customFormat="1" ht="13.5">
      <c r="B308" s="204"/>
      <c r="C308" s="205"/>
      <c r="D308" s="206" t="s">
        <v>180</v>
      </c>
      <c r="E308" s="207" t="s">
        <v>21</v>
      </c>
      <c r="F308" s="208" t="s">
        <v>416</v>
      </c>
      <c r="G308" s="205"/>
      <c r="H308" s="209">
        <v>3.63</v>
      </c>
      <c r="I308" s="210"/>
      <c r="J308" s="205"/>
      <c r="K308" s="205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180</v>
      </c>
      <c r="AU308" s="215" t="s">
        <v>81</v>
      </c>
      <c r="AV308" s="11" t="s">
        <v>81</v>
      </c>
      <c r="AW308" s="11" t="s">
        <v>182</v>
      </c>
      <c r="AX308" s="11" t="s">
        <v>71</v>
      </c>
      <c r="AY308" s="215" t="s">
        <v>172</v>
      </c>
    </row>
    <row r="309" spans="2:51" s="11" customFormat="1" ht="13.5">
      <c r="B309" s="204"/>
      <c r="C309" s="205"/>
      <c r="D309" s="206" t="s">
        <v>180</v>
      </c>
      <c r="E309" s="207" t="s">
        <v>21</v>
      </c>
      <c r="F309" s="208" t="s">
        <v>417</v>
      </c>
      <c r="G309" s="205"/>
      <c r="H309" s="209">
        <v>7.1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180</v>
      </c>
      <c r="AU309" s="215" t="s">
        <v>81</v>
      </c>
      <c r="AV309" s="11" t="s">
        <v>81</v>
      </c>
      <c r="AW309" s="11" t="s">
        <v>182</v>
      </c>
      <c r="AX309" s="11" t="s">
        <v>71</v>
      </c>
      <c r="AY309" s="215" t="s">
        <v>172</v>
      </c>
    </row>
    <row r="310" spans="2:51" s="11" customFormat="1" ht="13.5">
      <c r="B310" s="204"/>
      <c r="C310" s="205"/>
      <c r="D310" s="206" t="s">
        <v>180</v>
      </c>
      <c r="E310" s="207" t="s">
        <v>21</v>
      </c>
      <c r="F310" s="208" t="s">
        <v>418</v>
      </c>
      <c r="G310" s="205"/>
      <c r="H310" s="209">
        <v>19.1</v>
      </c>
      <c r="I310" s="210"/>
      <c r="J310" s="205"/>
      <c r="K310" s="205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180</v>
      </c>
      <c r="AU310" s="215" t="s">
        <v>81</v>
      </c>
      <c r="AV310" s="11" t="s">
        <v>81</v>
      </c>
      <c r="AW310" s="11" t="s">
        <v>182</v>
      </c>
      <c r="AX310" s="11" t="s">
        <v>71</v>
      </c>
      <c r="AY310" s="215" t="s">
        <v>172</v>
      </c>
    </row>
    <row r="311" spans="2:51" s="11" customFormat="1" ht="13.5">
      <c r="B311" s="204"/>
      <c r="C311" s="205"/>
      <c r="D311" s="206" t="s">
        <v>180</v>
      </c>
      <c r="E311" s="207" t="s">
        <v>21</v>
      </c>
      <c r="F311" s="208" t="s">
        <v>419</v>
      </c>
      <c r="G311" s="205"/>
      <c r="H311" s="209">
        <v>14.72</v>
      </c>
      <c r="I311" s="210"/>
      <c r="J311" s="205"/>
      <c r="K311" s="205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180</v>
      </c>
      <c r="AU311" s="215" t="s">
        <v>81</v>
      </c>
      <c r="AV311" s="11" t="s">
        <v>81</v>
      </c>
      <c r="AW311" s="11" t="s">
        <v>182</v>
      </c>
      <c r="AX311" s="11" t="s">
        <v>71</v>
      </c>
      <c r="AY311" s="215" t="s">
        <v>172</v>
      </c>
    </row>
    <row r="312" spans="2:51" s="11" customFormat="1" ht="13.5">
      <c r="B312" s="204"/>
      <c r="C312" s="205"/>
      <c r="D312" s="206" t="s">
        <v>180</v>
      </c>
      <c r="E312" s="207" t="s">
        <v>21</v>
      </c>
      <c r="F312" s="208" t="s">
        <v>420</v>
      </c>
      <c r="G312" s="205"/>
      <c r="H312" s="209">
        <v>4.87</v>
      </c>
      <c r="I312" s="210"/>
      <c r="J312" s="205"/>
      <c r="K312" s="205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180</v>
      </c>
      <c r="AU312" s="215" t="s">
        <v>81</v>
      </c>
      <c r="AV312" s="11" t="s">
        <v>81</v>
      </c>
      <c r="AW312" s="11" t="s">
        <v>182</v>
      </c>
      <c r="AX312" s="11" t="s">
        <v>71</v>
      </c>
      <c r="AY312" s="215" t="s">
        <v>172</v>
      </c>
    </row>
    <row r="313" spans="2:51" s="11" customFormat="1" ht="13.5">
      <c r="B313" s="204"/>
      <c r="C313" s="205"/>
      <c r="D313" s="206" t="s">
        <v>180</v>
      </c>
      <c r="E313" s="207" t="s">
        <v>21</v>
      </c>
      <c r="F313" s="208" t="s">
        <v>421</v>
      </c>
      <c r="G313" s="205"/>
      <c r="H313" s="209">
        <v>6.53</v>
      </c>
      <c r="I313" s="210"/>
      <c r="J313" s="205"/>
      <c r="K313" s="205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180</v>
      </c>
      <c r="AU313" s="215" t="s">
        <v>81</v>
      </c>
      <c r="AV313" s="11" t="s">
        <v>81</v>
      </c>
      <c r="AW313" s="11" t="s">
        <v>182</v>
      </c>
      <c r="AX313" s="11" t="s">
        <v>71</v>
      </c>
      <c r="AY313" s="215" t="s">
        <v>172</v>
      </c>
    </row>
    <row r="314" spans="2:51" s="11" customFormat="1" ht="13.5">
      <c r="B314" s="204"/>
      <c r="C314" s="205"/>
      <c r="D314" s="206" t="s">
        <v>180</v>
      </c>
      <c r="E314" s="207" t="s">
        <v>21</v>
      </c>
      <c r="F314" s="208" t="s">
        <v>422</v>
      </c>
      <c r="G314" s="205"/>
      <c r="H314" s="209">
        <v>18.75</v>
      </c>
      <c r="I314" s="210"/>
      <c r="J314" s="205"/>
      <c r="K314" s="205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180</v>
      </c>
      <c r="AU314" s="215" t="s">
        <v>81</v>
      </c>
      <c r="AV314" s="11" t="s">
        <v>81</v>
      </c>
      <c r="AW314" s="11" t="s">
        <v>182</v>
      </c>
      <c r="AX314" s="11" t="s">
        <v>71</v>
      </c>
      <c r="AY314" s="215" t="s">
        <v>172</v>
      </c>
    </row>
    <row r="315" spans="2:51" s="11" customFormat="1" ht="13.5">
      <c r="B315" s="204"/>
      <c r="C315" s="205"/>
      <c r="D315" s="206" t="s">
        <v>180</v>
      </c>
      <c r="E315" s="207" t="s">
        <v>21</v>
      </c>
      <c r="F315" s="208" t="s">
        <v>423</v>
      </c>
      <c r="G315" s="205"/>
      <c r="H315" s="209">
        <v>15.94</v>
      </c>
      <c r="I315" s="210"/>
      <c r="J315" s="205"/>
      <c r="K315" s="205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180</v>
      </c>
      <c r="AU315" s="215" t="s">
        <v>81</v>
      </c>
      <c r="AV315" s="11" t="s">
        <v>81</v>
      </c>
      <c r="AW315" s="11" t="s">
        <v>182</v>
      </c>
      <c r="AX315" s="11" t="s">
        <v>71</v>
      </c>
      <c r="AY315" s="215" t="s">
        <v>172</v>
      </c>
    </row>
    <row r="316" spans="2:51" s="11" customFormat="1" ht="13.5">
      <c r="B316" s="204"/>
      <c r="C316" s="205"/>
      <c r="D316" s="206" t="s">
        <v>180</v>
      </c>
      <c r="E316" s="207" t="s">
        <v>21</v>
      </c>
      <c r="F316" s="208" t="s">
        <v>424</v>
      </c>
      <c r="G316" s="205"/>
      <c r="H316" s="209">
        <v>11.27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180</v>
      </c>
      <c r="AU316" s="215" t="s">
        <v>81</v>
      </c>
      <c r="AV316" s="11" t="s">
        <v>81</v>
      </c>
      <c r="AW316" s="11" t="s">
        <v>182</v>
      </c>
      <c r="AX316" s="11" t="s">
        <v>71</v>
      </c>
      <c r="AY316" s="215" t="s">
        <v>172</v>
      </c>
    </row>
    <row r="317" spans="2:51" s="11" customFormat="1" ht="13.5">
      <c r="B317" s="204"/>
      <c r="C317" s="205"/>
      <c r="D317" s="206" t="s">
        <v>180</v>
      </c>
      <c r="E317" s="207" t="s">
        <v>21</v>
      </c>
      <c r="F317" s="208" t="s">
        <v>425</v>
      </c>
      <c r="G317" s="205"/>
      <c r="H317" s="209">
        <v>5.1</v>
      </c>
      <c r="I317" s="210"/>
      <c r="J317" s="205"/>
      <c r="K317" s="205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180</v>
      </c>
      <c r="AU317" s="215" t="s">
        <v>81</v>
      </c>
      <c r="AV317" s="11" t="s">
        <v>81</v>
      </c>
      <c r="AW317" s="11" t="s">
        <v>182</v>
      </c>
      <c r="AX317" s="11" t="s">
        <v>71</v>
      </c>
      <c r="AY317" s="215" t="s">
        <v>172</v>
      </c>
    </row>
    <row r="318" spans="2:51" s="11" customFormat="1" ht="13.5">
      <c r="B318" s="204"/>
      <c r="C318" s="205"/>
      <c r="D318" s="206" t="s">
        <v>180</v>
      </c>
      <c r="E318" s="207" t="s">
        <v>21</v>
      </c>
      <c r="F318" s="208" t="s">
        <v>426</v>
      </c>
      <c r="G318" s="205"/>
      <c r="H318" s="209">
        <v>6.3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180</v>
      </c>
      <c r="AU318" s="215" t="s">
        <v>81</v>
      </c>
      <c r="AV318" s="11" t="s">
        <v>81</v>
      </c>
      <c r="AW318" s="11" t="s">
        <v>182</v>
      </c>
      <c r="AX318" s="11" t="s">
        <v>71</v>
      </c>
      <c r="AY318" s="215" t="s">
        <v>172</v>
      </c>
    </row>
    <row r="319" spans="2:51" s="11" customFormat="1" ht="13.5">
      <c r="B319" s="204"/>
      <c r="C319" s="205"/>
      <c r="D319" s="206" t="s">
        <v>180</v>
      </c>
      <c r="E319" s="207" t="s">
        <v>21</v>
      </c>
      <c r="F319" s="208" t="s">
        <v>427</v>
      </c>
      <c r="G319" s="205"/>
      <c r="H319" s="209">
        <v>18.28</v>
      </c>
      <c r="I319" s="210"/>
      <c r="J319" s="205"/>
      <c r="K319" s="205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180</v>
      </c>
      <c r="AU319" s="215" t="s">
        <v>81</v>
      </c>
      <c r="AV319" s="11" t="s">
        <v>81</v>
      </c>
      <c r="AW319" s="11" t="s">
        <v>182</v>
      </c>
      <c r="AX319" s="11" t="s">
        <v>71</v>
      </c>
      <c r="AY319" s="215" t="s">
        <v>172</v>
      </c>
    </row>
    <row r="320" spans="2:51" s="11" customFormat="1" ht="13.5">
      <c r="B320" s="204"/>
      <c r="C320" s="205"/>
      <c r="D320" s="206" t="s">
        <v>180</v>
      </c>
      <c r="E320" s="207" t="s">
        <v>21</v>
      </c>
      <c r="F320" s="208" t="s">
        <v>428</v>
      </c>
      <c r="G320" s="205"/>
      <c r="H320" s="209">
        <v>15.33</v>
      </c>
      <c r="I320" s="210"/>
      <c r="J320" s="205"/>
      <c r="K320" s="205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180</v>
      </c>
      <c r="AU320" s="215" t="s">
        <v>81</v>
      </c>
      <c r="AV320" s="11" t="s">
        <v>81</v>
      </c>
      <c r="AW320" s="11" t="s">
        <v>182</v>
      </c>
      <c r="AX320" s="11" t="s">
        <v>71</v>
      </c>
      <c r="AY320" s="215" t="s">
        <v>172</v>
      </c>
    </row>
    <row r="321" spans="2:51" s="11" customFormat="1" ht="13.5">
      <c r="B321" s="204"/>
      <c r="C321" s="205"/>
      <c r="D321" s="206" t="s">
        <v>180</v>
      </c>
      <c r="E321" s="207" t="s">
        <v>21</v>
      </c>
      <c r="F321" s="208" t="s">
        <v>429</v>
      </c>
      <c r="G321" s="205"/>
      <c r="H321" s="209">
        <v>3.63</v>
      </c>
      <c r="I321" s="210"/>
      <c r="J321" s="205"/>
      <c r="K321" s="205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180</v>
      </c>
      <c r="AU321" s="215" t="s">
        <v>81</v>
      </c>
      <c r="AV321" s="11" t="s">
        <v>81</v>
      </c>
      <c r="AW321" s="11" t="s">
        <v>182</v>
      </c>
      <c r="AX321" s="11" t="s">
        <v>71</v>
      </c>
      <c r="AY321" s="215" t="s">
        <v>172</v>
      </c>
    </row>
    <row r="322" spans="2:51" s="11" customFormat="1" ht="13.5">
      <c r="B322" s="204"/>
      <c r="C322" s="205"/>
      <c r="D322" s="206" t="s">
        <v>180</v>
      </c>
      <c r="E322" s="207" t="s">
        <v>21</v>
      </c>
      <c r="F322" s="208" t="s">
        <v>430</v>
      </c>
      <c r="G322" s="205"/>
      <c r="H322" s="209">
        <v>7.1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180</v>
      </c>
      <c r="AU322" s="215" t="s">
        <v>81</v>
      </c>
      <c r="AV322" s="11" t="s">
        <v>81</v>
      </c>
      <c r="AW322" s="11" t="s">
        <v>182</v>
      </c>
      <c r="AX322" s="11" t="s">
        <v>71</v>
      </c>
      <c r="AY322" s="215" t="s">
        <v>172</v>
      </c>
    </row>
    <row r="323" spans="2:51" s="11" customFormat="1" ht="13.5">
      <c r="B323" s="204"/>
      <c r="C323" s="205"/>
      <c r="D323" s="206" t="s">
        <v>180</v>
      </c>
      <c r="E323" s="207" t="s">
        <v>21</v>
      </c>
      <c r="F323" s="208" t="s">
        <v>431</v>
      </c>
      <c r="G323" s="205"/>
      <c r="H323" s="209">
        <v>19.36</v>
      </c>
      <c r="I323" s="210"/>
      <c r="J323" s="205"/>
      <c r="K323" s="205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180</v>
      </c>
      <c r="AU323" s="215" t="s">
        <v>81</v>
      </c>
      <c r="AV323" s="11" t="s">
        <v>81</v>
      </c>
      <c r="AW323" s="11" t="s">
        <v>182</v>
      </c>
      <c r="AX323" s="11" t="s">
        <v>71</v>
      </c>
      <c r="AY323" s="215" t="s">
        <v>172</v>
      </c>
    </row>
    <row r="324" spans="2:51" s="11" customFormat="1" ht="13.5">
      <c r="B324" s="204"/>
      <c r="C324" s="205"/>
      <c r="D324" s="206" t="s">
        <v>180</v>
      </c>
      <c r="E324" s="207" t="s">
        <v>21</v>
      </c>
      <c r="F324" s="208" t="s">
        <v>432</v>
      </c>
      <c r="G324" s="205"/>
      <c r="H324" s="209">
        <v>13.54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180</v>
      </c>
      <c r="AU324" s="215" t="s">
        <v>81</v>
      </c>
      <c r="AV324" s="11" t="s">
        <v>81</v>
      </c>
      <c r="AW324" s="11" t="s">
        <v>182</v>
      </c>
      <c r="AX324" s="11" t="s">
        <v>71</v>
      </c>
      <c r="AY324" s="215" t="s">
        <v>172</v>
      </c>
    </row>
    <row r="325" spans="2:51" s="11" customFormat="1" ht="13.5">
      <c r="B325" s="204"/>
      <c r="C325" s="205"/>
      <c r="D325" s="206" t="s">
        <v>180</v>
      </c>
      <c r="E325" s="207" t="s">
        <v>21</v>
      </c>
      <c r="F325" s="208" t="s">
        <v>433</v>
      </c>
      <c r="G325" s="205"/>
      <c r="H325" s="209">
        <v>3.63</v>
      </c>
      <c r="I325" s="210"/>
      <c r="J325" s="205"/>
      <c r="K325" s="205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180</v>
      </c>
      <c r="AU325" s="215" t="s">
        <v>81</v>
      </c>
      <c r="AV325" s="11" t="s">
        <v>81</v>
      </c>
      <c r="AW325" s="11" t="s">
        <v>182</v>
      </c>
      <c r="AX325" s="11" t="s">
        <v>71</v>
      </c>
      <c r="AY325" s="215" t="s">
        <v>172</v>
      </c>
    </row>
    <row r="326" spans="2:51" s="11" customFormat="1" ht="13.5">
      <c r="B326" s="204"/>
      <c r="C326" s="205"/>
      <c r="D326" s="206" t="s">
        <v>180</v>
      </c>
      <c r="E326" s="207" t="s">
        <v>21</v>
      </c>
      <c r="F326" s="208" t="s">
        <v>434</v>
      </c>
      <c r="G326" s="205"/>
      <c r="H326" s="209">
        <v>7.1</v>
      </c>
      <c r="I326" s="210"/>
      <c r="J326" s="205"/>
      <c r="K326" s="205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180</v>
      </c>
      <c r="AU326" s="215" t="s">
        <v>81</v>
      </c>
      <c r="AV326" s="11" t="s">
        <v>81</v>
      </c>
      <c r="AW326" s="11" t="s">
        <v>182</v>
      </c>
      <c r="AX326" s="11" t="s">
        <v>71</v>
      </c>
      <c r="AY326" s="215" t="s">
        <v>172</v>
      </c>
    </row>
    <row r="327" spans="2:51" s="11" customFormat="1" ht="13.5">
      <c r="B327" s="204"/>
      <c r="C327" s="205"/>
      <c r="D327" s="206" t="s">
        <v>180</v>
      </c>
      <c r="E327" s="207" t="s">
        <v>21</v>
      </c>
      <c r="F327" s="208" t="s">
        <v>435</v>
      </c>
      <c r="G327" s="205"/>
      <c r="H327" s="209">
        <v>19.1</v>
      </c>
      <c r="I327" s="210"/>
      <c r="J327" s="205"/>
      <c r="K327" s="205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180</v>
      </c>
      <c r="AU327" s="215" t="s">
        <v>81</v>
      </c>
      <c r="AV327" s="11" t="s">
        <v>81</v>
      </c>
      <c r="AW327" s="11" t="s">
        <v>182</v>
      </c>
      <c r="AX327" s="11" t="s">
        <v>71</v>
      </c>
      <c r="AY327" s="215" t="s">
        <v>172</v>
      </c>
    </row>
    <row r="328" spans="2:51" s="11" customFormat="1" ht="13.5">
      <c r="B328" s="204"/>
      <c r="C328" s="205"/>
      <c r="D328" s="206" t="s">
        <v>180</v>
      </c>
      <c r="E328" s="207" t="s">
        <v>21</v>
      </c>
      <c r="F328" s="208" t="s">
        <v>436</v>
      </c>
      <c r="G328" s="205"/>
      <c r="H328" s="209">
        <v>14.72</v>
      </c>
      <c r="I328" s="210"/>
      <c r="J328" s="205"/>
      <c r="K328" s="205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180</v>
      </c>
      <c r="AU328" s="215" t="s">
        <v>81</v>
      </c>
      <c r="AV328" s="11" t="s">
        <v>81</v>
      </c>
      <c r="AW328" s="11" t="s">
        <v>182</v>
      </c>
      <c r="AX328" s="11" t="s">
        <v>71</v>
      </c>
      <c r="AY328" s="215" t="s">
        <v>172</v>
      </c>
    </row>
    <row r="329" spans="2:51" s="11" customFormat="1" ht="13.5">
      <c r="B329" s="204"/>
      <c r="C329" s="205"/>
      <c r="D329" s="206" t="s">
        <v>180</v>
      </c>
      <c r="E329" s="207" t="s">
        <v>21</v>
      </c>
      <c r="F329" s="208" t="s">
        <v>437</v>
      </c>
      <c r="G329" s="205"/>
      <c r="H329" s="209">
        <v>4.87</v>
      </c>
      <c r="I329" s="210"/>
      <c r="J329" s="205"/>
      <c r="K329" s="205"/>
      <c r="L329" s="211"/>
      <c r="M329" s="212"/>
      <c r="N329" s="213"/>
      <c r="O329" s="213"/>
      <c r="P329" s="213"/>
      <c r="Q329" s="213"/>
      <c r="R329" s="213"/>
      <c r="S329" s="213"/>
      <c r="T329" s="214"/>
      <c r="AT329" s="215" t="s">
        <v>180</v>
      </c>
      <c r="AU329" s="215" t="s">
        <v>81</v>
      </c>
      <c r="AV329" s="11" t="s">
        <v>81</v>
      </c>
      <c r="AW329" s="11" t="s">
        <v>182</v>
      </c>
      <c r="AX329" s="11" t="s">
        <v>71</v>
      </c>
      <c r="AY329" s="215" t="s">
        <v>172</v>
      </c>
    </row>
    <row r="330" spans="2:51" s="11" customFormat="1" ht="13.5">
      <c r="B330" s="204"/>
      <c r="C330" s="205"/>
      <c r="D330" s="206" t="s">
        <v>180</v>
      </c>
      <c r="E330" s="207" t="s">
        <v>21</v>
      </c>
      <c r="F330" s="208" t="s">
        <v>438</v>
      </c>
      <c r="G330" s="205"/>
      <c r="H330" s="209">
        <v>6.53</v>
      </c>
      <c r="I330" s="210"/>
      <c r="J330" s="205"/>
      <c r="K330" s="205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180</v>
      </c>
      <c r="AU330" s="215" t="s">
        <v>81</v>
      </c>
      <c r="AV330" s="11" t="s">
        <v>81</v>
      </c>
      <c r="AW330" s="11" t="s">
        <v>182</v>
      </c>
      <c r="AX330" s="11" t="s">
        <v>71</v>
      </c>
      <c r="AY330" s="215" t="s">
        <v>172</v>
      </c>
    </row>
    <row r="331" spans="2:51" s="11" customFormat="1" ht="13.5">
      <c r="B331" s="204"/>
      <c r="C331" s="205"/>
      <c r="D331" s="206" t="s">
        <v>180</v>
      </c>
      <c r="E331" s="207" t="s">
        <v>21</v>
      </c>
      <c r="F331" s="208" t="s">
        <v>439</v>
      </c>
      <c r="G331" s="205"/>
      <c r="H331" s="209">
        <v>18.75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180</v>
      </c>
      <c r="AU331" s="215" t="s">
        <v>81</v>
      </c>
      <c r="AV331" s="11" t="s">
        <v>81</v>
      </c>
      <c r="AW331" s="11" t="s">
        <v>182</v>
      </c>
      <c r="AX331" s="11" t="s">
        <v>71</v>
      </c>
      <c r="AY331" s="215" t="s">
        <v>172</v>
      </c>
    </row>
    <row r="332" spans="2:51" s="11" customFormat="1" ht="13.5">
      <c r="B332" s="204"/>
      <c r="C332" s="205"/>
      <c r="D332" s="206" t="s">
        <v>180</v>
      </c>
      <c r="E332" s="207" t="s">
        <v>21</v>
      </c>
      <c r="F332" s="208" t="s">
        <v>440</v>
      </c>
      <c r="G332" s="205"/>
      <c r="H332" s="209">
        <v>15.94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180</v>
      </c>
      <c r="AU332" s="215" t="s">
        <v>81</v>
      </c>
      <c r="AV332" s="11" t="s">
        <v>81</v>
      </c>
      <c r="AW332" s="11" t="s">
        <v>182</v>
      </c>
      <c r="AX332" s="11" t="s">
        <v>71</v>
      </c>
      <c r="AY332" s="215" t="s">
        <v>172</v>
      </c>
    </row>
    <row r="333" spans="2:51" s="11" customFormat="1" ht="13.5">
      <c r="B333" s="204"/>
      <c r="C333" s="205"/>
      <c r="D333" s="206" t="s">
        <v>180</v>
      </c>
      <c r="E333" s="207" t="s">
        <v>21</v>
      </c>
      <c r="F333" s="208" t="s">
        <v>441</v>
      </c>
      <c r="G333" s="205"/>
      <c r="H333" s="209">
        <v>11.27</v>
      </c>
      <c r="I333" s="210"/>
      <c r="J333" s="205"/>
      <c r="K333" s="205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180</v>
      </c>
      <c r="AU333" s="215" t="s">
        <v>81</v>
      </c>
      <c r="AV333" s="11" t="s">
        <v>81</v>
      </c>
      <c r="AW333" s="11" t="s">
        <v>182</v>
      </c>
      <c r="AX333" s="11" t="s">
        <v>71</v>
      </c>
      <c r="AY333" s="215" t="s">
        <v>172</v>
      </c>
    </row>
    <row r="334" spans="2:51" s="11" customFormat="1" ht="13.5">
      <c r="B334" s="204"/>
      <c r="C334" s="205"/>
      <c r="D334" s="206" t="s">
        <v>180</v>
      </c>
      <c r="E334" s="207" t="s">
        <v>21</v>
      </c>
      <c r="F334" s="208" t="s">
        <v>442</v>
      </c>
      <c r="G334" s="205"/>
      <c r="H334" s="209">
        <v>5.1</v>
      </c>
      <c r="I334" s="210"/>
      <c r="J334" s="205"/>
      <c r="K334" s="205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180</v>
      </c>
      <c r="AU334" s="215" t="s">
        <v>81</v>
      </c>
      <c r="AV334" s="11" t="s">
        <v>81</v>
      </c>
      <c r="AW334" s="11" t="s">
        <v>182</v>
      </c>
      <c r="AX334" s="11" t="s">
        <v>71</v>
      </c>
      <c r="AY334" s="215" t="s">
        <v>172</v>
      </c>
    </row>
    <row r="335" spans="2:51" s="11" customFormat="1" ht="13.5">
      <c r="B335" s="204"/>
      <c r="C335" s="205"/>
      <c r="D335" s="206" t="s">
        <v>180</v>
      </c>
      <c r="E335" s="207" t="s">
        <v>21</v>
      </c>
      <c r="F335" s="208" t="s">
        <v>443</v>
      </c>
      <c r="G335" s="205"/>
      <c r="H335" s="209">
        <v>6.3</v>
      </c>
      <c r="I335" s="210"/>
      <c r="J335" s="205"/>
      <c r="K335" s="205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180</v>
      </c>
      <c r="AU335" s="215" t="s">
        <v>81</v>
      </c>
      <c r="AV335" s="11" t="s">
        <v>81</v>
      </c>
      <c r="AW335" s="11" t="s">
        <v>182</v>
      </c>
      <c r="AX335" s="11" t="s">
        <v>71</v>
      </c>
      <c r="AY335" s="215" t="s">
        <v>172</v>
      </c>
    </row>
    <row r="336" spans="2:51" s="11" customFormat="1" ht="13.5">
      <c r="B336" s="204"/>
      <c r="C336" s="205"/>
      <c r="D336" s="206" t="s">
        <v>180</v>
      </c>
      <c r="E336" s="207" t="s">
        <v>21</v>
      </c>
      <c r="F336" s="208" t="s">
        <v>444</v>
      </c>
      <c r="G336" s="205"/>
      <c r="H336" s="209">
        <v>18.28</v>
      </c>
      <c r="I336" s="210"/>
      <c r="J336" s="205"/>
      <c r="K336" s="205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180</v>
      </c>
      <c r="AU336" s="215" t="s">
        <v>81</v>
      </c>
      <c r="AV336" s="11" t="s">
        <v>81</v>
      </c>
      <c r="AW336" s="11" t="s">
        <v>182</v>
      </c>
      <c r="AX336" s="11" t="s">
        <v>71</v>
      </c>
      <c r="AY336" s="215" t="s">
        <v>172</v>
      </c>
    </row>
    <row r="337" spans="2:51" s="11" customFormat="1" ht="13.5">
      <c r="B337" s="204"/>
      <c r="C337" s="205"/>
      <c r="D337" s="206" t="s">
        <v>180</v>
      </c>
      <c r="E337" s="207" t="s">
        <v>21</v>
      </c>
      <c r="F337" s="208" t="s">
        <v>445</v>
      </c>
      <c r="G337" s="205"/>
      <c r="H337" s="209">
        <v>15.33</v>
      </c>
      <c r="I337" s="210"/>
      <c r="J337" s="205"/>
      <c r="K337" s="205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180</v>
      </c>
      <c r="AU337" s="215" t="s">
        <v>81</v>
      </c>
      <c r="AV337" s="11" t="s">
        <v>81</v>
      </c>
      <c r="AW337" s="11" t="s">
        <v>182</v>
      </c>
      <c r="AX337" s="11" t="s">
        <v>71</v>
      </c>
      <c r="AY337" s="215" t="s">
        <v>172</v>
      </c>
    </row>
    <row r="338" spans="2:51" s="11" customFormat="1" ht="13.5">
      <c r="B338" s="204"/>
      <c r="C338" s="205"/>
      <c r="D338" s="206" t="s">
        <v>180</v>
      </c>
      <c r="E338" s="207" t="s">
        <v>21</v>
      </c>
      <c r="F338" s="208" t="s">
        <v>446</v>
      </c>
      <c r="G338" s="205"/>
      <c r="H338" s="209">
        <v>3.63</v>
      </c>
      <c r="I338" s="210"/>
      <c r="J338" s="205"/>
      <c r="K338" s="205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180</v>
      </c>
      <c r="AU338" s="215" t="s">
        <v>81</v>
      </c>
      <c r="AV338" s="11" t="s">
        <v>81</v>
      </c>
      <c r="AW338" s="11" t="s">
        <v>182</v>
      </c>
      <c r="AX338" s="11" t="s">
        <v>71</v>
      </c>
      <c r="AY338" s="215" t="s">
        <v>172</v>
      </c>
    </row>
    <row r="339" spans="2:51" s="11" customFormat="1" ht="13.5">
      <c r="B339" s="204"/>
      <c r="C339" s="205"/>
      <c r="D339" s="206" t="s">
        <v>180</v>
      </c>
      <c r="E339" s="207" t="s">
        <v>21</v>
      </c>
      <c r="F339" s="208" t="s">
        <v>447</v>
      </c>
      <c r="G339" s="205"/>
      <c r="H339" s="209">
        <v>7.1</v>
      </c>
      <c r="I339" s="210"/>
      <c r="J339" s="205"/>
      <c r="K339" s="205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180</v>
      </c>
      <c r="AU339" s="215" t="s">
        <v>81</v>
      </c>
      <c r="AV339" s="11" t="s">
        <v>81</v>
      </c>
      <c r="AW339" s="11" t="s">
        <v>182</v>
      </c>
      <c r="AX339" s="11" t="s">
        <v>71</v>
      </c>
      <c r="AY339" s="215" t="s">
        <v>172</v>
      </c>
    </row>
    <row r="340" spans="2:51" s="11" customFormat="1" ht="13.5">
      <c r="B340" s="204"/>
      <c r="C340" s="205"/>
      <c r="D340" s="206" t="s">
        <v>180</v>
      </c>
      <c r="E340" s="207" t="s">
        <v>21</v>
      </c>
      <c r="F340" s="208" t="s">
        <v>448</v>
      </c>
      <c r="G340" s="205"/>
      <c r="H340" s="209">
        <v>19.36</v>
      </c>
      <c r="I340" s="210"/>
      <c r="J340" s="205"/>
      <c r="K340" s="205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180</v>
      </c>
      <c r="AU340" s="215" t="s">
        <v>81</v>
      </c>
      <c r="AV340" s="11" t="s">
        <v>81</v>
      </c>
      <c r="AW340" s="11" t="s">
        <v>182</v>
      </c>
      <c r="AX340" s="11" t="s">
        <v>71</v>
      </c>
      <c r="AY340" s="215" t="s">
        <v>172</v>
      </c>
    </row>
    <row r="341" spans="2:51" s="11" customFormat="1" ht="13.5">
      <c r="B341" s="204"/>
      <c r="C341" s="205"/>
      <c r="D341" s="206" t="s">
        <v>180</v>
      </c>
      <c r="E341" s="207" t="s">
        <v>21</v>
      </c>
      <c r="F341" s="208" t="s">
        <v>449</v>
      </c>
      <c r="G341" s="205"/>
      <c r="H341" s="209">
        <v>13.54</v>
      </c>
      <c r="I341" s="210"/>
      <c r="J341" s="205"/>
      <c r="K341" s="205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180</v>
      </c>
      <c r="AU341" s="215" t="s">
        <v>81</v>
      </c>
      <c r="AV341" s="11" t="s">
        <v>81</v>
      </c>
      <c r="AW341" s="11" t="s">
        <v>182</v>
      </c>
      <c r="AX341" s="11" t="s">
        <v>71</v>
      </c>
      <c r="AY341" s="215" t="s">
        <v>172</v>
      </c>
    </row>
    <row r="342" spans="2:51" s="11" customFormat="1" ht="13.5">
      <c r="B342" s="204"/>
      <c r="C342" s="205"/>
      <c r="D342" s="206" t="s">
        <v>180</v>
      </c>
      <c r="E342" s="207" t="s">
        <v>21</v>
      </c>
      <c r="F342" s="208" t="s">
        <v>450</v>
      </c>
      <c r="G342" s="205"/>
      <c r="H342" s="209">
        <v>3.61</v>
      </c>
      <c r="I342" s="210"/>
      <c r="J342" s="205"/>
      <c r="K342" s="205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180</v>
      </c>
      <c r="AU342" s="215" t="s">
        <v>81</v>
      </c>
      <c r="AV342" s="11" t="s">
        <v>81</v>
      </c>
      <c r="AW342" s="11" t="s">
        <v>182</v>
      </c>
      <c r="AX342" s="11" t="s">
        <v>71</v>
      </c>
      <c r="AY342" s="215" t="s">
        <v>172</v>
      </c>
    </row>
    <row r="343" spans="2:51" s="11" customFormat="1" ht="13.5">
      <c r="B343" s="204"/>
      <c r="C343" s="205"/>
      <c r="D343" s="206" t="s">
        <v>180</v>
      </c>
      <c r="E343" s="207" t="s">
        <v>21</v>
      </c>
      <c r="F343" s="208" t="s">
        <v>451</v>
      </c>
      <c r="G343" s="205"/>
      <c r="H343" s="209">
        <v>7.1</v>
      </c>
      <c r="I343" s="210"/>
      <c r="J343" s="205"/>
      <c r="K343" s="205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180</v>
      </c>
      <c r="AU343" s="215" t="s">
        <v>81</v>
      </c>
      <c r="AV343" s="11" t="s">
        <v>81</v>
      </c>
      <c r="AW343" s="11" t="s">
        <v>182</v>
      </c>
      <c r="AX343" s="11" t="s">
        <v>71</v>
      </c>
      <c r="AY343" s="215" t="s">
        <v>172</v>
      </c>
    </row>
    <row r="344" spans="2:51" s="11" customFormat="1" ht="13.5">
      <c r="B344" s="204"/>
      <c r="C344" s="205"/>
      <c r="D344" s="206" t="s">
        <v>180</v>
      </c>
      <c r="E344" s="207" t="s">
        <v>21</v>
      </c>
      <c r="F344" s="208" t="s">
        <v>452</v>
      </c>
      <c r="G344" s="205"/>
      <c r="H344" s="209">
        <v>20.11</v>
      </c>
      <c r="I344" s="210"/>
      <c r="J344" s="205"/>
      <c r="K344" s="205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180</v>
      </c>
      <c r="AU344" s="215" t="s">
        <v>81</v>
      </c>
      <c r="AV344" s="11" t="s">
        <v>81</v>
      </c>
      <c r="AW344" s="11" t="s">
        <v>182</v>
      </c>
      <c r="AX344" s="11" t="s">
        <v>71</v>
      </c>
      <c r="AY344" s="215" t="s">
        <v>172</v>
      </c>
    </row>
    <row r="345" spans="2:51" s="11" customFormat="1" ht="13.5">
      <c r="B345" s="204"/>
      <c r="C345" s="205"/>
      <c r="D345" s="206" t="s">
        <v>180</v>
      </c>
      <c r="E345" s="207" t="s">
        <v>21</v>
      </c>
      <c r="F345" s="208" t="s">
        <v>453</v>
      </c>
      <c r="G345" s="205"/>
      <c r="H345" s="209">
        <v>14.58</v>
      </c>
      <c r="I345" s="210"/>
      <c r="J345" s="205"/>
      <c r="K345" s="205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180</v>
      </c>
      <c r="AU345" s="215" t="s">
        <v>81</v>
      </c>
      <c r="AV345" s="11" t="s">
        <v>81</v>
      </c>
      <c r="AW345" s="11" t="s">
        <v>182</v>
      </c>
      <c r="AX345" s="11" t="s">
        <v>71</v>
      </c>
      <c r="AY345" s="215" t="s">
        <v>172</v>
      </c>
    </row>
    <row r="346" spans="2:51" s="11" customFormat="1" ht="13.5">
      <c r="B346" s="204"/>
      <c r="C346" s="205"/>
      <c r="D346" s="206" t="s">
        <v>180</v>
      </c>
      <c r="E346" s="207" t="s">
        <v>21</v>
      </c>
      <c r="F346" s="208" t="s">
        <v>454</v>
      </c>
      <c r="G346" s="205"/>
      <c r="H346" s="209">
        <v>5.68</v>
      </c>
      <c r="I346" s="210"/>
      <c r="J346" s="205"/>
      <c r="K346" s="205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180</v>
      </c>
      <c r="AU346" s="215" t="s">
        <v>81</v>
      </c>
      <c r="AV346" s="11" t="s">
        <v>81</v>
      </c>
      <c r="AW346" s="11" t="s">
        <v>182</v>
      </c>
      <c r="AX346" s="11" t="s">
        <v>71</v>
      </c>
      <c r="AY346" s="215" t="s">
        <v>172</v>
      </c>
    </row>
    <row r="347" spans="2:51" s="11" customFormat="1" ht="13.5">
      <c r="B347" s="204"/>
      <c r="C347" s="205"/>
      <c r="D347" s="206" t="s">
        <v>180</v>
      </c>
      <c r="E347" s="207" t="s">
        <v>21</v>
      </c>
      <c r="F347" s="208" t="s">
        <v>455</v>
      </c>
      <c r="G347" s="205"/>
      <c r="H347" s="209">
        <v>6.53</v>
      </c>
      <c r="I347" s="210"/>
      <c r="J347" s="205"/>
      <c r="K347" s="205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180</v>
      </c>
      <c r="AU347" s="215" t="s">
        <v>81</v>
      </c>
      <c r="AV347" s="11" t="s">
        <v>81</v>
      </c>
      <c r="AW347" s="11" t="s">
        <v>182</v>
      </c>
      <c r="AX347" s="11" t="s">
        <v>71</v>
      </c>
      <c r="AY347" s="215" t="s">
        <v>172</v>
      </c>
    </row>
    <row r="348" spans="2:51" s="11" customFormat="1" ht="13.5">
      <c r="B348" s="204"/>
      <c r="C348" s="205"/>
      <c r="D348" s="206" t="s">
        <v>180</v>
      </c>
      <c r="E348" s="207" t="s">
        <v>21</v>
      </c>
      <c r="F348" s="208" t="s">
        <v>456</v>
      </c>
      <c r="G348" s="205"/>
      <c r="H348" s="209">
        <v>21.56</v>
      </c>
      <c r="I348" s="210"/>
      <c r="J348" s="205"/>
      <c r="K348" s="205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180</v>
      </c>
      <c r="AU348" s="215" t="s">
        <v>81</v>
      </c>
      <c r="AV348" s="11" t="s">
        <v>81</v>
      </c>
      <c r="AW348" s="11" t="s">
        <v>182</v>
      </c>
      <c r="AX348" s="11" t="s">
        <v>71</v>
      </c>
      <c r="AY348" s="215" t="s">
        <v>172</v>
      </c>
    </row>
    <row r="349" spans="2:51" s="11" customFormat="1" ht="13.5">
      <c r="B349" s="204"/>
      <c r="C349" s="205"/>
      <c r="D349" s="206" t="s">
        <v>180</v>
      </c>
      <c r="E349" s="207" t="s">
        <v>21</v>
      </c>
      <c r="F349" s="208" t="s">
        <v>457</v>
      </c>
      <c r="G349" s="205"/>
      <c r="H349" s="209">
        <v>12.97</v>
      </c>
      <c r="I349" s="210"/>
      <c r="J349" s="205"/>
      <c r="K349" s="205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180</v>
      </c>
      <c r="AU349" s="215" t="s">
        <v>81</v>
      </c>
      <c r="AV349" s="11" t="s">
        <v>81</v>
      </c>
      <c r="AW349" s="11" t="s">
        <v>182</v>
      </c>
      <c r="AX349" s="11" t="s">
        <v>71</v>
      </c>
      <c r="AY349" s="215" t="s">
        <v>172</v>
      </c>
    </row>
    <row r="350" spans="2:51" s="11" customFormat="1" ht="13.5">
      <c r="B350" s="204"/>
      <c r="C350" s="205"/>
      <c r="D350" s="206" t="s">
        <v>180</v>
      </c>
      <c r="E350" s="207" t="s">
        <v>21</v>
      </c>
      <c r="F350" s="208" t="s">
        <v>458</v>
      </c>
      <c r="G350" s="205"/>
      <c r="H350" s="209">
        <v>11.27</v>
      </c>
      <c r="I350" s="210"/>
      <c r="J350" s="205"/>
      <c r="K350" s="205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180</v>
      </c>
      <c r="AU350" s="215" t="s">
        <v>81</v>
      </c>
      <c r="AV350" s="11" t="s">
        <v>81</v>
      </c>
      <c r="AW350" s="11" t="s">
        <v>182</v>
      </c>
      <c r="AX350" s="11" t="s">
        <v>71</v>
      </c>
      <c r="AY350" s="215" t="s">
        <v>172</v>
      </c>
    </row>
    <row r="351" spans="2:51" s="11" customFormat="1" ht="13.5">
      <c r="B351" s="204"/>
      <c r="C351" s="205"/>
      <c r="D351" s="206" t="s">
        <v>180</v>
      </c>
      <c r="E351" s="207" t="s">
        <v>21</v>
      </c>
      <c r="F351" s="208" t="s">
        <v>459</v>
      </c>
      <c r="G351" s="205"/>
      <c r="H351" s="209">
        <v>5.95</v>
      </c>
      <c r="I351" s="210"/>
      <c r="J351" s="205"/>
      <c r="K351" s="205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180</v>
      </c>
      <c r="AU351" s="215" t="s">
        <v>81</v>
      </c>
      <c r="AV351" s="11" t="s">
        <v>81</v>
      </c>
      <c r="AW351" s="11" t="s">
        <v>182</v>
      </c>
      <c r="AX351" s="11" t="s">
        <v>71</v>
      </c>
      <c r="AY351" s="215" t="s">
        <v>172</v>
      </c>
    </row>
    <row r="352" spans="2:51" s="11" customFormat="1" ht="13.5">
      <c r="B352" s="204"/>
      <c r="C352" s="205"/>
      <c r="D352" s="206" t="s">
        <v>180</v>
      </c>
      <c r="E352" s="207" t="s">
        <v>21</v>
      </c>
      <c r="F352" s="208" t="s">
        <v>460</v>
      </c>
      <c r="G352" s="205"/>
      <c r="H352" s="209">
        <v>6.3</v>
      </c>
      <c r="I352" s="210"/>
      <c r="J352" s="205"/>
      <c r="K352" s="205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180</v>
      </c>
      <c r="AU352" s="215" t="s">
        <v>81</v>
      </c>
      <c r="AV352" s="11" t="s">
        <v>81</v>
      </c>
      <c r="AW352" s="11" t="s">
        <v>182</v>
      </c>
      <c r="AX352" s="11" t="s">
        <v>71</v>
      </c>
      <c r="AY352" s="215" t="s">
        <v>172</v>
      </c>
    </row>
    <row r="353" spans="2:51" s="11" customFormat="1" ht="13.5">
      <c r="B353" s="204"/>
      <c r="C353" s="205"/>
      <c r="D353" s="206" t="s">
        <v>180</v>
      </c>
      <c r="E353" s="207" t="s">
        <v>21</v>
      </c>
      <c r="F353" s="208" t="s">
        <v>461</v>
      </c>
      <c r="G353" s="205"/>
      <c r="H353" s="209">
        <v>20.79</v>
      </c>
      <c r="I353" s="210"/>
      <c r="J353" s="205"/>
      <c r="K353" s="205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180</v>
      </c>
      <c r="AU353" s="215" t="s">
        <v>81</v>
      </c>
      <c r="AV353" s="11" t="s">
        <v>81</v>
      </c>
      <c r="AW353" s="11" t="s">
        <v>182</v>
      </c>
      <c r="AX353" s="11" t="s">
        <v>71</v>
      </c>
      <c r="AY353" s="215" t="s">
        <v>172</v>
      </c>
    </row>
    <row r="354" spans="2:51" s="11" customFormat="1" ht="13.5">
      <c r="B354" s="204"/>
      <c r="C354" s="205"/>
      <c r="D354" s="206" t="s">
        <v>180</v>
      </c>
      <c r="E354" s="207" t="s">
        <v>21</v>
      </c>
      <c r="F354" s="208" t="s">
        <v>462</v>
      </c>
      <c r="G354" s="205"/>
      <c r="H354" s="209">
        <v>12.66</v>
      </c>
      <c r="I354" s="210"/>
      <c r="J354" s="205"/>
      <c r="K354" s="205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180</v>
      </c>
      <c r="AU354" s="215" t="s">
        <v>81</v>
      </c>
      <c r="AV354" s="11" t="s">
        <v>81</v>
      </c>
      <c r="AW354" s="11" t="s">
        <v>182</v>
      </c>
      <c r="AX354" s="11" t="s">
        <v>71</v>
      </c>
      <c r="AY354" s="215" t="s">
        <v>172</v>
      </c>
    </row>
    <row r="355" spans="2:51" s="11" customFormat="1" ht="13.5">
      <c r="B355" s="204"/>
      <c r="C355" s="205"/>
      <c r="D355" s="206" t="s">
        <v>180</v>
      </c>
      <c r="E355" s="207" t="s">
        <v>21</v>
      </c>
      <c r="F355" s="208" t="s">
        <v>463</v>
      </c>
      <c r="G355" s="205"/>
      <c r="H355" s="209">
        <v>3.61</v>
      </c>
      <c r="I355" s="210"/>
      <c r="J355" s="205"/>
      <c r="K355" s="205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180</v>
      </c>
      <c r="AU355" s="215" t="s">
        <v>81</v>
      </c>
      <c r="AV355" s="11" t="s">
        <v>81</v>
      </c>
      <c r="AW355" s="11" t="s">
        <v>182</v>
      </c>
      <c r="AX355" s="11" t="s">
        <v>71</v>
      </c>
      <c r="AY355" s="215" t="s">
        <v>172</v>
      </c>
    </row>
    <row r="356" spans="2:51" s="11" customFormat="1" ht="13.5">
      <c r="B356" s="204"/>
      <c r="C356" s="205"/>
      <c r="D356" s="206" t="s">
        <v>180</v>
      </c>
      <c r="E356" s="207" t="s">
        <v>21</v>
      </c>
      <c r="F356" s="208" t="s">
        <v>464</v>
      </c>
      <c r="G356" s="205"/>
      <c r="H356" s="209">
        <v>7.1</v>
      </c>
      <c r="I356" s="210"/>
      <c r="J356" s="205"/>
      <c r="K356" s="205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180</v>
      </c>
      <c r="AU356" s="215" t="s">
        <v>81</v>
      </c>
      <c r="AV356" s="11" t="s">
        <v>81</v>
      </c>
      <c r="AW356" s="11" t="s">
        <v>182</v>
      </c>
      <c r="AX356" s="11" t="s">
        <v>71</v>
      </c>
      <c r="AY356" s="215" t="s">
        <v>172</v>
      </c>
    </row>
    <row r="357" spans="2:51" s="11" customFormat="1" ht="13.5">
      <c r="B357" s="204"/>
      <c r="C357" s="205"/>
      <c r="D357" s="206" t="s">
        <v>180</v>
      </c>
      <c r="E357" s="207" t="s">
        <v>21</v>
      </c>
      <c r="F357" s="208" t="s">
        <v>465</v>
      </c>
      <c r="G357" s="205"/>
      <c r="H357" s="209">
        <v>19.86</v>
      </c>
      <c r="I357" s="210"/>
      <c r="J357" s="205"/>
      <c r="K357" s="205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180</v>
      </c>
      <c r="AU357" s="215" t="s">
        <v>81</v>
      </c>
      <c r="AV357" s="11" t="s">
        <v>81</v>
      </c>
      <c r="AW357" s="11" t="s">
        <v>182</v>
      </c>
      <c r="AX357" s="11" t="s">
        <v>71</v>
      </c>
      <c r="AY357" s="215" t="s">
        <v>172</v>
      </c>
    </row>
    <row r="358" spans="2:51" s="11" customFormat="1" ht="13.5">
      <c r="B358" s="204"/>
      <c r="C358" s="205"/>
      <c r="D358" s="206" t="s">
        <v>180</v>
      </c>
      <c r="E358" s="207" t="s">
        <v>21</v>
      </c>
      <c r="F358" s="208" t="s">
        <v>466</v>
      </c>
      <c r="G358" s="205"/>
      <c r="H358" s="209">
        <v>13.83</v>
      </c>
      <c r="I358" s="210"/>
      <c r="J358" s="205"/>
      <c r="K358" s="205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180</v>
      </c>
      <c r="AU358" s="215" t="s">
        <v>81</v>
      </c>
      <c r="AV358" s="11" t="s">
        <v>81</v>
      </c>
      <c r="AW358" s="11" t="s">
        <v>182</v>
      </c>
      <c r="AX358" s="11" t="s">
        <v>71</v>
      </c>
      <c r="AY358" s="215" t="s">
        <v>172</v>
      </c>
    </row>
    <row r="359" spans="2:51" s="12" customFormat="1" ht="13.5">
      <c r="B359" s="216"/>
      <c r="C359" s="217"/>
      <c r="D359" s="206" t="s">
        <v>180</v>
      </c>
      <c r="E359" s="218" t="s">
        <v>21</v>
      </c>
      <c r="F359" s="219" t="s">
        <v>183</v>
      </c>
      <c r="G359" s="217"/>
      <c r="H359" s="220">
        <v>954.69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180</v>
      </c>
      <c r="AU359" s="226" t="s">
        <v>81</v>
      </c>
      <c r="AV359" s="12" t="s">
        <v>179</v>
      </c>
      <c r="AW359" s="12" t="s">
        <v>182</v>
      </c>
      <c r="AX359" s="12" t="s">
        <v>79</v>
      </c>
      <c r="AY359" s="226" t="s">
        <v>172</v>
      </c>
    </row>
    <row r="360" spans="2:65" s="1" customFormat="1" ht="16.5" customHeight="1">
      <c r="B360" s="41"/>
      <c r="C360" s="192" t="s">
        <v>259</v>
      </c>
      <c r="D360" s="192" t="s">
        <v>174</v>
      </c>
      <c r="E360" s="193" t="s">
        <v>467</v>
      </c>
      <c r="F360" s="194" t="s">
        <v>468</v>
      </c>
      <c r="G360" s="195" t="s">
        <v>218</v>
      </c>
      <c r="H360" s="196">
        <v>29.684</v>
      </c>
      <c r="I360" s="197"/>
      <c r="J360" s="198">
        <f>ROUND(I360*H360,2)</f>
        <v>0</v>
      </c>
      <c r="K360" s="194" t="s">
        <v>178</v>
      </c>
      <c r="L360" s="61"/>
      <c r="M360" s="199" t="s">
        <v>21</v>
      </c>
      <c r="N360" s="200" t="s">
        <v>42</v>
      </c>
      <c r="O360" s="42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179</v>
      </c>
      <c r="AT360" s="24" t="s">
        <v>174</v>
      </c>
      <c r="AU360" s="24" t="s">
        <v>81</v>
      </c>
      <c r="AY360" s="24" t="s">
        <v>172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79</v>
      </c>
      <c r="BK360" s="203">
        <f>ROUND(I360*H360,2)</f>
        <v>0</v>
      </c>
      <c r="BL360" s="24" t="s">
        <v>179</v>
      </c>
      <c r="BM360" s="24" t="s">
        <v>469</v>
      </c>
    </row>
    <row r="361" spans="2:65" s="1" customFormat="1" ht="16.5" customHeight="1">
      <c r="B361" s="41"/>
      <c r="C361" s="192" t="s">
        <v>470</v>
      </c>
      <c r="D361" s="192" t="s">
        <v>174</v>
      </c>
      <c r="E361" s="193" t="s">
        <v>471</v>
      </c>
      <c r="F361" s="194" t="s">
        <v>472</v>
      </c>
      <c r="G361" s="195" t="s">
        <v>218</v>
      </c>
      <c r="H361" s="196">
        <v>2024.246</v>
      </c>
      <c r="I361" s="197"/>
      <c r="J361" s="198">
        <f>ROUND(I361*H361,2)</f>
        <v>0</v>
      </c>
      <c r="K361" s="194" t="s">
        <v>178</v>
      </c>
      <c r="L361" s="61"/>
      <c r="M361" s="199" t="s">
        <v>21</v>
      </c>
      <c r="N361" s="200" t="s">
        <v>42</v>
      </c>
      <c r="O361" s="42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4" t="s">
        <v>179</v>
      </c>
      <c r="AT361" s="24" t="s">
        <v>174</v>
      </c>
      <c r="AU361" s="24" t="s">
        <v>81</v>
      </c>
      <c r="AY361" s="24" t="s">
        <v>172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79</v>
      </c>
      <c r="BK361" s="203">
        <f>ROUND(I361*H361,2)</f>
        <v>0</v>
      </c>
      <c r="BL361" s="24" t="s">
        <v>179</v>
      </c>
      <c r="BM361" s="24" t="s">
        <v>473</v>
      </c>
    </row>
    <row r="362" spans="2:65" s="1" customFormat="1" ht="25.5" customHeight="1">
      <c r="B362" s="41"/>
      <c r="C362" s="192" t="s">
        <v>267</v>
      </c>
      <c r="D362" s="192" t="s">
        <v>174</v>
      </c>
      <c r="E362" s="193" t="s">
        <v>474</v>
      </c>
      <c r="F362" s="194" t="s">
        <v>475</v>
      </c>
      <c r="G362" s="195" t="s">
        <v>218</v>
      </c>
      <c r="H362" s="196">
        <v>45.462</v>
      </c>
      <c r="I362" s="197"/>
      <c r="J362" s="198">
        <f>ROUND(I362*H362,2)</f>
        <v>0</v>
      </c>
      <c r="K362" s="194" t="s">
        <v>178</v>
      </c>
      <c r="L362" s="61"/>
      <c r="M362" s="199" t="s">
        <v>21</v>
      </c>
      <c r="N362" s="200" t="s">
        <v>42</v>
      </c>
      <c r="O362" s="42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AR362" s="24" t="s">
        <v>179</v>
      </c>
      <c r="AT362" s="24" t="s">
        <v>174</v>
      </c>
      <c r="AU362" s="24" t="s">
        <v>81</v>
      </c>
      <c r="AY362" s="24" t="s">
        <v>172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4" t="s">
        <v>79</v>
      </c>
      <c r="BK362" s="203">
        <f>ROUND(I362*H362,2)</f>
        <v>0</v>
      </c>
      <c r="BL362" s="24" t="s">
        <v>179</v>
      </c>
      <c r="BM362" s="24" t="s">
        <v>476</v>
      </c>
    </row>
    <row r="363" spans="2:51" s="11" customFormat="1" ht="13.5">
      <c r="B363" s="204"/>
      <c r="C363" s="205"/>
      <c r="D363" s="206" t="s">
        <v>180</v>
      </c>
      <c r="E363" s="207" t="s">
        <v>21</v>
      </c>
      <c r="F363" s="208" t="s">
        <v>477</v>
      </c>
      <c r="G363" s="205"/>
      <c r="H363" s="209">
        <v>45.461625</v>
      </c>
      <c r="I363" s="210"/>
      <c r="J363" s="205"/>
      <c r="K363" s="205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180</v>
      </c>
      <c r="AU363" s="215" t="s">
        <v>81</v>
      </c>
      <c r="AV363" s="11" t="s">
        <v>81</v>
      </c>
      <c r="AW363" s="11" t="s">
        <v>182</v>
      </c>
      <c r="AX363" s="11" t="s">
        <v>71</v>
      </c>
      <c r="AY363" s="215" t="s">
        <v>172</v>
      </c>
    </row>
    <row r="364" spans="2:51" s="12" customFormat="1" ht="13.5">
      <c r="B364" s="216"/>
      <c r="C364" s="217"/>
      <c r="D364" s="206" t="s">
        <v>180</v>
      </c>
      <c r="E364" s="218" t="s">
        <v>21</v>
      </c>
      <c r="F364" s="219" t="s">
        <v>183</v>
      </c>
      <c r="G364" s="217"/>
      <c r="H364" s="220">
        <v>45.461625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180</v>
      </c>
      <c r="AU364" s="226" t="s">
        <v>81</v>
      </c>
      <c r="AV364" s="12" t="s">
        <v>179</v>
      </c>
      <c r="AW364" s="12" t="s">
        <v>182</v>
      </c>
      <c r="AX364" s="12" t="s">
        <v>79</v>
      </c>
      <c r="AY364" s="226" t="s">
        <v>172</v>
      </c>
    </row>
    <row r="365" spans="2:65" s="1" customFormat="1" ht="16.5" customHeight="1">
      <c r="B365" s="41"/>
      <c r="C365" s="192" t="s">
        <v>478</v>
      </c>
      <c r="D365" s="192" t="s">
        <v>174</v>
      </c>
      <c r="E365" s="193" t="s">
        <v>479</v>
      </c>
      <c r="F365" s="194" t="s">
        <v>480</v>
      </c>
      <c r="G365" s="195" t="s">
        <v>218</v>
      </c>
      <c r="H365" s="196">
        <v>2024.246</v>
      </c>
      <c r="I365" s="197"/>
      <c r="J365" s="198">
        <f>ROUND(I365*H365,2)</f>
        <v>0</v>
      </c>
      <c r="K365" s="194" t="s">
        <v>178</v>
      </c>
      <c r="L365" s="61"/>
      <c r="M365" s="199" t="s">
        <v>21</v>
      </c>
      <c r="N365" s="200" t="s">
        <v>42</v>
      </c>
      <c r="O365" s="42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179</v>
      </c>
      <c r="AT365" s="24" t="s">
        <v>174</v>
      </c>
      <c r="AU365" s="24" t="s">
        <v>81</v>
      </c>
      <c r="AY365" s="24" t="s">
        <v>172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79</v>
      </c>
      <c r="BK365" s="203">
        <f>ROUND(I365*H365,2)</f>
        <v>0</v>
      </c>
      <c r="BL365" s="24" t="s">
        <v>179</v>
      </c>
      <c r="BM365" s="24" t="s">
        <v>481</v>
      </c>
    </row>
    <row r="366" spans="2:65" s="1" customFormat="1" ht="25.5" customHeight="1">
      <c r="B366" s="41"/>
      <c r="C366" s="192" t="s">
        <v>271</v>
      </c>
      <c r="D366" s="192" t="s">
        <v>174</v>
      </c>
      <c r="E366" s="193" t="s">
        <v>482</v>
      </c>
      <c r="F366" s="194" t="s">
        <v>483</v>
      </c>
      <c r="G366" s="195" t="s">
        <v>218</v>
      </c>
      <c r="H366" s="196">
        <v>29.684</v>
      </c>
      <c r="I366" s="197"/>
      <c r="J366" s="198">
        <f>ROUND(I366*H366,2)</f>
        <v>0</v>
      </c>
      <c r="K366" s="194" t="s">
        <v>21</v>
      </c>
      <c r="L366" s="61"/>
      <c r="M366" s="199" t="s">
        <v>21</v>
      </c>
      <c r="N366" s="200" t="s">
        <v>42</v>
      </c>
      <c r="O366" s="42"/>
      <c r="P366" s="201">
        <f>O366*H366</f>
        <v>0</v>
      </c>
      <c r="Q366" s="201">
        <v>0</v>
      </c>
      <c r="R366" s="201">
        <f>Q366*H366</f>
        <v>0</v>
      </c>
      <c r="S366" s="201">
        <v>0</v>
      </c>
      <c r="T366" s="202">
        <f>S366*H366</f>
        <v>0</v>
      </c>
      <c r="AR366" s="24" t="s">
        <v>179</v>
      </c>
      <c r="AT366" s="24" t="s">
        <v>174</v>
      </c>
      <c r="AU366" s="24" t="s">
        <v>81</v>
      </c>
      <c r="AY366" s="24" t="s">
        <v>172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4" t="s">
        <v>79</v>
      </c>
      <c r="BK366" s="203">
        <f>ROUND(I366*H366,2)</f>
        <v>0</v>
      </c>
      <c r="BL366" s="24" t="s">
        <v>179</v>
      </c>
      <c r="BM366" s="24" t="s">
        <v>484</v>
      </c>
    </row>
    <row r="367" spans="2:51" s="11" customFormat="1" ht="13.5">
      <c r="B367" s="204"/>
      <c r="C367" s="205"/>
      <c r="D367" s="206" t="s">
        <v>180</v>
      </c>
      <c r="E367" s="207" t="s">
        <v>21</v>
      </c>
      <c r="F367" s="208" t="s">
        <v>485</v>
      </c>
      <c r="G367" s="205"/>
      <c r="H367" s="209">
        <v>3.44</v>
      </c>
      <c r="I367" s="210"/>
      <c r="J367" s="205"/>
      <c r="K367" s="205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180</v>
      </c>
      <c r="AU367" s="215" t="s">
        <v>81</v>
      </c>
      <c r="AV367" s="11" t="s">
        <v>81</v>
      </c>
      <c r="AW367" s="11" t="s">
        <v>182</v>
      </c>
      <c r="AX367" s="11" t="s">
        <v>71</v>
      </c>
      <c r="AY367" s="215" t="s">
        <v>172</v>
      </c>
    </row>
    <row r="368" spans="2:51" s="11" customFormat="1" ht="13.5">
      <c r="B368" s="204"/>
      <c r="C368" s="205"/>
      <c r="D368" s="206" t="s">
        <v>180</v>
      </c>
      <c r="E368" s="207" t="s">
        <v>21</v>
      </c>
      <c r="F368" s="208" t="s">
        <v>486</v>
      </c>
      <c r="G368" s="205"/>
      <c r="H368" s="209">
        <v>26.244</v>
      </c>
      <c r="I368" s="210"/>
      <c r="J368" s="205"/>
      <c r="K368" s="205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180</v>
      </c>
      <c r="AU368" s="215" t="s">
        <v>81</v>
      </c>
      <c r="AV368" s="11" t="s">
        <v>81</v>
      </c>
      <c r="AW368" s="11" t="s">
        <v>182</v>
      </c>
      <c r="AX368" s="11" t="s">
        <v>71</v>
      </c>
      <c r="AY368" s="215" t="s">
        <v>172</v>
      </c>
    </row>
    <row r="369" spans="2:51" s="12" customFormat="1" ht="13.5">
      <c r="B369" s="216"/>
      <c r="C369" s="217"/>
      <c r="D369" s="206" t="s">
        <v>180</v>
      </c>
      <c r="E369" s="218" t="s">
        <v>21</v>
      </c>
      <c r="F369" s="219" t="s">
        <v>183</v>
      </c>
      <c r="G369" s="217"/>
      <c r="H369" s="220">
        <v>29.684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180</v>
      </c>
      <c r="AU369" s="226" t="s">
        <v>81</v>
      </c>
      <c r="AV369" s="12" t="s">
        <v>179</v>
      </c>
      <c r="AW369" s="12" t="s">
        <v>182</v>
      </c>
      <c r="AX369" s="12" t="s">
        <v>79</v>
      </c>
      <c r="AY369" s="226" t="s">
        <v>172</v>
      </c>
    </row>
    <row r="370" spans="2:65" s="1" customFormat="1" ht="25.5" customHeight="1">
      <c r="B370" s="41"/>
      <c r="C370" s="192" t="s">
        <v>487</v>
      </c>
      <c r="D370" s="192" t="s">
        <v>174</v>
      </c>
      <c r="E370" s="193" t="s">
        <v>488</v>
      </c>
      <c r="F370" s="194" t="s">
        <v>489</v>
      </c>
      <c r="G370" s="195" t="s">
        <v>218</v>
      </c>
      <c r="H370" s="196">
        <v>29.684</v>
      </c>
      <c r="I370" s="197"/>
      <c r="J370" s="198">
        <f>ROUND(I370*H370,2)</f>
        <v>0</v>
      </c>
      <c r="K370" s="194" t="s">
        <v>178</v>
      </c>
      <c r="L370" s="61"/>
      <c r="M370" s="199" t="s">
        <v>21</v>
      </c>
      <c r="N370" s="200" t="s">
        <v>42</v>
      </c>
      <c r="O370" s="42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AR370" s="24" t="s">
        <v>179</v>
      </c>
      <c r="AT370" s="24" t="s">
        <v>174</v>
      </c>
      <c r="AU370" s="24" t="s">
        <v>81</v>
      </c>
      <c r="AY370" s="24" t="s">
        <v>172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24" t="s">
        <v>79</v>
      </c>
      <c r="BK370" s="203">
        <f>ROUND(I370*H370,2)</f>
        <v>0</v>
      </c>
      <c r="BL370" s="24" t="s">
        <v>179</v>
      </c>
      <c r="BM370" s="24" t="s">
        <v>490</v>
      </c>
    </row>
    <row r="371" spans="2:65" s="1" customFormat="1" ht="25.5" customHeight="1">
      <c r="B371" s="41"/>
      <c r="C371" s="192" t="s">
        <v>275</v>
      </c>
      <c r="D371" s="192" t="s">
        <v>174</v>
      </c>
      <c r="E371" s="193" t="s">
        <v>491</v>
      </c>
      <c r="F371" s="194" t="s">
        <v>492</v>
      </c>
      <c r="G371" s="195" t="s">
        <v>218</v>
      </c>
      <c r="H371" s="196">
        <v>353.309</v>
      </c>
      <c r="I371" s="197"/>
      <c r="J371" s="198">
        <f>ROUND(I371*H371,2)</f>
        <v>0</v>
      </c>
      <c r="K371" s="194" t="s">
        <v>178</v>
      </c>
      <c r="L371" s="61"/>
      <c r="M371" s="199" t="s">
        <v>21</v>
      </c>
      <c r="N371" s="200" t="s">
        <v>42</v>
      </c>
      <c r="O371" s="42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AR371" s="24" t="s">
        <v>179</v>
      </c>
      <c r="AT371" s="24" t="s">
        <v>174</v>
      </c>
      <c r="AU371" s="24" t="s">
        <v>81</v>
      </c>
      <c r="AY371" s="24" t="s">
        <v>172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4" t="s">
        <v>79</v>
      </c>
      <c r="BK371" s="203">
        <f>ROUND(I371*H371,2)</f>
        <v>0</v>
      </c>
      <c r="BL371" s="24" t="s">
        <v>179</v>
      </c>
      <c r="BM371" s="24" t="s">
        <v>493</v>
      </c>
    </row>
    <row r="372" spans="2:65" s="1" customFormat="1" ht="16.5" customHeight="1">
      <c r="B372" s="41"/>
      <c r="C372" s="192" t="s">
        <v>494</v>
      </c>
      <c r="D372" s="192" t="s">
        <v>174</v>
      </c>
      <c r="E372" s="193" t="s">
        <v>495</v>
      </c>
      <c r="F372" s="194" t="s">
        <v>496</v>
      </c>
      <c r="G372" s="195" t="s">
        <v>348</v>
      </c>
      <c r="H372" s="196">
        <v>601.18</v>
      </c>
      <c r="I372" s="197"/>
      <c r="J372" s="198">
        <f>ROUND(I372*H372,2)</f>
        <v>0</v>
      </c>
      <c r="K372" s="194" t="s">
        <v>178</v>
      </c>
      <c r="L372" s="61"/>
      <c r="M372" s="199" t="s">
        <v>21</v>
      </c>
      <c r="N372" s="200" t="s">
        <v>42</v>
      </c>
      <c r="O372" s="42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AR372" s="24" t="s">
        <v>179</v>
      </c>
      <c r="AT372" s="24" t="s">
        <v>174</v>
      </c>
      <c r="AU372" s="24" t="s">
        <v>81</v>
      </c>
      <c r="AY372" s="24" t="s">
        <v>172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24" t="s">
        <v>79</v>
      </c>
      <c r="BK372" s="203">
        <f>ROUND(I372*H372,2)</f>
        <v>0</v>
      </c>
      <c r="BL372" s="24" t="s">
        <v>179</v>
      </c>
      <c r="BM372" s="24" t="s">
        <v>497</v>
      </c>
    </row>
    <row r="373" spans="2:51" s="11" customFormat="1" ht="13.5">
      <c r="B373" s="204"/>
      <c r="C373" s="205"/>
      <c r="D373" s="206" t="s">
        <v>180</v>
      </c>
      <c r="E373" s="207" t="s">
        <v>21</v>
      </c>
      <c r="F373" s="208" t="s">
        <v>498</v>
      </c>
      <c r="G373" s="205"/>
      <c r="H373" s="209">
        <v>32.78</v>
      </c>
      <c r="I373" s="210"/>
      <c r="J373" s="205"/>
      <c r="K373" s="205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180</v>
      </c>
      <c r="AU373" s="215" t="s">
        <v>81</v>
      </c>
      <c r="AV373" s="11" t="s">
        <v>81</v>
      </c>
      <c r="AW373" s="11" t="s">
        <v>182</v>
      </c>
      <c r="AX373" s="11" t="s">
        <v>71</v>
      </c>
      <c r="AY373" s="215" t="s">
        <v>172</v>
      </c>
    </row>
    <row r="374" spans="2:51" s="11" customFormat="1" ht="13.5">
      <c r="B374" s="204"/>
      <c r="C374" s="205"/>
      <c r="D374" s="206" t="s">
        <v>180</v>
      </c>
      <c r="E374" s="207" t="s">
        <v>21</v>
      </c>
      <c r="F374" s="208" t="s">
        <v>499</v>
      </c>
      <c r="G374" s="205"/>
      <c r="H374" s="209">
        <v>29.02</v>
      </c>
      <c r="I374" s="210"/>
      <c r="J374" s="205"/>
      <c r="K374" s="205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180</v>
      </c>
      <c r="AU374" s="215" t="s">
        <v>81</v>
      </c>
      <c r="AV374" s="11" t="s">
        <v>81</v>
      </c>
      <c r="AW374" s="11" t="s">
        <v>182</v>
      </c>
      <c r="AX374" s="11" t="s">
        <v>71</v>
      </c>
      <c r="AY374" s="215" t="s">
        <v>172</v>
      </c>
    </row>
    <row r="375" spans="2:51" s="11" customFormat="1" ht="13.5">
      <c r="B375" s="204"/>
      <c r="C375" s="205"/>
      <c r="D375" s="206" t="s">
        <v>180</v>
      </c>
      <c r="E375" s="207" t="s">
        <v>21</v>
      </c>
      <c r="F375" s="208" t="s">
        <v>500</v>
      </c>
      <c r="G375" s="205"/>
      <c r="H375" s="209">
        <v>28.92</v>
      </c>
      <c r="I375" s="210"/>
      <c r="J375" s="205"/>
      <c r="K375" s="205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180</v>
      </c>
      <c r="AU375" s="215" t="s">
        <v>81</v>
      </c>
      <c r="AV375" s="11" t="s">
        <v>81</v>
      </c>
      <c r="AW375" s="11" t="s">
        <v>182</v>
      </c>
      <c r="AX375" s="11" t="s">
        <v>71</v>
      </c>
      <c r="AY375" s="215" t="s">
        <v>172</v>
      </c>
    </row>
    <row r="376" spans="2:51" s="11" customFormat="1" ht="13.5">
      <c r="B376" s="204"/>
      <c r="C376" s="205"/>
      <c r="D376" s="206" t="s">
        <v>180</v>
      </c>
      <c r="E376" s="207" t="s">
        <v>21</v>
      </c>
      <c r="F376" s="208" t="s">
        <v>501</v>
      </c>
      <c r="G376" s="205"/>
      <c r="H376" s="209">
        <v>28.92</v>
      </c>
      <c r="I376" s="210"/>
      <c r="J376" s="205"/>
      <c r="K376" s="205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180</v>
      </c>
      <c r="AU376" s="215" t="s">
        <v>81</v>
      </c>
      <c r="AV376" s="11" t="s">
        <v>81</v>
      </c>
      <c r="AW376" s="11" t="s">
        <v>182</v>
      </c>
      <c r="AX376" s="11" t="s">
        <v>71</v>
      </c>
      <c r="AY376" s="215" t="s">
        <v>172</v>
      </c>
    </row>
    <row r="377" spans="2:51" s="11" customFormat="1" ht="13.5">
      <c r="B377" s="204"/>
      <c r="C377" s="205"/>
      <c r="D377" s="206" t="s">
        <v>180</v>
      </c>
      <c r="E377" s="207" t="s">
        <v>21</v>
      </c>
      <c r="F377" s="208" t="s">
        <v>502</v>
      </c>
      <c r="G377" s="205"/>
      <c r="H377" s="209">
        <v>29.02</v>
      </c>
      <c r="I377" s="210"/>
      <c r="J377" s="205"/>
      <c r="K377" s="205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180</v>
      </c>
      <c r="AU377" s="215" t="s">
        <v>81</v>
      </c>
      <c r="AV377" s="11" t="s">
        <v>81</v>
      </c>
      <c r="AW377" s="11" t="s">
        <v>182</v>
      </c>
      <c r="AX377" s="11" t="s">
        <v>71</v>
      </c>
      <c r="AY377" s="215" t="s">
        <v>172</v>
      </c>
    </row>
    <row r="378" spans="2:51" s="11" customFormat="1" ht="13.5">
      <c r="B378" s="204"/>
      <c r="C378" s="205"/>
      <c r="D378" s="206" t="s">
        <v>180</v>
      </c>
      <c r="E378" s="207" t="s">
        <v>21</v>
      </c>
      <c r="F378" s="208" t="s">
        <v>503</v>
      </c>
      <c r="G378" s="205"/>
      <c r="H378" s="209">
        <v>29.02</v>
      </c>
      <c r="I378" s="210"/>
      <c r="J378" s="205"/>
      <c r="K378" s="205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180</v>
      </c>
      <c r="AU378" s="215" t="s">
        <v>81</v>
      </c>
      <c r="AV378" s="11" t="s">
        <v>81</v>
      </c>
      <c r="AW378" s="11" t="s">
        <v>182</v>
      </c>
      <c r="AX378" s="11" t="s">
        <v>71</v>
      </c>
      <c r="AY378" s="215" t="s">
        <v>172</v>
      </c>
    </row>
    <row r="379" spans="2:51" s="11" customFormat="1" ht="13.5">
      <c r="B379" s="204"/>
      <c r="C379" s="205"/>
      <c r="D379" s="206" t="s">
        <v>180</v>
      </c>
      <c r="E379" s="207" t="s">
        <v>21</v>
      </c>
      <c r="F379" s="208" t="s">
        <v>504</v>
      </c>
      <c r="G379" s="205"/>
      <c r="H379" s="209">
        <v>35.47</v>
      </c>
      <c r="I379" s="210"/>
      <c r="J379" s="205"/>
      <c r="K379" s="205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180</v>
      </c>
      <c r="AU379" s="215" t="s">
        <v>81</v>
      </c>
      <c r="AV379" s="11" t="s">
        <v>81</v>
      </c>
      <c r="AW379" s="11" t="s">
        <v>182</v>
      </c>
      <c r="AX379" s="11" t="s">
        <v>71</v>
      </c>
      <c r="AY379" s="215" t="s">
        <v>172</v>
      </c>
    </row>
    <row r="380" spans="2:51" s="11" customFormat="1" ht="13.5">
      <c r="B380" s="204"/>
      <c r="C380" s="205"/>
      <c r="D380" s="206" t="s">
        <v>180</v>
      </c>
      <c r="E380" s="207" t="s">
        <v>21</v>
      </c>
      <c r="F380" s="208" t="s">
        <v>505</v>
      </c>
      <c r="G380" s="205"/>
      <c r="H380" s="209">
        <v>30.62</v>
      </c>
      <c r="I380" s="210"/>
      <c r="J380" s="205"/>
      <c r="K380" s="205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180</v>
      </c>
      <c r="AU380" s="215" t="s">
        <v>81</v>
      </c>
      <c r="AV380" s="11" t="s">
        <v>81</v>
      </c>
      <c r="AW380" s="11" t="s">
        <v>182</v>
      </c>
      <c r="AX380" s="11" t="s">
        <v>71</v>
      </c>
      <c r="AY380" s="215" t="s">
        <v>172</v>
      </c>
    </row>
    <row r="381" spans="2:51" s="11" customFormat="1" ht="13.5">
      <c r="B381" s="204"/>
      <c r="C381" s="205"/>
      <c r="D381" s="206" t="s">
        <v>180</v>
      </c>
      <c r="E381" s="207" t="s">
        <v>21</v>
      </c>
      <c r="F381" s="208" t="s">
        <v>506</v>
      </c>
      <c r="G381" s="205"/>
      <c r="H381" s="209">
        <v>29.02</v>
      </c>
      <c r="I381" s="210"/>
      <c r="J381" s="205"/>
      <c r="K381" s="205"/>
      <c r="L381" s="211"/>
      <c r="M381" s="212"/>
      <c r="N381" s="213"/>
      <c r="O381" s="213"/>
      <c r="P381" s="213"/>
      <c r="Q381" s="213"/>
      <c r="R381" s="213"/>
      <c r="S381" s="213"/>
      <c r="T381" s="214"/>
      <c r="AT381" s="215" t="s">
        <v>180</v>
      </c>
      <c r="AU381" s="215" t="s">
        <v>81</v>
      </c>
      <c r="AV381" s="11" t="s">
        <v>81</v>
      </c>
      <c r="AW381" s="11" t="s">
        <v>182</v>
      </c>
      <c r="AX381" s="11" t="s">
        <v>71</v>
      </c>
      <c r="AY381" s="215" t="s">
        <v>172</v>
      </c>
    </row>
    <row r="382" spans="2:51" s="11" customFormat="1" ht="13.5">
      <c r="B382" s="204"/>
      <c r="C382" s="205"/>
      <c r="D382" s="206" t="s">
        <v>180</v>
      </c>
      <c r="E382" s="207" t="s">
        <v>21</v>
      </c>
      <c r="F382" s="208" t="s">
        <v>507</v>
      </c>
      <c r="G382" s="205"/>
      <c r="H382" s="209">
        <v>35.47</v>
      </c>
      <c r="I382" s="210"/>
      <c r="J382" s="205"/>
      <c r="K382" s="205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180</v>
      </c>
      <c r="AU382" s="215" t="s">
        <v>81</v>
      </c>
      <c r="AV382" s="11" t="s">
        <v>81</v>
      </c>
      <c r="AW382" s="11" t="s">
        <v>182</v>
      </c>
      <c r="AX382" s="11" t="s">
        <v>71</v>
      </c>
      <c r="AY382" s="215" t="s">
        <v>172</v>
      </c>
    </row>
    <row r="383" spans="2:51" s="11" customFormat="1" ht="13.5">
      <c r="B383" s="204"/>
      <c r="C383" s="205"/>
      <c r="D383" s="206" t="s">
        <v>180</v>
      </c>
      <c r="E383" s="207" t="s">
        <v>21</v>
      </c>
      <c r="F383" s="208" t="s">
        <v>508</v>
      </c>
      <c r="G383" s="205"/>
      <c r="H383" s="209">
        <v>30.62</v>
      </c>
      <c r="I383" s="210"/>
      <c r="J383" s="205"/>
      <c r="K383" s="205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180</v>
      </c>
      <c r="AU383" s="215" t="s">
        <v>81</v>
      </c>
      <c r="AV383" s="11" t="s">
        <v>81</v>
      </c>
      <c r="AW383" s="11" t="s">
        <v>182</v>
      </c>
      <c r="AX383" s="11" t="s">
        <v>71</v>
      </c>
      <c r="AY383" s="215" t="s">
        <v>172</v>
      </c>
    </row>
    <row r="384" spans="2:51" s="11" customFormat="1" ht="13.5">
      <c r="B384" s="204"/>
      <c r="C384" s="205"/>
      <c r="D384" s="206" t="s">
        <v>180</v>
      </c>
      <c r="E384" s="207" t="s">
        <v>21</v>
      </c>
      <c r="F384" s="208" t="s">
        <v>509</v>
      </c>
      <c r="G384" s="205"/>
      <c r="H384" s="209">
        <v>29.02</v>
      </c>
      <c r="I384" s="210"/>
      <c r="J384" s="205"/>
      <c r="K384" s="205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180</v>
      </c>
      <c r="AU384" s="215" t="s">
        <v>81</v>
      </c>
      <c r="AV384" s="11" t="s">
        <v>81</v>
      </c>
      <c r="AW384" s="11" t="s">
        <v>182</v>
      </c>
      <c r="AX384" s="11" t="s">
        <v>71</v>
      </c>
      <c r="AY384" s="215" t="s">
        <v>172</v>
      </c>
    </row>
    <row r="385" spans="2:51" s="11" customFormat="1" ht="13.5">
      <c r="B385" s="204"/>
      <c r="C385" s="205"/>
      <c r="D385" s="206" t="s">
        <v>180</v>
      </c>
      <c r="E385" s="207" t="s">
        <v>21</v>
      </c>
      <c r="F385" s="208" t="s">
        <v>510</v>
      </c>
      <c r="G385" s="205"/>
      <c r="H385" s="209">
        <v>35.47</v>
      </c>
      <c r="I385" s="210"/>
      <c r="J385" s="205"/>
      <c r="K385" s="205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180</v>
      </c>
      <c r="AU385" s="215" t="s">
        <v>81</v>
      </c>
      <c r="AV385" s="11" t="s">
        <v>81</v>
      </c>
      <c r="AW385" s="11" t="s">
        <v>182</v>
      </c>
      <c r="AX385" s="11" t="s">
        <v>71</v>
      </c>
      <c r="AY385" s="215" t="s">
        <v>172</v>
      </c>
    </row>
    <row r="386" spans="2:51" s="11" customFormat="1" ht="13.5">
      <c r="B386" s="204"/>
      <c r="C386" s="205"/>
      <c r="D386" s="206" t="s">
        <v>180</v>
      </c>
      <c r="E386" s="207" t="s">
        <v>21</v>
      </c>
      <c r="F386" s="208" t="s">
        <v>511</v>
      </c>
      <c r="G386" s="205"/>
      <c r="H386" s="209">
        <v>35.47</v>
      </c>
      <c r="I386" s="210"/>
      <c r="J386" s="205"/>
      <c r="K386" s="205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180</v>
      </c>
      <c r="AU386" s="215" t="s">
        <v>81</v>
      </c>
      <c r="AV386" s="11" t="s">
        <v>81</v>
      </c>
      <c r="AW386" s="11" t="s">
        <v>182</v>
      </c>
      <c r="AX386" s="11" t="s">
        <v>71</v>
      </c>
      <c r="AY386" s="215" t="s">
        <v>172</v>
      </c>
    </row>
    <row r="387" spans="2:51" s="11" customFormat="1" ht="13.5">
      <c r="B387" s="204"/>
      <c r="C387" s="205"/>
      <c r="D387" s="206" t="s">
        <v>180</v>
      </c>
      <c r="E387" s="207" t="s">
        <v>21</v>
      </c>
      <c r="F387" s="208" t="s">
        <v>512</v>
      </c>
      <c r="G387" s="205"/>
      <c r="H387" s="209">
        <v>30.62</v>
      </c>
      <c r="I387" s="210"/>
      <c r="J387" s="205"/>
      <c r="K387" s="205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180</v>
      </c>
      <c r="AU387" s="215" t="s">
        <v>81</v>
      </c>
      <c r="AV387" s="11" t="s">
        <v>81</v>
      </c>
      <c r="AW387" s="11" t="s">
        <v>182</v>
      </c>
      <c r="AX387" s="11" t="s">
        <v>71</v>
      </c>
      <c r="AY387" s="215" t="s">
        <v>172</v>
      </c>
    </row>
    <row r="388" spans="2:51" s="11" customFormat="1" ht="13.5">
      <c r="B388" s="204"/>
      <c r="C388" s="205"/>
      <c r="D388" s="206" t="s">
        <v>180</v>
      </c>
      <c r="E388" s="207" t="s">
        <v>21</v>
      </c>
      <c r="F388" s="208" t="s">
        <v>513</v>
      </c>
      <c r="G388" s="205"/>
      <c r="H388" s="209">
        <v>29.02</v>
      </c>
      <c r="I388" s="210"/>
      <c r="J388" s="205"/>
      <c r="K388" s="205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180</v>
      </c>
      <c r="AU388" s="215" t="s">
        <v>81</v>
      </c>
      <c r="AV388" s="11" t="s">
        <v>81</v>
      </c>
      <c r="AW388" s="11" t="s">
        <v>182</v>
      </c>
      <c r="AX388" s="11" t="s">
        <v>71</v>
      </c>
      <c r="AY388" s="215" t="s">
        <v>172</v>
      </c>
    </row>
    <row r="389" spans="2:51" s="11" customFormat="1" ht="13.5">
      <c r="B389" s="204"/>
      <c r="C389" s="205"/>
      <c r="D389" s="206" t="s">
        <v>180</v>
      </c>
      <c r="E389" s="207" t="s">
        <v>21</v>
      </c>
      <c r="F389" s="208" t="s">
        <v>514</v>
      </c>
      <c r="G389" s="205"/>
      <c r="H389" s="209">
        <v>35.47</v>
      </c>
      <c r="I389" s="210"/>
      <c r="J389" s="205"/>
      <c r="K389" s="205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180</v>
      </c>
      <c r="AU389" s="215" t="s">
        <v>81</v>
      </c>
      <c r="AV389" s="11" t="s">
        <v>81</v>
      </c>
      <c r="AW389" s="11" t="s">
        <v>182</v>
      </c>
      <c r="AX389" s="11" t="s">
        <v>71</v>
      </c>
      <c r="AY389" s="215" t="s">
        <v>172</v>
      </c>
    </row>
    <row r="390" spans="2:51" s="11" customFormat="1" ht="13.5">
      <c r="B390" s="204"/>
      <c r="C390" s="205"/>
      <c r="D390" s="206" t="s">
        <v>180</v>
      </c>
      <c r="E390" s="207" t="s">
        <v>21</v>
      </c>
      <c r="F390" s="208" t="s">
        <v>515</v>
      </c>
      <c r="G390" s="205"/>
      <c r="H390" s="209">
        <v>14.8</v>
      </c>
      <c r="I390" s="210"/>
      <c r="J390" s="205"/>
      <c r="K390" s="205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180</v>
      </c>
      <c r="AU390" s="215" t="s">
        <v>81</v>
      </c>
      <c r="AV390" s="11" t="s">
        <v>81</v>
      </c>
      <c r="AW390" s="11" t="s">
        <v>182</v>
      </c>
      <c r="AX390" s="11" t="s">
        <v>71</v>
      </c>
      <c r="AY390" s="215" t="s">
        <v>172</v>
      </c>
    </row>
    <row r="391" spans="2:51" s="11" customFormat="1" ht="13.5">
      <c r="B391" s="204"/>
      <c r="C391" s="205"/>
      <c r="D391" s="206" t="s">
        <v>180</v>
      </c>
      <c r="E391" s="207" t="s">
        <v>21</v>
      </c>
      <c r="F391" s="208" t="s">
        <v>516</v>
      </c>
      <c r="G391" s="205"/>
      <c r="H391" s="209">
        <v>21.14</v>
      </c>
      <c r="I391" s="210"/>
      <c r="J391" s="205"/>
      <c r="K391" s="205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180</v>
      </c>
      <c r="AU391" s="215" t="s">
        <v>81</v>
      </c>
      <c r="AV391" s="11" t="s">
        <v>81</v>
      </c>
      <c r="AW391" s="11" t="s">
        <v>182</v>
      </c>
      <c r="AX391" s="11" t="s">
        <v>71</v>
      </c>
      <c r="AY391" s="215" t="s">
        <v>172</v>
      </c>
    </row>
    <row r="392" spans="2:51" s="11" customFormat="1" ht="13.5">
      <c r="B392" s="204"/>
      <c r="C392" s="205"/>
      <c r="D392" s="206" t="s">
        <v>180</v>
      </c>
      <c r="E392" s="207" t="s">
        <v>21</v>
      </c>
      <c r="F392" s="208" t="s">
        <v>517</v>
      </c>
      <c r="G392" s="205"/>
      <c r="H392" s="209">
        <v>16.49</v>
      </c>
      <c r="I392" s="210"/>
      <c r="J392" s="205"/>
      <c r="K392" s="205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180</v>
      </c>
      <c r="AU392" s="215" t="s">
        <v>81</v>
      </c>
      <c r="AV392" s="11" t="s">
        <v>81</v>
      </c>
      <c r="AW392" s="11" t="s">
        <v>182</v>
      </c>
      <c r="AX392" s="11" t="s">
        <v>71</v>
      </c>
      <c r="AY392" s="215" t="s">
        <v>172</v>
      </c>
    </row>
    <row r="393" spans="2:51" s="11" customFormat="1" ht="13.5">
      <c r="B393" s="204"/>
      <c r="C393" s="205"/>
      <c r="D393" s="206" t="s">
        <v>180</v>
      </c>
      <c r="E393" s="207" t="s">
        <v>21</v>
      </c>
      <c r="F393" s="208" t="s">
        <v>518</v>
      </c>
      <c r="G393" s="205"/>
      <c r="H393" s="209">
        <v>14.8</v>
      </c>
      <c r="I393" s="210"/>
      <c r="J393" s="205"/>
      <c r="K393" s="205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180</v>
      </c>
      <c r="AU393" s="215" t="s">
        <v>81</v>
      </c>
      <c r="AV393" s="11" t="s">
        <v>81</v>
      </c>
      <c r="AW393" s="11" t="s">
        <v>182</v>
      </c>
      <c r="AX393" s="11" t="s">
        <v>71</v>
      </c>
      <c r="AY393" s="215" t="s">
        <v>172</v>
      </c>
    </row>
    <row r="394" spans="2:51" s="12" customFormat="1" ht="13.5">
      <c r="B394" s="216"/>
      <c r="C394" s="217"/>
      <c r="D394" s="206" t="s">
        <v>180</v>
      </c>
      <c r="E394" s="218" t="s">
        <v>21</v>
      </c>
      <c r="F394" s="219" t="s">
        <v>519</v>
      </c>
      <c r="G394" s="217"/>
      <c r="H394" s="220">
        <v>601.18</v>
      </c>
      <c r="I394" s="221"/>
      <c r="J394" s="217"/>
      <c r="K394" s="217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180</v>
      </c>
      <c r="AU394" s="226" t="s">
        <v>81</v>
      </c>
      <c r="AV394" s="12" t="s">
        <v>179</v>
      </c>
      <c r="AW394" s="12" t="s">
        <v>182</v>
      </c>
      <c r="AX394" s="12" t="s">
        <v>79</v>
      </c>
      <c r="AY394" s="226" t="s">
        <v>172</v>
      </c>
    </row>
    <row r="395" spans="2:65" s="1" customFormat="1" ht="25.5" customHeight="1">
      <c r="B395" s="41"/>
      <c r="C395" s="192" t="s">
        <v>281</v>
      </c>
      <c r="D395" s="192" t="s">
        <v>174</v>
      </c>
      <c r="E395" s="193" t="s">
        <v>520</v>
      </c>
      <c r="F395" s="194" t="s">
        <v>521</v>
      </c>
      <c r="G395" s="195" t="s">
        <v>218</v>
      </c>
      <c r="H395" s="196">
        <v>8.24</v>
      </c>
      <c r="I395" s="197"/>
      <c r="J395" s="198">
        <f>ROUND(I395*H395,2)</f>
        <v>0</v>
      </c>
      <c r="K395" s="194" t="s">
        <v>21</v>
      </c>
      <c r="L395" s="61"/>
      <c r="M395" s="199" t="s">
        <v>21</v>
      </c>
      <c r="N395" s="200" t="s">
        <v>42</v>
      </c>
      <c r="O395" s="42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AR395" s="24" t="s">
        <v>179</v>
      </c>
      <c r="AT395" s="24" t="s">
        <v>174</v>
      </c>
      <c r="AU395" s="24" t="s">
        <v>81</v>
      </c>
      <c r="AY395" s="24" t="s">
        <v>172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24" t="s">
        <v>79</v>
      </c>
      <c r="BK395" s="203">
        <f>ROUND(I395*H395,2)</f>
        <v>0</v>
      </c>
      <c r="BL395" s="24" t="s">
        <v>179</v>
      </c>
      <c r="BM395" s="24" t="s">
        <v>522</v>
      </c>
    </row>
    <row r="396" spans="2:65" s="1" customFormat="1" ht="25.5" customHeight="1">
      <c r="B396" s="41"/>
      <c r="C396" s="227" t="s">
        <v>523</v>
      </c>
      <c r="D396" s="227" t="s">
        <v>268</v>
      </c>
      <c r="E396" s="228" t="s">
        <v>524</v>
      </c>
      <c r="F396" s="229" t="s">
        <v>525</v>
      </c>
      <c r="G396" s="230" t="s">
        <v>218</v>
      </c>
      <c r="H396" s="231">
        <v>8.405</v>
      </c>
      <c r="I396" s="232"/>
      <c r="J396" s="233">
        <f>ROUND(I396*H396,2)</f>
        <v>0</v>
      </c>
      <c r="K396" s="229" t="s">
        <v>21</v>
      </c>
      <c r="L396" s="234"/>
      <c r="M396" s="235" t="s">
        <v>21</v>
      </c>
      <c r="N396" s="236" t="s">
        <v>42</v>
      </c>
      <c r="O396" s="42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AR396" s="24" t="s">
        <v>192</v>
      </c>
      <c r="AT396" s="24" t="s">
        <v>268</v>
      </c>
      <c r="AU396" s="24" t="s">
        <v>81</v>
      </c>
      <c r="AY396" s="24" t="s">
        <v>172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24" t="s">
        <v>79</v>
      </c>
      <c r="BK396" s="203">
        <f>ROUND(I396*H396,2)</f>
        <v>0</v>
      </c>
      <c r="BL396" s="24" t="s">
        <v>179</v>
      </c>
      <c r="BM396" s="24" t="s">
        <v>526</v>
      </c>
    </row>
    <row r="397" spans="2:51" s="13" customFormat="1" ht="13.5">
      <c r="B397" s="237"/>
      <c r="C397" s="238"/>
      <c r="D397" s="206" t="s">
        <v>180</v>
      </c>
      <c r="E397" s="239" t="s">
        <v>21</v>
      </c>
      <c r="F397" s="240" t="s">
        <v>375</v>
      </c>
      <c r="G397" s="238"/>
      <c r="H397" s="239" t="s">
        <v>21</v>
      </c>
      <c r="I397" s="241"/>
      <c r="J397" s="238"/>
      <c r="K397" s="238"/>
      <c r="L397" s="242"/>
      <c r="M397" s="243"/>
      <c r="N397" s="244"/>
      <c r="O397" s="244"/>
      <c r="P397" s="244"/>
      <c r="Q397" s="244"/>
      <c r="R397" s="244"/>
      <c r="S397" s="244"/>
      <c r="T397" s="245"/>
      <c r="AT397" s="246" t="s">
        <v>180</v>
      </c>
      <c r="AU397" s="246" t="s">
        <v>81</v>
      </c>
      <c r="AV397" s="13" t="s">
        <v>79</v>
      </c>
      <c r="AW397" s="13" t="s">
        <v>182</v>
      </c>
      <c r="AX397" s="13" t="s">
        <v>71</v>
      </c>
      <c r="AY397" s="246" t="s">
        <v>172</v>
      </c>
    </row>
    <row r="398" spans="2:51" s="11" customFormat="1" ht="13.5">
      <c r="B398" s="204"/>
      <c r="C398" s="205"/>
      <c r="D398" s="206" t="s">
        <v>180</v>
      </c>
      <c r="E398" s="207" t="s">
        <v>21</v>
      </c>
      <c r="F398" s="208" t="s">
        <v>376</v>
      </c>
      <c r="G398" s="205"/>
      <c r="H398" s="209">
        <v>8.24</v>
      </c>
      <c r="I398" s="210"/>
      <c r="J398" s="205"/>
      <c r="K398" s="205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180</v>
      </c>
      <c r="AU398" s="215" t="s">
        <v>81</v>
      </c>
      <c r="AV398" s="11" t="s">
        <v>81</v>
      </c>
      <c r="AW398" s="11" t="s">
        <v>182</v>
      </c>
      <c r="AX398" s="11" t="s">
        <v>71</v>
      </c>
      <c r="AY398" s="215" t="s">
        <v>172</v>
      </c>
    </row>
    <row r="399" spans="2:51" s="12" customFormat="1" ht="13.5">
      <c r="B399" s="216"/>
      <c r="C399" s="217"/>
      <c r="D399" s="206" t="s">
        <v>180</v>
      </c>
      <c r="E399" s="218" t="s">
        <v>21</v>
      </c>
      <c r="F399" s="219" t="s">
        <v>183</v>
      </c>
      <c r="G399" s="217"/>
      <c r="H399" s="220">
        <v>8.24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180</v>
      </c>
      <c r="AU399" s="226" t="s">
        <v>81</v>
      </c>
      <c r="AV399" s="12" t="s">
        <v>179</v>
      </c>
      <c r="AW399" s="12" t="s">
        <v>182</v>
      </c>
      <c r="AX399" s="12" t="s">
        <v>71</v>
      </c>
      <c r="AY399" s="226" t="s">
        <v>172</v>
      </c>
    </row>
    <row r="400" spans="2:51" s="11" customFormat="1" ht="13.5">
      <c r="B400" s="204"/>
      <c r="C400" s="205"/>
      <c r="D400" s="206" t="s">
        <v>180</v>
      </c>
      <c r="E400" s="207" t="s">
        <v>21</v>
      </c>
      <c r="F400" s="208" t="s">
        <v>527</v>
      </c>
      <c r="G400" s="205"/>
      <c r="H400" s="209">
        <v>8.4048</v>
      </c>
      <c r="I400" s="210"/>
      <c r="J400" s="205"/>
      <c r="K400" s="205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180</v>
      </c>
      <c r="AU400" s="215" t="s">
        <v>81</v>
      </c>
      <c r="AV400" s="11" t="s">
        <v>81</v>
      </c>
      <c r="AW400" s="11" t="s">
        <v>182</v>
      </c>
      <c r="AX400" s="11" t="s">
        <v>71</v>
      </c>
      <c r="AY400" s="215" t="s">
        <v>172</v>
      </c>
    </row>
    <row r="401" spans="2:51" s="12" customFormat="1" ht="13.5">
      <c r="B401" s="216"/>
      <c r="C401" s="217"/>
      <c r="D401" s="206" t="s">
        <v>180</v>
      </c>
      <c r="E401" s="218" t="s">
        <v>21</v>
      </c>
      <c r="F401" s="219" t="s">
        <v>183</v>
      </c>
      <c r="G401" s="217"/>
      <c r="H401" s="220">
        <v>8.4048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180</v>
      </c>
      <c r="AU401" s="226" t="s">
        <v>81</v>
      </c>
      <c r="AV401" s="12" t="s">
        <v>179</v>
      </c>
      <c r="AW401" s="12" t="s">
        <v>182</v>
      </c>
      <c r="AX401" s="12" t="s">
        <v>79</v>
      </c>
      <c r="AY401" s="226" t="s">
        <v>172</v>
      </c>
    </row>
    <row r="402" spans="2:65" s="1" customFormat="1" ht="25.5" customHeight="1">
      <c r="B402" s="41"/>
      <c r="C402" s="192" t="s">
        <v>284</v>
      </c>
      <c r="D402" s="192" t="s">
        <v>174</v>
      </c>
      <c r="E402" s="193" t="s">
        <v>528</v>
      </c>
      <c r="F402" s="194" t="s">
        <v>529</v>
      </c>
      <c r="G402" s="195" t="s">
        <v>348</v>
      </c>
      <c r="H402" s="196">
        <v>20.1</v>
      </c>
      <c r="I402" s="197"/>
      <c r="J402" s="198">
        <f>ROUND(I402*H402,2)</f>
        <v>0</v>
      </c>
      <c r="K402" s="194" t="s">
        <v>21</v>
      </c>
      <c r="L402" s="61"/>
      <c r="M402" s="199" t="s">
        <v>21</v>
      </c>
      <c r="N402" s="200" t="s">
        <v>42</v>
      </c>
      <c r="O402" s="42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AR402" s="24" t="s">
        <v>179</v>
      </c>
      <c r="AT402" s="24" t="s">
        <v>174</v>
      </c>
      <c r="AU402" s="24" t="s">
        <v>81</v>
      </c>
      <c r="AY402" s="24" t="s">
        <v>172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4" t="s">
        <v>79</v>
      </c>
      <c r="BK402" s="203">
        <f>ROUND(I402*H402,2)</f>
        <v>0</v>
      </c>
      <c r="BL402" s="24" t="s">
        <v>179</v>
      </c>
      <c r="BM402" s="24" t="s">
        <v>530</v>
      </c>
    </row>
    <row r="403" spans="2:51" s="11" customFormat="1" ht="13.5">
      <c r="B403" s="204"/>
      <c r="C403" s="205"/>
      <c r="D403" s="206" t="s">
        <v>180</v>
      </c>
      <c r="E403" s="207" t="s">
        <v>21</v>
      </c>
      <c r="F403" s="208" t="s">
        <v>531</v>
      </c>
      <c r="G403" s="205"/>
      <c r="H403" s="209">
        <v>20.1</v>
      </c>
      <c r="I403" s="210"/>
      <c r="J403" s="205"/>
      <c r="K403" s="205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180</v>
      </c>
      <c r="AU403" s="215" t="s">
        <v>81</v>
      </c>
      <c r="AV403" s="11" t="s">
        <v>81</v>
      </c>
      <c r="AW403" s="11" t="s">
        <v>182</v>
      </c>
      <c r="AX403" s="11" t="s">
        <v>71</v>
      </c>
      <c r="AY403" s="215" t="s">
        <v>172</v>
      </c>
    </row>
    <row r="404" spans="2:51" s="12" customFormat="1" ht="13.5">
      <c r="B404" s="216"/>
      <c r="C404" s="217"/>
      <c r="D404" s="206" t="s">
        <v>180</v>
      </c>
      <c r="E404" s="218" t="s">
        <v>21</v>
      </c>
      <c r="F404" s="219" t="s">
        <v>183</v>
      </c>
      <c r="G404" s="217"/>
      <c r="H404" s="220">
        <v>20.1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180</v>
      </c>
      <c r="AU404" s="226" t="s">
        <v>81</v>
      </c>
      <c r="AV404" s="12" t="s">
        <v>179</v>
      </c>
      <c r="AW404" s="12" t="s">
        <v>182</v>
      </c>
      <c r="AX404" s="12" t="s">
        <v>79</v>
      </c>
      <c r="AY404" s="226" t="s">
        <v>172</v>
      </c>
    </row>
    <row r="405" spans="2:65" s="1" customFormat="1" ht="25.5" customHeight="1">
      <c r="B405" s="41"/>
      <c r="C405" s="192" t="s">
        <v>532</v>
      </c>
      <c r="D405" s="192" t="s">
        <v>174</v>
      </c>
      <c r="E405" s="193" t="s">
        <v>533</v>
      </c>
      <c r="F405" s="194" t="s">
        <v>534</v>
      </c>
      <c r="G405" s="195" t="s">
        <v>348</v>
      </c>
      <c r="H405" s="196">
        <v>20.1</v>
      </c>
      <c r="I405" s="197"/>
      <c r="J405" s="198">
        <f>ROUND(I405*H405,2)</f>
        <v>0</v>
      </c>
      <c r="K405" s="194" t="s">
        <v>178</v>
      </c>
      <c r="L405" s="61"/>
      <c r="M405" s="199" t="s">
        <v>21</v>
      </c>
      <c r="N405" s="200" t="s">
        <v>42</v>
      </c>
      <c r="O405" s="42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4" t="s">
        <v>179</v>
      </c>
      <c r="AT405" s="24" t="s">
        <v>174</v>
      </c>
      <c r="AU405" s="24" t="s">
        <v>81</v>
      </c>
      <c r="AY405" s="24" t="s">
        <v>172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4" t="s">
        <v>79</v>
      </c>
      <c r="BK405" s="203">
        <f>ROUND(I405*H405,2)</f>
        <v>0</v>
      </c>
      <c r="BL405" s="24" t="s">
        <v>179</v>
      </c>
      <c r="BM405" s="24" t="s">
        <v>535</v>
      </c>
    </row>
    <row r="406" spans="2:51" s="11" customFormat="1" ht="13.5">
      <c r="B406" s="204"/>
      <c r="C406" s="205"/>
      <c r="D406" s="206" t="s">
        <v>180</v>
      </c>
      <c r="E406" s="207" t="s">
        <v>21</v>
      </c>
      <c r="F406" s="208" t="s">
        <v>531</v>
      </c>
      <c r="G406" s="205"/>
      <c r="H406" s="209">
        <v>20.1</v>
      </c>
      <c r="I406" s="210"/>
      <c r="J406" s="205"/>
      <c r="K406" s="205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180</v>
      </c>
      <c r="AU406" s="215" t="s">
        <v>81</v>
      </c>
      <c r="AV406" s="11" t="s">
        <v>81</v>
      </c>
      <c r="AW406" s="11" t="s">
        <v>182</v>
      </c>
      <c r="AX406" s="11" t="s">
        <v>71</v>
      </c>
      <c r="AY406" s="215" t="s">
        <v>172</v>
      </c>
    </row>
    <row r="407" spans="2:51" s="12" customFormat="1" ht="13.5">
      <c r="B407" s="216"/>
      <c r="C407" s="217"/>
      <c r="D407" s="206" t="s">
        <v>180</v>
      </c>
      <c r="E407" s="218" t="s">
        <v>21</v>
      </c>
      <c r="F407" s="219" t="s">
        <v>183</v>
      </c>
      <c r="G407" s="217"/>
      <c r="H407" s="220">
        <v>20.1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180</v>
      </c>
      <c r="AU407" s="226" t="s">
        <v>81</v>
      </c>
      <c r="AV407" s="12" t="s">
        <v>179</v>
      </c>
      <c r="AW407" s="12" t="s">
        <v>182</v>
      </c>
      <c r="AX407" s="12" t="s">
        <v>79</v>
      </c>
      <c r="AY407" s="226" t="s">
        <v>172</v>
      </c>
    </row>
    <row r="408" spans="2:65" s="1" customFormat="1" ht="16.5" customHeight="1">
      <c r="B408" s="41"/>
      <c r="C408" s="192" t="s">
        <v>316</v>
      </c>
      <c r="D408" s="192" t="s">
        <v>174</v>
      </c>
      <c r="E408" s="193" t="s">
        <v>536</v>
      </c>
      <c r="F408" s="194" t="s">
        <v>537</v>
      </c>
      <c r="G408" s="195" t="s">
        <v>218</v>
      </c>
      <c r="H408" s="196">
        <v>195.211</v>
      </c>
      <c r="I408" s="197"/>
      <c r="J408" s="198">
        <f>ROUND(I408*H408,2)</f>
        <v>0</v>
      </c>
      <c r="K408" s="194" t="s">
        <v>178</v>
      </c>
      <c r="L408" s="61"/>
      <c r="M408" s="199" t="s">
        <v>21</v>
      </c>
      <c r="N408" s="200" t="s">
        <v>42</v>
      </c>
      <c r="O408" s="42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AR408" s="24" t="s">
        <v>179</v>
      </c>
      <c r="AT408" s="24" t="s">
        <v>174</v>
      </c>
      <c r="AU408" s="24" t="s">
        <v>81</v>
      </c>
      <c r="AY408" s="24" t="s">
        <v>172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4" t="s">
        <v>79</v>
      </c>
      <c r="BK408" s="203">
        <f>ROUND(I408*H408,2)</f>
        <v>0</v>
      </c>
      <c r="BL408" s="24" t="s">
        <v>179</v>
      </c>
      <c r="BM408" s="24" t="s">
        <v>538</v>
      </c>
    </row>
    <row r="409" spans="2:51" s="11" customFormat="1" ht="13.5">
      <c r="B409" s="204"/>
      <c r="C409" s="205"/>
      <c r="D409" s="206" t="s">
        <v>180</v>
      </c>
      <c r="E409" s="207" t="s">
        <v>21</v>
      </c>
      <c r="F409" s="208" t="s">
        <v>539</v>
      </c>
      <c r="G409" s="205"/>
      <c r="H409" s="209">
        <v>0.65</v>
      </c>
      <c r="I409" s="210"/>
      <c r="J409" s="205"/>
      <c r="K409" s="205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180</v>
      </c>
      <c r="AU409" s="215" t="s">
        <v>81</v>
      </c>
      <c r="AV409" s="11" t="s">
        <v>81</v>
      </c>
      <c r="AW409" s="11" t="s">
        <v>182</v>
      </c>
      <c r="AX409" s="11" t="s">
        <v>71</v>
      </c>
      <c r="AY409" s="215" t="s">
        <v>172</v>
      </c>
    </row>
    <row r="410" spans="2:51" s="11" customFormat="1" ht="13.5">
      <c r="B410" s="204"/>
      <c r="C410" s="205"/>
      <c r="D410" s="206" t="s">
        <v>180</v>
      </c>
      <c r="E410" s="207" t="s">
        <v>21</v>
      </c>
      <c r="F410" s="208" t="s">
        <v>540</v>
      </c>
      <c r="G410" s="205"/>
      <c r="H410" s="209">
        <v>0.65</v>
      </c>
      <c r="I410" s="210"/>
      <c r="J410" s="205"/>
      <c r="K410" s="205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180</v>
      </c>
      <c r="AU410" s="215" t="s">
        <v>81</v>
      </c>
      <c r="AV410" s="11" t="s">
        <v>81</v>
      </c>
      <c r="AW410" s="11" t="s">
        <v>182</v>
      </c>
      <c r="AX410" s="11" t="s">
        <v>71</v>
      </c>
      <c r="AY410" s="215" t="s">
        <v>172</v>
      </c>
    </row>
    <row r="411" spans="2:51" s="11" customFormat="1" ht="13.5">
      <c r="B411" s="204"/>
      <c r="C411" s="205"/>
      <c r="D411" s="206" t="s">
        <v>180</v>
      </c>
      <c r="E411" s="207" t="s">
        <v>21</v>
      </c>
      <c r="F411" s="208" t="s">
        <v>541</v>
      </c>
      <c r="G411" s="205"/>
      <c r="H411" s="209">
        <v>1.3</v>
      </c>
      <c r="I411" s="210"/>
      <c r="J411" s="205"/>
      <c r="K411" s="205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180</v>
      </c>
      <c r="AU411" s="215" t="s">
        <v>81</v>
      </c>
      <c r="AV411" s="11" t="s">
        <v>81</v>
      </c>
      <c r="AW411" s="11" t="s">
        <v>182</v>
      </c>
      <c r="AX411" s="11" t="s">
        <v>71</v>
      </c>
      <c r="AY411" s="215" t="s">
        <v>172</v>
      </c>
    </row>
    <row r="412" spans="2:51" s="11" customFormat="1" ht="13.5">
      <c r="B412" s="204"/>
      <c r="C412" s="205"/>
      <c r="D412" s="206" t="s">
        <v>180</v>
      </c>
      <c r="E412" s="207" t="s">
        <v>21</v>
      </c>
      <c r="F412" s="208" t="s">
        <v>542</v>
      </c>
      <c r="G412" s="205"/>
      <c r="H412" s="209">
        <v>2.6</v>
      </c>
      <c r="I412" s="210"/>
      <c r="J412" s="205"/>
      <c r="K412" s="205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180</v>
      </c>
      <c r="AU412" s="215" t="s">
        <v>81</v>
      </c>
      <c r="AV412" s="11" t="s">
        <v>81</v>
      </c>
      <c r="AW412" s="11" t="s">
        <v>182</v>
      </c>
      <c r="AX412" s="11" t="s">
        <v>71</v>
      </c>
      <c r="AY412" s="215" t="s">
        <v>172</v>
      </c>
    </row>
    <row r="413" spans="2:51" s="11" customFormat="1" ht="13.5">
      <c r="B413" s="204"/>
      <c r="C413" s="205"/>
      <c r="D413" s="206" t="s">
        <v>180</v>
      </c>
      <c r="E413" s="207" t="s">
        <v>21</v>
      </c>
      <c r="F413" s="208" t="s">
        <v>543</v>
      </c>
      <c r="G413" s="205"/>
      <c r="H413" s="209">
        <v>1.3</v>
      </c>
      <c r="I413" s="210"/>
      <c r="J413" s="205"/>
      <c r="K413" s="205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180</v>
      </c>
      <c r="AU413" s="215" t="s">
        <v>81</v>
      </c>
      <c r="AV413" s="11" t="s">
        <v>81</v>
      </c>
      <c r="AW413" s="11" t="s">
        <v>182</v>
      </c>
      <c r="AX413" s="11" t="s">
        <v>71</v>
      </c>
      <c r="AY413" s="215" t="s">
        <v>172</v>
      </c>
    </row>
    <row r="414" spans="2:51" s="11" customFormat="1" ht="13.5">
      <c r="B414" s="204"/>
      <c r="C414" s="205"/>
      <c r="D414" s="206" t="s">
        <v>180</v>
      </c>
      <c r="E414" s="207" t="s">
        <v>21</v>
      </c>
      <c r="F414" s="208" t="s">
        <v>544</v>
      </c>
      <c r="G414" s="205"/>
      <c r="H414" s="209">
        <v>1.3</v>
      </c>
      <c r="I414" s="210"/>
      <c r="J414" s="205"/>
      <c r="K414" s="205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180</v>
      </c>
      <c r="AU414" s="215" t="s">
        <v>81</v>
      </c>
      <c r="AV414" s="11" t="s">
        <v>81</v>
      </c>
      <c r="AW414" s="11" t="s">
        <v>182</v>
      </c>
      <c r="AX414" s="11" t="s">
        <v>71</v>
      </c>
      <c r="AY414" s="215" t="s">
        <v>172</v>
      </c>
    </row>
    <row r="415" spans="2:51" s="11" customFormat="1" ht="13.5">
      <c r="B415" s="204"/>
      <c r="C415" s="205"/>
      <c r="D415" s="206" t="s">
        <v>180</v>
      </c>
      <c r="E415" s="207" t="s">
        <v>21</v>
      </c>
      <c r="F415" s="208" t="s">
        <v>545</v>
      </c>
      <c r="G415" s="205"/>
      <c r="H415" s="209">
        <v>8.32</v>
      </c>
      <c r="I415" s="210"/>
      <c r="J415" s="205"/>
      <c r="K415" s="205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180</v>
      </c>
      <c r="AU415" s="215" t="s">
        <v>81</v>
      </c>
      <c r="AV415" s="11" t="s">
        <v>81</v>
      </c>
      <c r="AW415" s="11" t="s">
        <v>182</v>
      </c>
      <c r="AX415" s="11" t="s">
        <v>71</v>
      </c>
      <c r="AY415" s="215" t="s">
        <v>172</v>
      </c>
    </row>
    <row r="416" spans="2:51" s="11" customFormat="1" ht="13.5">
      <c r="B416" s="204"/>
      <c r="C416" s="205"/>
      <c r="D416" s="206" t="s">
        <v>180</v>
      </c>
      <c r="E416" s="207" t="s">
        <v>21</v>
      </c>
      <c r="F416" s="208" t="s">
        <v>546</v>
      </c>
      <c r="G416" s="205"/>
      <c r="H416" s="209">
        <v>10.4864</v>
      </c>
      <c r="I416" s="210"/>
      <c r="J416" s="205"/>
      <c r="K416" s="205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180</v>
      </c>
      <c r="AU416" s="215" t="s">
        <v>81</v>
      </c>
      <c r="AV416" s="11" t="s">
        <v>81</v>
      </c>
      <c r="AW416" s="11" t="s">
        <v>182</v>
      </c>
      <c r="AX416" s="11" t="s">
        <v>71</v>
      </c>
      <c r="AY416" s="215" t="s">
        <v>172</v>
      </c>
    </row>
    <row r="417" spans="2:51" s="11" customFormat="1" ht="13.5">
      <c r="B417" s="204"/>
      <c r="C417" s="205"/>
      <c r="D417" s="206" t="s">
        <v>180</v>
      </c>
      <c r="E417" s="207" t="s">
        <v>21</v>
      </c>
      <c r="F417" s="208" t="s">
        <v>547</v>
      </c>
      <c r="G417" s="205"/>
      <c r="H417" s="209">
        <v>8.16</v>
      </c>
      <c r="I417" s="210"/>
      <c r="J417" s="205"/>
      <c r="K417" s="205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180</v>
      </c>
      <c r="AU417" s="215" t="s">
        <v>81</v>
      </c>
      <c r="AV417" s="11" t="s">
        <v>81</v>
      </c>
      <c r="AW417" s="11" t="s">
        <v>182</v>
      </c>
      <c r="AX417" s="11" t="s">
        <v>71</v>
      </c>
      <c r="AY417" s="215" t="s">
        <v>172</v>
      </c>
    </row>
    <row r="418" spans="2:51" s="11" customFormat="1" ht="13.5">
      <c r="B418" s="204"/>
      <c r="C418" s="205"/>
      <c r="D418" s="206" t="s">
        <v>180</v>
      </c>
      <c r="E418" s="207" t="s">
        <v>21</v>
      </c>
      <c r="F418" s="208" t="s">
        <v>548</v>
      </c>
      <c r="G418" s="205"/>
      <c r="H418" s="209">
        <v>8.32</v>
      </c>
      <c r="I418" s="210"/>
      <c r="J418" s="205"/>
      <c r="K418" s="205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180</v>
      </c>
      <c r="AU418" s="215" t="s">
        <v>81</v>
      </c>
      <c r="AV418" s="11" t="s">
        <v>81</v>
      </c>
      <c r="AW418" s="11" t="s">
        <v>182</v>
      </c>
      <c r="AX418" s="11" t="s">
        <v>71</v>
      </c>
      <c r="AY418" s="215" t="s">
        <v>172</v>
      </c>
    </row>
    <row r="419" spans="2:51" s="11" customFormat="1" ht="13.5">
      <c r="B419" s="204"/>
      <c r="C419" s="205"/>
      <c r="D419" s="206" t="s">
        <v>180</v>
      </c>
      <c r="E419" s="207" t="s">
        <v>21</v>
      </c>
      <c r="F419" s="208" t="s">
        <v>549</v>
      </c>
      <c r="G419" s="205"/>
      <c r="H419" s="209">
        <v>8.32</v>
      </c>
      <c r="I419" s="210"/>
      <c r="J419" s="205"/>
      <c r="K419" s="205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180</v>
      </c>
      <c r="AU419" s="215" t="s">
        <v>81</v>
      </c>
      <c r="AV419" s="11" t="s">
        <v>81</v>
      </c>
      <c r="AW419" s="11" t="s">
        <v>182</v>
      </c>
      <c r="AX419" s="11" t="s">
        <v>71</v>
      </c>
      <c r="AY419" s="215" t="s">
        <v>172</v>
      </c>
    </row>
    <row r="420" spans="2:51" s="11" customFormat="1" ht="13.5">
      <c r="B420" s="204"/>
      <c r="C420" s="205"/>
      <c r="D420" s="206" t="s">
        <v>180</v>
      </c>
      <c r="E420" s="207" t="s">
        <v>21</v>
      </c>
      <c r="F420" s="208" t="s">
        <v>550</v>
      </c>
      <c r="G420" s="205"/>
      <c r="H420" s="209">
        <v>12.845</v>
      </c>
      <c r="I420" s="210"/>
      <c r="J420" s="205"/>
      <c r="K420" s="205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180</v>
      </c>
      <c r="AU420" s="215" t="s">
        <v>81</v>
      </c>
      <c r="AV420" s="11" t="s">
        <v>81</v>
      </c>
      <c r="AW420" s="11" t="s">
        <v>182</v>
      </c>
      <c r="AX420" s="11" t="s">
        <v>71</v>
      </c>
      <c r="AY420" s="215" t="s">
        <v>172</v>
      </c>
    </row>
    <row r="421" spans="2:51" s="11" customFormat="1" ht="13.5">
      <c r="B421" s="204"/>
      <c r="C421" s="205"/>
      <c r="D421" s="206" t="s">
        <v>180</v>
      </c>
      <c r="E421" s="207" t="s">
        <v>21</v>
      </c>
      <c r="F421" s="208" t="s">
        <v>551</v>
      </c>
      <c r="G421" s="205"/>
      <c r="H421" s="209">
        <v>10.03</v>
      </c>
      <c r="I421" s="210"/>
      <c r="J421" s="205"/>
      <c r="K421" s="205"/>
      <c r="L421" s="211"/>
      <c r="M421" s="212"/>
      <c r="N421" s="213"/>
      <c r="O421" s="213"/>
      <c r="P421" s="213"/>
      <c r="Q421" s="213"/>
      <c r="R421" s="213"/>
      <c r="S421" s="213"/>
      <c r="T421" s="214"/>
      <c r="AT421" s="215" t="s">
        <v>180</v>
      </c>
      <c r="AU421" s="215" t="s">
        <v>81</v>
      </c>
      <c r="AV421" s="11" t="s">
        <v>81</v>
      </c>
      <c r="AW421" s="11" t="s">
        <v>182</v>
      </c>
      <c r="AX421" s="11" t="s">
        <v>71</v>
      </c>
      <c r="AY421" s="215" t="s">
        <v>172</v>
      </c>
    </row>
    <row r="422" spans="2:51" s="11" customFormat="1" ht="13.5">
      <c r="B422" s="204"/>
      <c r="C422" s="205"/>
      <c r="D422" s="206" t="s">
        <v>180</v>
      </c>
      <c r="E422" s="207" t="s">
        <v>21</v>
      </c>
      <c r="F422" s="208" t="s">
        <v>552</v>
      </c>
      <c r="G422" s="205"/>
      <c r="H422" s="209">
        <v>8.32</v>
      </c>
      <c r="I422" s="210"/>
      <c r="J422" s="205"/>
      <c r="K422" s="205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180</v>
      </c>
      <c r="AU422" s="215" t="s">
        <v>81</v>
      </c>
      <c r="AV422" s="11" t="s">
        <v>81</v>
      </c>
      <c r="AW422" s="11" t="s">
        <v>182</v>
      </c>
      <c r="AX422" s="11" t="s">
        <v>71</v>
      </c>
      <c r="AY422" s="215" t="s">
        <v>172</v>
      </c>
    </row>
    <row r="423" spans="2:51" s="11" customFormat="1" ht="13.5">
      <c r="B423" s="204"/>
      <c r="C423" s="205"/>
      <c r="D423" s="206" t="s">
        <v>180</v>
      </c>
      <c r="E423" s="207" t="s">
        <v>21</v>
      </c>
      <c r="F423" s="208" t="s">
        <v>553</v>
      </c>
      <c r="G423" s="205"/>
      <c r="H423" s="209">
        <v>8.32</v>
      </c>
      <c r="I423" s="210"/>
      <c r="J423" s="205"/>
      <c r="K423" s="205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180</v>
      </c>
      <c r="AU423" s="215" t="s">
        <v>81</v>
      </c>
      <c r="AV423" s="11" t="s">
        <v>81</v>
      </c>
      <c r="AW423" s="11" t="s">
        <v>182</v>
      </c>
      <c r="AX423" s="11" t="s">
        <v>71</v>
      </c>
      <c r="AY423" s="215" t="s">
        <v>172</v>
      </c>
    </row>
    <row r="424" spans="2:51" s="11" customFormat="1" ht="13.5">
      <c r="B424" s="204"/>
      <c r="C424" s="205"/>
      <c r="D424" s="206" t="s">
        <v>180</v>
      </c>
      <c r="E424" s="207" t="s">
        <v>21</v>
      </c>
      <c r="F424" s="208" t="s">
        <v>554</v>
      </c>
      <c r="G424" s="205"/>
      <c r="H424" s="209">
        <v>12.845</v>
      </c>
      <c r="I424" s="210"/>
      <c r="J424" s="205"/>
      <c r="K424" s="205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180</v>
      </c>
      <c r="AU424" s="215" t="s">
        <v>81</v>
      </c>
      <c r="AV424" s="11" t="s">
        <v>81</v>
      </c>
      <c r="AW424" s="11" t="s">
        <v>182</v>
      </c>
      <c r="AX424" s="11" t="s">
        <v>71</v>
      </c>
      <c r="AY424" s="215" t="s">
        <v>172</v>
      </c>
    </row>
    <row r="425" spans="2:51" s="11" customFormat="1" ht="13.5">
      <c r="B425" s="204"/>
      <c r="C425" s="205"/>
      <c r="D425" s="206" t="s">
        <v>180</v>
      </c>
      <c r="E425" s="207" t="s">
        <v>21</v>
      </c>
      <c r="F425" s="208" t="s">
        <v>555</v>
      </c>
      <c r="G425" s="205"/>
      <c r="H425" s="209">
        <v>10.03</v>
      </c>
      <c r="I425" s="210"/>
      <c r="J425" s="205"/>
      <c r="K425" s="205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180</v>
      </c>
      <c r="AU425" s="215" t="s">
        <v>81</v>
      </c>
      <c r="AV425" s="11" t="s">
        <v>81</v>
      </c>
      <c r="AW425" s="11" t="s">
        <v>182</v>
      </c>
      <c r="AX425" s="11" t="s">
        <v>71</v>
      </c>
      <c r="AY425" s="215" t="s">
        <v>172</v>
      </c>
    </row>
    <row r="426" spans="2:51" s="11" customFormat="1" ht="13.5">
      <c r="B426" s="204"/>
      <c r="C426" s="205"/>
      <c r="D426" s="206" t="s">
        <v>180</v>
      </c>
      <c r="E426" s="207" t="s">
        <v>21</v>
      </c>
      <c r="F426" s="208" t="s">
        <v>556</v>
      </c>
      <c r="G426" s="205"/>
      <c r="H426" s="209">
        <v>8.32</v>
      </c>
      <c r="I426" s="210"/>
      <c r="J426" s="205"/>
      <c r="K426" s="205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180</v>
      </c>
      <c r="AU426" s="215" t="s">
        <v>81</v>
      </c>
      <c r="AV426" s="11" t="s">
        <v>81</v>
      </c>
      <c r="AW426" s="11" t="s">
        <v>182</v>
      </c>
      <c r="AX426" s="11" t="s">
        <v>71</v>
      </c>
      <c r="AY426" s="215" t="s">
        <v>172</v>
      </c>
    </row>
    <row r="427" spans="2:51" s="11" customFormat="1" ht="13.5">
      <c r="B427" s="204"/>
      <c r="C427" s="205"/>
      <c r="D427" s="206" t="s">
        <v>180</v>
      </c>
      <c r="E427" s="207" t="s">
        <v>21</v>
      </c>
      <c r="F427" s="208" t="s">
        <v>557</v>
      </c>
      <c r="G427" s="205"/>
      <c r="H427" s="209">
        <v>8.32</v>
      </c>
      <c r="I427" s="210"/>
      <c r="J427" s="205"/>
      <c r="K427" s="205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180</v>
      </c>
      <c r="AU427" s="215" t="s">
        <v>81</v>
      </c>
      <c r="AV427" s="11" t="s">
        <v>81</v>
      </c>
      <c r="AW427" s="11" t="s">
        <v>182</v>
      </c>
      <c r="AX427" s="11" t="s">
        <v>71</v>
      </c>
      <c r="AY427" s="215" t="s">
        <v>172</v>
      </c>
    </row>
    <row r="428" spans="2:51" s="11" customFormat="1" ht="13.5">
      <c r="B428" s="204"/>
      <c r="C428" s="205"/>
      <c r="D428" s="206" t="s">
        <v>180</v>
      </c>
      <c r="E428" s="207" t="s">
        <v>21</v>
      </c>
      <c r="F428" s="208" t="s">
        <v>558</v>
      </c>
      <c r="G428" s="205"/>
      <c r="H428" s="209">
        <v>12.845</v>
      </c>
      <c r="I428" s="210"/>
      <c r="J428" s="205"/>
      <c r="K428" s="205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180</v>
      </c>
      <c r="AU428" s="215" t="s">
        <v>81</v>
      </c>
      <c r="AV428" s="11" t="s">
        <v>81</v>
      </c>
      <c r="AW428" s="11" t="s">
        <v>182</v>
      </c>
      <c r="AX428" s="11" t="s">
        <v>71</v>
      </c>
      <c r="AY428" s="215" t="s">
        <v>172</v>
      </c>
    </row>
    <row r="429" spans="2:51" s="11" customFormat="1" ht="13.5">
      <c r="B429" s="204"/>
      <c r="C429" s="205"/>
      <c r="D429" s="206" t="s">
        <v>180</v>
      </c>
      <c r="E429" s="207" t="s">
        <v>21</v>
      </c>
      <c r="F429" s="208" t="s">
        <v>559</v>
      </c>
      <c r="G429" s="205"/>
      <c r="H429" s="209">
        <v>10.03</v>
      </c>
      <c r="I429" s="210"/>
      <c r="J429" s="205"/>
      <c r="K429" s="205"/>
      <c r="L429" s="211"/>
      <c r="M429" s="212"/>
      <c r="N429" s="213"/>
      <c r="O429" s="213"/>
      <c r="P429" s="213"/>
      <c r="Q429" s="213"/>
      <c r="R429" s="213"/>
      <c r="S429" s="213"/>
      <c r="T429" s="214"/>
      <c r="AT429" s="215" t="s">
        <v>180</v>
      </c>
      <c r="AU429" s="215" t="s">
        <v>81</v>
      </c>
      <c r="AV429" s="11" t="s">
        <v>81</v>
      </c>
      <c r="AW429" s="11" t="s">
        <v>182</v>
      </c>
      <c r="AX429" s="11" t="s">
        <v>71</v>
      </c>
      <c r="AY429" s="215" t="s">
        <v>172</v>
      </c>
    </row>
    <row r="430" spans="2:51" s="11" customFormat="1" ht="13.5">
      <c r="B430" s="204"/>
      <c r="C430" s="205"/>
      <c r="D430" s="206" t="s">
        <v>180</v>
      </c>
      <c r="E430" s="207" t="s">
        <v>21</v>
      </c>
      <c r="F430" s="208" t="s">
        <v>560</v>
      </c>
      <c r="G430" s="205"/>
      <c r="H430" s="209">
        <v>8.32</v>
      </c>
      <c r="I430" s="210"/>
      <c r="J430" s="205"/>
      <c r="K430" s="205"/>
      <c r="L430" s="211"/>
      <c r="M430" s="212"/>
      <c r="N430" s="213"/>
      <c r="O430" s="213"/>
      <c r="P430" s="213"/>
      <c r="Q430" s="213"/>
      <c r="R430" s="213"/>
      <c r="S430" s="213"/>
      <c r="T430" s="214"/>
      <c r="AT430" s="215" t="s">
        <v>180</v>
      </c>
      <c r="AU430" s="215" t="s">
        <v>81</v>
      </c>
      <c r="AV430" s="11" t="s">
        <v>81</v>
      </c>
      <c r="AW430" s="11" t="s">
        <v>182</v>
      </c>
      <c r="AX430" s="11" t="s">
        <v>71</v>
      </c>
      <c r="AY430" s="215" t="s">
        <v>172</v>
      </c>
    </row>
    <row r="431" spans="2:51" s="11" customFormat="1" ht="13.5">
      <c r="B431" s="204"/>
      <c r="C431" s="205"/>
      <c r="D431" s="206" t="s">
        <v>180</v>
      </c>
      <c r="E431" s="207" t="s">
        <v>21</v>
      </c>
      <c r="F431" s="208" t="s">
        <v>561</v>
      </c>
      <c r="G431" s="205"/>
      <c r="H431" s="209">
        <v>7.52</v>
      </c>
      <c r="I431" s="210"/>
      <c r="J431" s="205"/>
      <c r="K431" s="205"/>
      <c r="L431" s="211"/>
      <c r="M431" s="212"/>
      <c r="N431" s="213"/>
      <c r="O431" s="213"/>
      <c r="P431" s="213"/>
      <c r="Q431" s="213"/>
      <c r="R431" s="213"/>
      <c r="S431" s="213"/>
      <c r="T431" s="214"/>
      <c r="AT431" s="215" t="s">
        <v>180</v>
      </c>
      <c r="AU431" s="215" t="s">
        <v>81</v>
      </c>
      <c r="AV431" s="11" t="s">
        <v>81</v>
      </c>
      <c r="AW431" s="11" t="s">
        <v>182</v>
      </c>
      <c r="AX431" s="11" t="s">
        <v>71</v>
      </c>
      <c r="AY431" s="215" t="s">
        <v>172</v>
      </c>
    </row>
    <row r="432" spans="2:51" s="11" customFormat="1" ht="13.5">
      <c r="B432" s="204"/>
      <c r="C432" s="205"/>
      <c r="D432" s="206" t="s">
        <v>180</v>
      </c>
      <c r="E432" s="207" t="s">
        <v>21</v>
      </c>
      <c r="F432" s="208" t="s">
        <v>562</v>
      </c>
      <c r="G432" s="205"/>
      <c r="H432" s="209">
        <v>10.03</v>
      </c>
      <c r="I432" s="210"/>
      <c r="J432" s="205"/>
      <c r="K432" s="205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180</v>
      </c>
      <c r="AU432" s="215" t="s">
        <v>81</v>
      </c>
      <c r="AV432" s="11" t="s">
        <v>81</v>
      </c>
      <c r="AW432" s="11" t="s">
        <v>182</v>
      </c>
      <c r="AX432" s="11" t="s">
        <v>71</v>
      </c>
      <c r="AY432" s="215" t="s">
        <v>172</v>
      </c>
    </row>
    <row r="433" spans="2:51" s="11" customFormat="1" ht="13.5">
      <c r="B433" s="204"/>
      <c r="C433" s="205"/>
      <c r="D433" s="206" t="s">
        <v>180</v>
      </c>
      <c r="E433" s="207" t="s">
        <v>21</v>
      </c>
      <c r="F433" s="208" t="s">
        <v>563</v>
      </c>
      <c r="G433" s="205"/>
      <c r="H433" s="209">
        <v>7.71</v>
      </c>
      <c r="I433" s="210"/>
      <c r="J433" s="205"/>
      <c r="K433" s="205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180</v>
      </c>
      <c r="AU433" s="215" t="s">
        <v>81</v>
      </c>
      <c r="AV433" s="11" t="s">
        <v>81</v>
      </c>
      <c r="AW433" s="11" t="s">
        <v>182</v>
      </c>
      <c r="AX433" s="11" t="s">
        <v>71</v>
      </c>
      <c r="AY433" s="215" t="s">
        <v>172</v>
      </c>
    </row>
    <row r="434" spans="2:51" s="11" customFormat="1" ht="13.5">
      <c r="B434" s="204"/>
      <c r="C434" s="205"/>
      <c r="D434" s="206" t="s">
        <v>180</v>
      </c>
      <c r="E434" s="207" t="s">
        <v>21</v>
      </c>
      <c r="F434" s="208" t="s">
        <v>564</v>
      </c>
      <c r="G434" s="205"/>
      <c r="H434" s="209">
        <v>8.32</v>
      </c>
      <c r="I434" s="210"/>
      <c r="J434" s="205"/>
      <c r="K434" s="205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180</v>
      </c>
      <c r="AU434" s="215" t="s">
        <v>81</v>
      </c>
      <c r="AV434" s="11" t="s">
        <v>81</v>
      </c>
      <c r="AW434" s="11" t="s">
        <v>182</v>
      </c>
      <c r="AX434" s="11" t="s">
        <v>71</v>
      </c>
      <c r="AY434" s="215" t="s">
        <v>172</v>
      </c>
    </row>
    <row r="435" spans="2:51" s="12" customFormat="1" ht="13.5">
      <c r="B435" s="216"/>
      <c r="C435" s="217"/>
      <c r="D435" s="206" t="s">
        <v>180</v>
      </c>
      <c r="E435" s="218" t="s">
        <v>21</v>
      </c>
      <c r="F435" s="219" t="s">
        <v>183</v>
      </c>
      <c r="G435" s="217"/>
      <c r="H435" s="220">
        <v>195.2114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180</v>
      </c>
      <c r="AU435" s="226" t="s">
        <v>81</v>
      </c>
      <c r="AV435" s="12" t="s">
        <v>179</v>
      </c>
      <c r="AW435" s="12" t="s">
        <v>182</v>
      </c>
      <c r="AX435" s="12" t="s">
        <v>79</v>
      </c>
      <c r="AY435" s="226" t="s">
        <v>172</v>
      </c>
    </row>
    <row r="436" spans="2:65" s="1" customFormat="1" ht="25.5" customHeight="1">
      <c r="B436" s="41"/>
      <c r="C436" s="192" t="s">
        <v>565</v>
      </c>
      <c r="D436" s="192" t="s">
        <v>174</v>
      </c>
      <c r="E436" s="193" t="s">
        <v>566</v>
      </c>
      <c r="F436" s="194" t="s">
        <v>567</v>
      </c>
      <c r="G436" s="195" t="s">
        <v>177</v>
      </c>
      <c r="H436" s="196">
        <v>15.284</v>
      </c>
      <c r="I436" s="197"/>
      <c r="J436" s="198">
        <f>ROUND(I436*H436,2)</f>
        <v>0</v>
      </c>
      <c r="K436" s="194" t="s">
        <v>178</v>
      </c>
      <c r="L436" s="61"/>
      <c r="M436" s="199" t="s">
        <v>21</v>
      </c>
      <c r="N436" s="200" t="s">
        <v>42</v>
      </c>
      <c r="O436" s="42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AR436" s="24" t="s">
        <v>179</v>
      </c>
      <c r="AT436" s="24" t="s">
        <v>174</v>
      </c>
      <c r="AU436" s="24" t="s">
        <v>81</v>
      </c>
      <c r="AY436" s="24" t="s">
        <v>172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4" t="s">
        <v>79</v>
      </c>
      <c r="BK436" s="203">
        <f>ROUND(I436*H436,2)</f>
        <v>0</v>
      </c>
      <c r="BL436" s="24" t="s">
        <v>179</v>
      </c>
      <c r="BM436" s="24" t="s">
        <v>568</v>
      </c>
    </row>
    <row r="437" spans="2:51" s="11" customFormat="1" ht="13.5">
      <c r="B437" s="204"/>
      <c r="C437" s="205"/>
      <c r="D437" s="206" t="s">
        <v>180</v>
      </c>
      <c r="E437" s="207" t="s">
        <v>21</v>
      </c>
      <c r="F437" s="208" t="s">
        <v>569</v>
      </c>
      <c r="G437" s="205"/>
      <c r="H437" s="209">
        <v>0.42</v>
      </c>
      <c r="I437" s="210"/>
      <c r="J437" s="205"/>
      <c r="K437" s="205"/>
      <c r="L437" s="211"/>
      <c r="M437" s="212"/>
      <c r="N437" s="213"/>
      <c r="O437" s="213"/>
      <c r="P437" s="213"/>
      <c r="Q437" s="213"/>
      <c r="R437" s="213"/>
      <c r="S437" s="213"/>
      <c r="T437" s="214"/>
      <c r="AT437" s="215" t="s">
        <v>180</v>
      </c>
      <c r="AU437" s="215" t="s">
        <v>81</v>
      </c>
      <c r="AV437" s="11" t="s">
        <v>81</v>
      </c>
      <c r="AW437" s="11" t="s">
        <v>182</v>
      </c>
      <c r="AX437" s="11" t="s">
        <v>71</v>
      </c>
      <c r="AY437" s="215" t="s">
        <v>172</v>
      </c>
    </row>
    <row r="438" spans="2:51" s="11" customFormat="1" ht="13.5">
      <c r="B438" s="204"/>
      <c r="C438" s="205"/>
      <c r="D438" s="206" t="s">
        <v>180</v>
      </c>
      <c r="E438" s="207" t="s">
        <v>21</v>
      </c>
      <c r="F438" s="208" t="s">
        <v>570</v>
      </c>
      <c r="G438" s="205"/>
      <c r="H438" s="209">
        <v>0.961</v>
      </c>
      <c r="I438" s="210"/>
      <c r="J438" s="205"/>
      <c r="K438" s="205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180</v>
      </c>
      <c r="AU438" s="215" t="s">
        <v>81</v>
      </c>
      <c r="AV438" s="11" t="s">
        <v>81</v>
      </c>
      <c r="AW438" s="11" t="s">
        <v>182</v>
      </c>
      <c r="AX438" s="11" t="s">
        <v>71</v>
      </c>
      <c r="AY438" s="215" t="s">
        <v>172</v>
      </c>
    </row>
    <row r="439" spans="2:51" s="11" customFormat="1" ht="13.5">
      <c r="B439" s="204"/>
      <c r="C439" s="205"/>
      <c r="D439" s="206" t="s">
        <v>180</v>
      </c>
      <c r="E439" s="207" t="s">
        <v>21</v>
      </c>
      <c r="F439" s="208" t="s">
        <v>571</v>
      </c>
      <c r="G439" s="205"/>
      <c r="H439" s="209">
        <v>0.419</v>
      </c>
      <c r="I439" s="210"/>
      <c r="J439" s="205"/>
      <c r="K439" s="205"/>
      <c r="L439" s="211"/>
      <c r="M439" s="212"/>
      <c r="N439" s="213"/>
      <c r="O439" s="213"/>
      <c r="P439" s="213"/>
      <c r="Q439" s="213"/>
      <c r="R439" s="213"/>
      <c r="S439" s="213"/>
      <c r="T439" s="214"/>
      <c r="AT439" s="215" t="s">
        <v>180</v>
      </c>
      <c r="AU439" s="215" t="s">
        <v>81</v>
      </c>
      <c r="AV439" s="11" t="s">
        <v>81</v>
      </c>
      <c r="AW439" s="11" t="s">
        <v>182</v>
      </c>
      <c r="AX439" s="11" t="s">
        <v>71</v>
      </c>
      <c r="AY439" s="215" t="s">
        <v>172</v>
      </c>
    </row>
    <row r="440" spans="2:51" s="11" customFormat="1" ht="13.5">
      <c r="B440" s="204"/>
      <c r="C440" s="205"/>
      <c r="D440" s="206" t="s">
        <v>180</v>
      </c>
      <c r="E440" s="207" t="s">
        <v>21</v>
      </c>
      <c r="F440" s="208" t="s">
        <v>572</v>
      </c>
      <c r="G440" s="205"/>
      <c r="H440" s="209">
        <v>0.309</v>
      </c>
      <c r="I440" s="210"/>
      <c r="J440" s="205"/>
      <c r="K440" s="205"/>
      <c r="L440" s="211"/>
      <c r="M440" s="212"/>
      <c r="N440" s="213"/>
      <c r="O440" s="213"/>
      <c r="P440" s="213"/>
      <c r="Q440" s="213"/>
      <c r="R440" s="213"/>
      <c r="S440" s="213"/>
      <c r="T440" s="214"/>
      <c r="AT440" s="215" t="s">
        <v>180</v>
      </c>
      <c r="AU440" s="215" t="s">
        <v>81</v>
      </c>
      <c r="AV440" s="11" t="s">
        <v>81</v>
      </c>
      <c r="AW440" s="11" t="s">
        <v>182</v>
      </c>
      <c r="AX440" s="11" t="s">
        <v>71</v>
      </c>
      <c r="AY440" s="215" t="s">
        <v>172</v>
      </c>
    </row>
    <row r="441" spans="2:51" s="11" customFormat="1" ht="13.5">
      <c r="B441" s="204"/>
      <c r="C441" s="205"/>
      <c r="D441" s="206" t="s">
        <v>180</v>
      </c>
      <c r="E441" s="207" t="s">
        <v>21</v>
      </c>
      <c r="F441" s="208" t="s">
        <v>573</v>
      </c>
      <c r="G441" s="205"/>
      <c r="H441" s="209">
        <v>0.792</v>
      </c>
      <c r="I441" s="210"/>
      <c r="J441" s="205"/>
      <c r="K441" s="205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180</v>
      </c>
      <c r="AU441" s="215" t="s">
        <v>81</v>
      </c>
      <c r="AV441" s="11" t="s">
        <v>81</v>
      </c>
      <c r="AW441" s="11" t="s">
        <v>182</v>
      </c>
      <c r="AX441" s="11" t="s">
        <v>71</v>
      </c>
      <c r="AY441" s="215" t="s">
        <v>172</v>
      </c>
    </row>
    <row r="442" spans="2:51" s="11" customFormat="1" ht="13.5">
      <c r="B442" s="204"/>
      <c r="C442" s="205"/>
      <c r="D442" s="206" t="s">
        <v>180</v>
      </c>
      <c r="E442" s="207" t="s">
        <v>21</v>
      </c>
      <c r="F442" s="208" t="s">
        <v>574</v>
      </c>
      <c r="G442" s="205"/>
      <c r="H442" s="209">
        <v>1.169</v>
      </c>
      <c r="I442" s="210"/>
      <c r="J442" s="205"/>
      <c r="K442" s="205"/>
      <c r="L442" s="211"/>
      <c r="M442" s="212"/>
      <c r="N442" s="213"/>
      <c r="O442" s="213"/>
      <c r="P442" s="213"/>
      <c r="Q442" s="213"/>
      <c r="R442" s="213"/>
      <c r="S442" s="213"/>
      <c r="T442" s="214"/>
      <c r="AT442" s="215" t="s">
        <v>180</v>
      </c>
      <c r="AU442" s="215" t="s">
        <v>81</v>
      </c>
      <c r="AV442" s="11" t="s">
        <v>81</v>
      </c>
      <c r="AW442" s="11" t="s">
        <v>182</v>
      </c>
      <c r="AX442" s="11" t="s">
        <v>71</v>
      </c>
      <c r="AY442" s="215" t="s">
        <v>172</v>
      </c>
    </row>
    <row r="443" spans="2:51" s="11" customFormat="1" ht="13.5">
      <c r="B443" s="204"/>
      <c r="C443" s="205"/>
      <c r="D443" s="206" t="s">
        <v>180</v>
      </c>
      <c r="E443" s="207" t="s">
        <v>21</v>
      </c>
      <c r="F443" s="208" t="s">
        <v>575</v>
      </c>
      <c r="G443" s="205"/>
      <c r="H443" s="209">
        <v>3.586</v>
      </c>
      <c r="I443" s="210"/>
      <c r="J443" s="205"/>
      <c r="K443" s="205"/>
      <c r="L443" s="211"/>
      <c r="M443" s="212"/>
      <c r="N443" s="213"/>
      <c r="O443" s="213"/>
      <c r="P443" s="213"/>
      <c r="Q443" s="213"/>
      <c r="R443" s="213"/>
      <c r="S443" s="213"/>
      <c r="T443" s="214"/>
      <c r="AT443" s="215" t="s">
        <v>180</v>
      </c>
      <c r="AU443" s="215" t="s">
        <v>81</v>
      </c>
      <c r="AV443" s="11" t="s">
        <v>81</v>
      </c>
      <c r="AW443" s="11" t="s">
        <v>182</v>
      </c>
      <c r="AX443" s="11" t="s">
        <v>71</v>
      </c>
      <c r="AY443" s="215" t="s">
        <v>172</v>
      </c>
    </row>
    <row r="444" spans="2:51" s="11" customFormat="1" ht="13.5">
      <c r="B444" s="204"/>
      <c r="C444" s="205"/>
      <c r="D444" s="206" t="s">
        <v>180</v>
      </c>
      <c r="E444" s="207" t="s">
        <v>21</v>
      </c>
      <c r="F444" s="208" t="s">
        <v>576</v>
      </c>
      <c r="G444" s="205"/>
      <c r="H444" s="209">
        <v>7.05</v>
      </c>
      <c r="I444" s="210"/>
      <c r="J444" s="205"/>
      <c r="K444" s="205"/>
      <c r="L444" s="211"/>
      <c r="M444" s="212"/>
      <c r="N444" s="213"/>
      <c r="O444" s="213"/>
      <c r="P444" s="213"/>
      <c r="Q444" s="213"/>
      <c r="R444" s="213"/>
      <c r="S444" s="213"/>
      <c r="T444" s="214"/>
      <c r="AT444" s="215" t="s">
        <v>180</v>
      </c>
      <c r="AU444" s="215" t="s">
        <v>81</v>
      </c>
      <c r="AV444" s="11" t="s">
        <v>81</v>
      </c>
      <c r="AW444" s="11" t="s">
        <v>182</v>
      </c>
      <c r="AX444" s="11" t="s">
        <v>71</v>
      </c>
      <c r="AY444" s="215" t="s">
        <v>172</v>
      </c>
    </row>
    <row r="445" spans="2:51" s="11" customFormat="1" ht="13.5">
      <c r="B445" s="204"/>
      <c r="C445" s="205"/>
      <c r="D445" s="206" t="s">
        <v>180</v>
      </c>
      <c r="E445" s="207" t="s">
        <v>21</v>
      </c>
      <c r="F445" s="208" t="s">
        <v>577</v>
      </c>
      <c r="G445" s="205"/>
      <c r="H445" s="209">
        <v>0.578</v>
      </c>
      <c r="I445" s="210"/>
      <c r="J445" s="205"/>
      <c r="K445" s="205"/>
      <c r="L445" s="211"/>
      <c r="M445" s="212"/>
      <c r="N445" s="213"/>
      <c r="O445" s="213"/>
      <c r="P445" s="213"/>
      <c r="Q445" s="213"/>
      <c r="R445" s="213"/>
      <c r="S445" s="213"/>
      <c r="T445" s="214"/>
      <c r="AT445" s="215" t="s">
        <v>180</v>
      </c>
      <c r="AU445" s="215" t="s">
        <v>81</v>
      </c>
      <c r="AV445" s="11" t="s">
        <v>81</v>
      </c>
      <c r="AW445" s="11" t="s">
        <v>182</v>
      </c>
      <c r="AX445" s="11" t="s">
        <v>71</v>
      </c>
      <c r="AY445" s="215" t="s">
        <v>172</v>
      </c>
    </row>
    <row r="446" spans="2:51" s="12" customFormat="1" ht="13.5">
      <c r="B446" s="216"/>
      <c r="C446" s="217"/>
      <c r="D446" s="206" t="s">
        <v>180</v>
      </c>
      <c r="E446" s="218" t="s">
        <v>21</v>
      </c>
      <c r="F446" s="219" t="s">
        <v>183</v>
      </c>
      <c r="G446" s="217"/>
      <c r="H446" s="220">
        <v>15.284</v>
      </c>
      <c r="I446" s="221"/>
      <c r="J446" s="217"/>
      <c r="K446" s="217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180</v>
      </c>
      <c r="AU446" s="226" t="s">
        <v>81</v>
      </c>
      <c r="AV446" s="12" t="s">
        <v>179</v>
      </c>
      <c r="AW446" s="12" t="s">
        <v>182</v>
      </c>
      <c r="AX446" s="12" t="s">
        <v>79</v>
      </c>
      <c r="AY446" s="226" t="s">
        <v>172</v>
      </c>
    </row>
    <row r="447" spans="2:65" s="1" customFormat="1" ht="16.5" customHeight="1">
      <c r="B447" s="41"/>
      <c r="C447" s="192" t="s">
        <v>324</v>
      </c>
      <c r="D447" s="192" t="s">
        <v>174</v>
      </c>
      <c r="E447" s="193" t="s">
        <v>578</v>
      </c>
      <c r="F447" s="194" t="s">
        <v>579</v>
      </c>
      <c r="G447" s="195" t="s">
        <v>177</v>
      </c>
      <c r="H447" s="196">
        <v>15.284</v>
      </c>
      <c r="I447" s="197"/>
      <c r="J447" s="198">
        <f>ROUND(I447*H447,2)</f>
        <v>0</v>
      </c>
      <c r="K447" s="194" t="s">
        <v>178</v>
      </c>
      <c r="L447" s="61"/>
      <c r="M447" s="199" t="s">
        <v>21</v>
      </c>
      <c r="N447" s="200" t="s">
        <v>42</v>
      </c>
      <c r="O447" s="42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4" t="s">
        <v>179</v>
      </c>
      <c r="AT447" s="24" t="s">
        <v>174</v>
      </c>
      <c r="AU447" s="24" t="s">
        <v>81</v>
      </c>
      <c r="AY447" s="24" t="s">
        <v>172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4" t="s">
        <v>79</v>
      </c>
      <c r="BK447" s="203">
        <f>ROUND(I447*H447,2)</f>
        <v>0</v>
      </c>
      <c r="BL447" s="24" t="s">
        <v>179</v>
      </c>
      <c r="BM447" s="24" t="s">
        <v>580</v>
      </c>
    </row>
    <row r="448" spans="2:65" s="1" customFormat="1" ht="25.5" customHeight="1">
      <c r="B448" s="41"/>
      <c r="C448" s="192" t="s">
        <v>581</v>
      </c>
      <c r="D448" s="192" t="s">
        <v>174</v>
      </c>
      <c r="E448" s="193" t="s">
        <v>582</v>
      </c>
      <c r="F448" s="194" t="s">
        <v>583</v>
      </c>
      <c r="G448" s="195" t="s">
        <v>177</v>
      </c>
      <c r="H448" s="196">
        <v>15.284</v>
      </c>
      <c r="I448" s="197"/>
      <c r="J448" s="198">
        <f>ROUND(I448*H448,2)</f>
        <v>0</v>
      </c>
      <c r="K448" s="194" t="s">
        <v>178</v>
      </c>
      <c r="L448" s="61"/>
      <c r="M448" s="199" t="s">
        <v>21</v>
      </c>
      <c r="N448" s="200" t="s">
        <v>42</v>
      </c>
      <c r="O448" s="42"/>
      <c r="P448" s="201">
        <f>O448*H448</f>
        <v>0</v>
      </c>
      <c r="Q448" s="201">
        <v>0</v>
      </c>
      <c r="R448" s="201">
        <f>Q448*H448</f>
        <v>0</v>
      </c>
      <c r="S448" s="201">
        <v>0</v>
      </c>
      <c r="T448" s="202">
        <f>S448*H448</f>
        <v>0</v>
      </c>
      <c r="AR448" s="24" t="s">
        <v>179</v>
      </c>
      <c r="AT448" s="24" t="s">
        <v>174</v>
      </c>
      <c r="AU448" s="24" t="s">
        <v>81</v>
      </c>
      <c r="AY448" s="24" t="s">
        <v>172</v>
      </c>
      <c r="BE448" s="203">
        <f>IF(N448="základní",J448,0)</f>
        <v>0</v>
      </c>
      <c r="BF448" s="203">
        <f>IF(N448="snížená",J448,0)</f>
        <v>0</v>
      </c>
      <c r="BG448" s="203">
        <f>IF(N448="zákl. přenesená",J448,0)</f>
        <v>0</v>
      </c>
      <c r="BH448" s="203">
        <f>IF(N448="sníž. přenesená",J448,0)</f>
        <v>0</v>
      </c>
      <c r="BI448" s="203">
        <f>IF(N448="nulová",J448,0)</f>
        <v>0</v>
      </c>
      <c r="BJ448" s="24" t="s">
        <v>79</v>
      </c>
      <c r="BK448" s="203">
        <f>ROUND(I448*H448,2)</f>
        <v>0</v>
      </c>
      <c r="BL448" s="24" t="s">
        <v>179</v>
      </c>
      <c r="BM448" s="24" t="s">
        <v>584</v>
      </c>
    </row>
    <row r="449" spans="2:65" s="1" customFormat="1" ht="16.5" customHeight="1">
      <c r="B449" s="41"/>
      <c r="C449" s="192" t="s">
        <v>330</v>
      </c>
      <c r="D449" s="192" t="s">
        <v>174</v>
      </c>
      <c r="E449" s="193" t="s">
        <v>585</v>
      </c>
      <c r="F449" s="194" t="s">
        <v>586</v>
      </c>
      <c r="G449" s="195" t="s">
        <v>177</v>
      </c>
      <c r="H449" s="196">
        <v>1.961</v>
      </c>
      <c r="I449" s="197"/>
      <c r="J449" s="198">
        <f>ROUND(I449*H449,2)</f>
        <v>0</v>
      </c>
      <c r="K449" s="194" t="s">
        <v>178</v>
      </c>
      <c r="L449" s="61"/>
      <c r="M449" s="199" t="s">
        <v>21</v>
      </c>
      <c r="N449" s="200" t="s">
        <v>42</v>
      </c>
      <c r="O449" s="42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AR449" s="24" t="s">
        <v>179</v>
      </c>
      <c r="AT449" s="24" t="s">
        <v>174</v>
      </c>
      <c r="AU449" s="24" t="s">
        <v>81</v>
      </c>
      <c r="AY449" s="24" t="s">
        <v>172</v>
      </c>
      <c r="BE449" s="203">
        <f>IF(N449="základní",J449,0)</f>
        <v>0</v>
      </c>
      <c r="BF449" s="203">
        <f>IF(N449="snížená",J449,0)</f>
        <v>0</v>
      </c>
      <c r="BG449" s="203">
        <f>IF(N449="zákl. přenesená",J449,0)</f>
        <v>0</v>
      </c>
      <c r="BH449" s="203">
        <f>IF(N449="sníž. přenesená",J449,0)</f>
        <v>0</v>
      </c>
      <c r="BI449" s="203">
        <f>IF(N449="nulová",J449,0)</f>
        <v>0</v>
      </c>
      <c r="BJ449" s="24" t="s">
        <v>79</v>
      </c>
      <c r="BK449" s="203">
        <f>ROUND(I449*H449,2)</f>
        <v>0</v>
      </c>
      <c r="BL449" s="24" t="s">
        <v>179</v>
      </c>
      <c r="BM449" s="24" t="s">
        <v>587</v>
      </c>
    </row>
    <row r="450" spans="2:51" s="11" customFormat="1" ht="13.5">
      <c r="B450" s="204"/>
      <c r="C450" s="205"/>
      <c r="D450" s="206" t="s">
        <v>180</v>
      </c>
      <c r="E450" s="207" t="s">
        <v>21</v>
      </c>
      <c r="F450" s="208" t="s">
        <v>573</v>
      </c>
      <c r="G450" s="205"/>
      <c r="H450" s="209">
        <v>0.792</v>
      </c>
      <c r="I450" s="210"/>
      <c r="J450" s="205"/>
      <c r="K450" s="205"/>
      <c r="L450" s="211"/>
      <c r="M450" s="212"/>
      <c r="N450" s="213"/>
      <c r="O450" s="213"/>
      <c r="P450" s="213"/>
      <c r="Q450" s="213"/>
      <c r="R450" s="213"/>
      <c r="S450" s="213"/>
      <c r="T450" s="214"/>
      <c r="AT450" s="215" t="s">
        <v>180</v>
      </c>
      <c r="AU450" s="215" t="s">
        <v>81</v>
      </c>
      <c r="AV450" s="11" t="s">
        <v>81</v>
      </c>
      <c r="AW450" s="11" t="s">
        <v>182</v>
      </c>
      <c r="AX450" s="11" t="s">
        <v>71</v>
      </c>
      <c r="AY450" s="215" t="s">
        <v>172</v>
      </c>
    </row>
    <row r="451" spans="2:51" s="11" customFormat="1" ht="13.5">
      <c r="B451" s="204"/>
      <c r="C451" s="205"/>
      <c r="D451" s="206" t="s">
        <v>180</v>
      </c>
      <c r="E451" s="207" t="s">
        <v>21</v>
      </c>
      <c r="F451" s="208" t="s">
        <v>574</v>
      </c>
      <c r="G451" s="205"/>
      <c r="H451" s="209">
        <v>1.169</v>
      </c>
      <c r="I451" s="210"/>
      <c r="J451" s="205"/>
      <c r="K451" s="205"/>
      <c r="L451" s="211"/>
      <c r="M451" s="212"/>
      <c r="N451" s="213"/>
      <c r="O451" s="213"/>
      <c r="P451" s="213"/>
      <c r="Q451" s="213"/>
      <c r="R451" s="213"/>
      <c r="S451" s="213"/>
      <c r="T451" s="214"/>
      <c r="AT451" s="215" t="s">
        <v>180</v>
      </c>
      <c r="AU451" s="215" t="s">
        <v>81</v>
      </c>
      <c r="AV451" s="11" t="s">
        <v>81</v>
      </c>
      <c r="AW451" s="11" t="s">
        <v>182</v>
      </c>
      <c r="AX451" s="11" t="s">
        <v>71</v>
      </c>
      <c r="AY451" s="215" t="s">
        <v>172</v>
      </c>
    </row>
    <row r="452" spans="2:51" s="12" customFormat="1" ht="13.5">
      <c r="B452" s="216"/>
      <c r="C452" s="217"/>
      <c r="D452" s="206" t="s">
        <v>180</v>
      </c>
      <c r="E452" s="218" t="s">
        <v>21</v>
      </c>
      <c r="F452" s="219" t="s">
        <v>183</v>
      </c>
      <c r="G452" s="217"/>
      <c r="H452" s="220">
        <v>1.961</v>
      </c>
      <c r="I452" s="221"/>
      <c r="J452" s="217"/>
      <c r="K452" s="217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180</v>
      </c>
      <c r="AU452" s="226" t="s">
        <v>81</v>
      </c>
      <c r="AV452" s="12" t="s">
        <v>179</v>
      </c>
      <c r="AW452" s="12" t="s">
        <v>182</v>
      </c>
      <c r="AX452" s="12" t="s">
        <v>79</v>
      </c>
      <c r="AY452" s="226" t="s">
        <v>172</v>
      </c>
    </row>
    <row r="453" spans="2:65" s="1" customFormat="1" ht="16.5" customHeight="1">
      <c r="B453" s="41"/>
      <c r="C453" s="192" t="s">
        <v>588</v>
      </c>
      <c r="D453" s="192" t="s">
        <v>174</v>
      </c>
      <c r="E453" s="193" t="s">
        <v>589</v>
      </c>
      <c r="F453" s="194" t="s">
        <v>590</v>
      </c>
      <c r="G453" s="195" t="s">
        <v>208</v>
      </c>
      <c r="H453" s="196">
        <v>0.464</v>
      </c>
      <c r="I453" s="197"/>
      <c r="J453" s="198">
        <f>ROUND(I453*H453,2)</f>
        <v>0</v>
      </c>
      <c r="K453" s="194" t="s">
        <v>178</v>
      </c>
      <c r="L453" s="61"/>
      <c r="M453" s="199" t="s">
        <v>21</v>
      </c>
      <c r="N453" s="200" t="s">
        <v>42</v>
      </c>
      <c r="O453" s="42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4" t="s">
        <v>179</v>
      </c>
      <c r="AT453" s="24" t="s">
        <v>174</v>
      </c>
      <c r="AU453" s="24" t="s">
        <v>81</v>
      </c>
      <c r="AY453" s="24" t="s">
        <v>172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4" t="s">
        <v>79</v>
      </c>
      <c r="BK453" s="203">
        <f>ROUND(I453*H453,2)</f>
        <v>0</v>
      </c>
      <c r="BL453" s="24" t="s">
        <v>179</v>
      </c>
      <c r="BM453" s="24" t="s">
        <v>591</v>
      </c>
    </row>
    <row r="454" spans="2:65" s="1" customFormat="1" ht="25.5" customHeight="1">
      <c r="B454" s="41"/>
      <c r="C454" s="192" t="s">
        <v>333</v>
      </c>
      <c r="D454" s="192" t="s">
        <v>174</v>
      </c>
      <c r="E454" s="193" t="s">
        <v>592</v>
      </c>
      <c r="F454" s="194" t="s">
        <v>593</v>
      </c>
      <c r="G454" s="195" t="s">
        <v>218</v>
      </c>
      <c r="H454" s="196">
        <v>771.72</v>
      </c>
      <c r="I454" s="197"/>
      <c r="J454" s="198">
        <f>ROUND(I454*H454,2)</f>
        <v>0</v>
      </c>
      <c r="K454" s="194" t="s">
        <v>178</v>
      </c>
      <c r="L454" s="61"/>
      <c r="M454" s="199" t="s">
        <v>21</v>
      </c>
      <c r="N454" s="200" t="s">
        <v>42</v>
      </c>
      <c r="O454" s="42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AR454" s="24" t="s">
        <v>179</v>
      </c>
      <c r="AT454" s="24" t="s">
        <v>174</v>
      </c>
      <c r="AU454" s="24" t="s">
        <v>81</v>
      </c>
      <c r="AY454" s="24" t="s">
        <v>172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24" t="s">
        <v>79</v>
      </c>
      <c r="BK454" s="203">
        <f>ROUND(I454*H454,2)</f>
        <v>0</v>
      </c>
      <c r="BL454" s="24" t="s">
        <v>179</v>
      </c>
      <c r="BM454" s="24" t="s">
        <v>594</v>
      </c>
    </row>
    <row r="455" spans="2:51" s="11" customFormat="1" ht="13.5">
      <c r="B455" s="204"/>
      <c r="C455" s="205"/>
      <c r="D455" s="206" t="s">
        <v>180</v>
      </c>
      <c r="E455" s="207" t="s">
        <v>21</v>
      </c>
      <c r="F455" s="208" t="s">
        <v>595</v>
      </c>
      <c r="G455" s="205"/>
      <c r="H455" s="209">
        <v>40.88</v>
      </c>
      <c r="I455" s="210"/>
      <c r="J455" s="205"/>
      <c r="K455" s="205"/>
      <c r="L455" s="211"/>
      <c r="M455" s="212"/>
      <c r="N455" s="213"/>
      <c r="O455" s="213"/>
      <c r="P455" s="213"/>
      <c r="Q455" s="213"/>
      <c r="R455" s="213"/>
      <c r="S455" s="213"/>
      <c r="T455" s="214"/>
      <c r="AT455" s="215" t="s">
        <v>180</v>
      </c>
      <c r="AU455" s="215" t="s">
        <v>81</v>
      </c>
      <c r="AV455" s="11" t="s">
        <v>81</v>
      </c>
      <c r="AW455" s="11" t="s">
        <v>182</v>
      </c>
      <c r="AX455" s="11" t="s">
        <v>71</v>
      </c>
      <c r="AY455" s="215" t="s">
        <v>172</v>
      </c>
    </row>
    <row r="456" spans="2:51" s="11" customFormat="1" ht="13.5">
      <c r="B456" s="204"/>
      <c r="C456" s="205"/>
      <c r="D456" s="206" t="s">
        <v>180</v>
      </c>
      <c r="E456" s="207" t="s">
        <v>21</v>
      </c>
      <c r="F456" s="208" t="s">
        <v>596</v>
      </c>
      <c r="G456" s="205"/>
      <c r="H456" s="209">
        <v>41.78</v>
      </c>
      <c r="I456" s="210"/>
      <c r="J456" s="205"/>
      <c r="K456" s="205"/>
      <c r="L456" s="211"/>
      <c r="M456" s="212"/>
      <c r="N456" s="213"/>
      <c r="O456" s="213"/>
      <c r="P456" s="213"/>
      <c r="Q456" s="213"/>
      <c r="R456" s="213"/>
      <c r="S456" s="213"/>
      <c r="T456" s="214"/>
      <c r="AT456" s="215" t="s">
        <v>180</v>
      </c>
      <c r="AU456" s="215" t="s">
        <v>81</v>
      </c>
      <c r="AV456" s="11" t="s">
        <v>81</v>
      </c>
      <c r="AW456" s="11" t="s">
        <v>182</v>
      </c>
      <c r="AX456" s="11" t="s">
        <v>71</v>
      </c>
      <c r="AY456" s="215" t="s">
        <v>172</v>
      </c>
    </row>
    <row r="457" spans="2:51" s="11" customFormat="1" ht="13.5">
      <c r="B457" s="204"/>
      <c r="C457" s="205"/>
      <c r="D457" s="206" t="s">
        <v>180</v>
      </c>
      <c r="E457" s="207" t="s">
        <v>21</v>
      </c>
      <c r="F457" s="208" t="s">
        <v>597</v>
      </c>
      <c r="G457" s="205"/>
      <c r="H457" s="209">
        <v>41.27</v>
      </c>
      <c r="I457" s="210"/>
      <c r="J457" s="205"/>
      <c r="K457" s="205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180</v>
      </c>
      <c r="AU457" s="215" t="s">
        <v>81</v>
      </c>
      <c r="AV457" s="11" t="s">
        <v>81</v>
      </c>
      <c r="AW457" s="11" t="s">
        <v>182</v>
      </c>
      <c r="AX457" s="11" t="s">
        <v>71</v>
      </c>
      <c r="AY457" s="215" t="s">
        <v>172</v>
      </c>
    </row>
    <row r="458" spans="2:51" s="11" customFormat="1" ht="13.5">
      <c r="B458" s="204"/>
      <c r="C458" s="205"/>
      <c r="D458" s="206" t="s">
        <v>180</v>
      </c>
      <c r="E458" s="207" t="s">
        <v>21</v>
      </c>
      <c r="F458" s="208" t="s">
        <v>598</v>
      </c>
      <c r="G458" s="205"/>
      <c r="H458" s="209">
        <v>39.96</v>
      </c>
      <c r="I458" s="210"/>
      <c r="J458" s="205"/>
      <c r="K458" s="205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180</v>
      </c>
      <c r="AU458" s="215" t="s">
        <v>81</v>
      </c>
      <c r="AV458" s="11" t="s">
        <v>81</v>
      </c>
      <c r="AW458" s="11" t="s">
        <v>182</v>
      </c>
      <c r="AX458" s="11" t="s">
        <v>71</v>
      </c>
      <c r="AY458" s="215" t="s">
        <v>172</v>
      </c>
    </row>
    <row r="459" spans="2:51" s="11" customFormat="1" ht="13.5">
      <c r="B459" s="204"/>
      <c r="C459" s="205"/>
      <c r="D459" s="206" t="s">
        <v>180</v>
      </c>
      <c r="E459" s="207" t="s">
        <v>21</v>
      </c>
      <c r="F459" s="208" t="s">
        <v>599</v>
      </c>
      <c r="G459" s="205"/>
      <c r="H459" s="209">
        <v>40.92</v>
      </c>
      <c r="I459" s="210"/>
      <c r="J459" s="205"/>
      <c r="K459" s="205"/>
      <c r="L459" s="211"/>
      <c r="M459" s="212"/>
      <c r="N459" s="213"/>
      <c r="O459" s="213"/>
      <c r="P459" s="213"/>
      <c r="Q459" s="213"/>
      <c r="R459" s="213"/>
      <c r="S459" s="213"/>
      <c r="T459" s="214"/>
      <c r="AT459" s="215" t="s">
        <v>180</v>
      </c>
      <c r="AU459" s="215" t="s">
        <v>81</v>
      </c>
      <c r="AV459" s="11" t="s">
        <v>81</v>
      </c>
      <c r="AW459" s="11" t="s">
        <v>182</v>
      </c>
      <c r="AX459" s="11" t="s">
        <v>71</v>
      </c>
      <c r="AY459" s="215" t="s">
        <v>172</v>
      </c>
    </row>
    <row r="460" spans="2:51" s="11" customFormat="1" ht="13.5">
      <c r="B460" s="204"/>
      <c r="C460" s="205"/>
      <c r="D460" s="206" t="s">
        <v>180</v>
      </c>
      <c r="E460" s="207" t="s">
        <v>21</v>
      </c>
      <c r="F460" s="208" t="s">
        <v>600</v>
      </c>
      <c r="G460" s="205"/>
      <c r="H460" s="209">
        <v>52.06</v>
      </c>
      <c r="I460" s="210"/>
      <c r="J460" s="205"/>
      <c r="K460" s="205"/>
      <c r="L460" s="211"/>
      <c r="M460" s="212"/>
      <c r="N460" s="213"/>
      <c r="O460" s="213"/>
      <c r="P460" s="213"/>
      <c r="Q460" s="213"/>
      <c r="R460" s="213"/>
      <c r="S460" s="213"/>
      <c r="T460" s="214"/>
      <c r="AT460" s="215" t="s">
        <v>180</v>
      </c>
      <c r="AU460" s="215" t="s">
        <v>81</v>
      </c>
      <c r="AV460" s="11" t="s">
        <v>81</v>
      </c>
      <c r="AW460" s="11" t="s">
        <v>182</v>
      </c>
      <c r="AX460" s="11" t="s">
        <v>71</v>
      </c>
      <c r="AY460" s="215" t="s">
        <v>172</v>
      </c>
    </row>
    <row r="461" spans="2:51" s="11" customFormat="1" ht="13.5">
      <c r="B461" s="204"/>
      <c r="C461" s="205"/>
      <c r="D461" s="206" t="s">
        <v>180</v>
      </c>
      <c r="E461" s="207" t="s">
        <v>21</v>
      </c>
      <c r="F461" s="208" t="s">
        <v>601</v>
      </c>
      <c r="G461" s="205"/>
      <c r="H461" s="209">
        <v>39.9</v>
      </c>
      <c r="I461" s="210"/>
      <c r="J461" s="205"/>
      <c r="K461" s="205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180</v>
      </c>
      <c r="AU461" s="215" t="s">
        <v>81</v>
      </c>
      <c r="AV461" s="11" t="s">
        <v>81</v>
      </c>
      <c r="AW461" s="11" t="s">
        <v>182</v>
      </c>
      <c r="AX461" s="11" t="s">
        <v>71</v>
      </c>
      <c r="AY461" s="215" t="s">
        <v>172</v>
      </c>
    </row>
    <row r="462" spans="2:51" s="11" customFormat="1" ht="13.5">
      <c r="B462" s="204"/>
      <c r="C462" s="205"/>
      <c r="D462" s="206" t="s">
        <v>180</v>
      </c>
      <c r="E462" s="207" t="s">
        <v>21</v>
      </c>
      <c r="F462" s="208" t="s">
        <v>602</v>
      </c>
      <c r="G462" s="205"/>
      <c r="H462" s="209">
        <v>39.96</v>
      </c>
      <c r="I462" s="210"/>
      <c r="J462" s="205"/>
      <c r="K462" s="205"/>
      <c r="L462" s="211"/>
      <c r="M462" s="212"/>
      <c r="N462" s="213"/>
      <c r="O462" s="213"/>
      <c r="P462" s="213"/>
      <c r="Q462" s="213"/>
      <c r="R462" s="213"/>
      <c r="S462" s="213"/>
      <c r="T462" s="214"/>
      <c r="AT462" s="215" t="s">
        <v>180</v>
      </c>
      <c r="AU462" s="215" t="s">
        <v>81</v>
      </c>
      <c r="AV462" s="11" t="s">
        <v>81</v>
      </c>
      <c r="AW462" s="11" t="s">
        <v>182</v>
      </c>
      <c r="AX462" s="11" t="s">
        <v>71</v>
      </c>
      <c r="AY462" s="215" t="s">
        <v>172</v>
      </c>
    </row>
    <row r="463" spans="2:51" s="11" customFormat="1" ht="13.5">
      <c r="B463" s="204"/>
      <c r="C463" s="205"/>
      <c r="D463" s="206" t="s">
        <v>180</v>
      </c>
      <c r="E463" s="207" t="s">
        <v>21</v>
      </c>
      <c r="F463" s="208" t="s">
        <v>603</v>
      </c>
      <c r="G463" s="205"/>
      <c r="H463" s="209">
        <v>33.72</v>
      </c>
      <c r="I463" s="210"/>
      <c r="J463" s="205"/>
      <c r="K463" s="205"/>
      <c r="L463" s="211"/>
      <c r="M463" s="212"/>
      <c r="N463" s="213"/>
      <c r="O463" s="213"/>
      <c r="P463" s="213"/>
      <c r="Q463" s="213"/>
      <c r="R463" s="213"/>
      <c r="S463" s="213"/>
      <c r="T463" s="214"/>
      <c r="AT463" s="215" t="s">
        <v>180</v>
      </c>
      <c r="AU463" s="215" t="s">
        <v>81</v>
      </c>
      <c r="AV463" s="11" t="s">
        <v>81</v>
      </c>
      <c r="AW463" s="11" t="s">
        <v>182</v>
      </c>
      <c r="AX463" s="11" t="s">
        <v>71</v>
      </c>
      <c r="AY463" s="215" t="s">
        <v>172</v>
      </c>
    </row>
    <row r="464" spans="2:51" s="11" customFormat="1" ht="13.5">
      <c r="B464" s="204"/>
      <c r="C464" s="205"/>
      <c r="D464" s="206" t="s">
        <v>180</v>
      </c>
      <c r="E464" s="207" t="s">
        <v>21</v>
      </c>
      <c r="F464" s="208" t="s">
        <v>604</v>
      </c>
      <c r="G464" s="205"/>
      <c r="H464" s="209">
        <v>45.72</v>
      </c>
      <c r="I464" s="210"/>
      <c r="J464" s="205"/>
      <c r="K464" s="205"/>
      <c r="L464" s="211"/>
      <c r="M464" s="212"/>
      <c r="N464" s="213"/>
      <c r="O464" s="213"/>
      <c r="P464" s="213"/>
      <c r="Q464" s="213"/>
      <c r="R464" s="213"/>
      <c r="S464" s="213"/>
      <c r="T464" s="214"/>
      <c r="AT464" s="215" t="s">
        <v>180</v>
      </c>
      <c r="AU464" s="215" t="s">
        <v>81</v>
      </c>
      <c r="AV464" s="11" t="s">
        <v>81</v>
      </c>
      <c r="AW464" s="11" t="s">
        <v>182</v>
      </c>
      <c r="AX464" s="11" t="s">
        <v>71</v>
      </c>
      <c r="AY464" s="215" t="s">
        <v>172</v>
      </c>
    </row>
    <row r="465" spans="2:51" s="11" customFormat="1" ht="13.5">
      <c r="B465" s="204"/>
      <c r="C465" s="205"/>
      <c r="D465" s="206" t="s">
        <v>180</v>
      </c>
      <c r="E465" s="207" t="s">
        <v>21</v>
      </c>
      <c r="F465" s="208" t="s">
        <v>605</v>
      </c>
      <c r="G465" s="205"/>
      <c r="H465" s="209">
        <v>33.61</v>
      </c>
      <c r="I465" s="210"/>
      <c r="J465" s="205"/>
      <c r="K465" s="205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180</v>
      </c>
      <c r="AU465" s="215" t="s">
        <v>81</v>
      </c>
      <c r="AV465" s="11" t="s">
        <v>81</v>
      </c>
      <c r="AW465" s="11" t="s">
        <v>182</v>
      </c>
      <c r="AX465" s="11" t="s">
        <v>71</v>
      </c>
      <c r="AY465" s="215" t="s">
        <v>172</v>
      </c>
    </row>
    <row r="466" spans="2:51" s="11" customFormat="1" ht="13.5">
      <c r="B466" s="204"/>
      <c r="C466" s="205"/>
      <c r="D466" s="206" t="s">
        <v>180</v>
      </c>
      <c r="E466" s="207" t="s">
        <v>21</v>
      </c>
      <c r="F466" s="208" t="s">
        <v>606</v>
      </c>
      <c r="G466" s="205"/>
      <c r="H466" s="209">
        <v>32.81</v>
      </c>
      <c r="I466" s="210"/>
      <c r="J466" s="205"/>
      <c r="K466" s="205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180</v>
      </c>
      <c r="AU466" s="215" t="s">
        <v>81</v>
      </c>
      <c r="AV466" s="11" t="s">
        <v>81</v>
      </c>
      <c r="AW466" s="11" t="s">
        <v>182</v>
      </c>
      <c r="AX466" s="11" t="s">
        <v>71</v>
      </c>
      <c r="AY466" s="215" t="s">
        <v>172</v>
      </c>
    </row>
    <row r="467" spans="2:51" s="11" customFormat="1" ht="13.5">
      <c r="B467" s="204"/>
      <c r="C467" s="205"/>
      <c r="D467" s="206" t="s">
        <v>180</v>
      </c>
      <c r="E467" s="207" t="s">
        <v>21</v>
      </c>
      <c r="F467" s="208" t="s">
        <v>607</v>
      </c>
      <c r="G467" s="205"/>
      <c r="H467" s="209">
        <v>33.72</v>
      </c>
      <c r="I467" s="210"/>
      <c r="J467" s="205"/>
      <c r="K467" s="205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180</v>
      </c>
      <c r="AU467" s="215" t="s">
        <v>81</v>
      </c>
      <c r="AV467" s="11" t="s">
        <v>81</v>
      </c>
      <c r="AW467" s="11" t="s">
        <v>182</v>
      </c>
      <c r="AX467" s="11" t="s">
        <v>71</v>
      </c>
      <c r="AY467" s="215" t="s">
        <v>172</v>
      </c>
    </row>
    <row r="468" spans="2:51" s="11" customFormat="1" ht="13.5">
      <c r="B468" s="204"/>
      <c r="C468" s="205"/>
      <c r="D468" s="206" t="s">
        <v>180</v>
      </c>
      <c r="E468" s="207" t="s">
        <v>21</v>
      </c>
      <c r="F468" s="208" t="s">
        <v>608</v>
      </c>
      <c r="G468" s="205"/>
      <c r="H468" s="209">
        <v>45.72</v>
      </c>
      <c r="I468" s="210"/>
      <c r="J468" s="205"/>
      <c r="K468" s="205"/>
      <c r="L468" s="211"/>
      <c r="M468" s="212"/>
      <c r="N468" s="213"/>
      <c r="O468" s="213"/>
      <c r="P468" s="213"/>
      <c r="Q468" s="213"/>
      <c r="R468" s="213"/>
      <c r="S468" s="213"/>
      <c r="T468" s="214"/>
      <c r="AT468" s="215" t="s">
        <v>180</v>
      </c>
      <c r="AU468" s="215" t="s">
        <v>81</v>
      </c>
      <c r="AV468" s="11" t="s">
        <v>81</v>
      </c>
      <c r="AW468" s="11" t="s">
        <v>182</v>
      </c>
      <c r="AX468" s="11" t="s">
        <v>71</v>
      </c>
      <c r="AY468" s="215" t="s">
        <v>172</v>
      </c>
    </row>
    <row r="469" spans="2:51" s="11" customFormat="1" ht="13.5">
      <c r="B469" s="204"/>
      <c r="C469" s="205"/>
      <c r="D469" s="206" t="s">
        <v>180</v>
      </c>
      <c r="E469" s="207" t="s">
        <v>21</v>
      </c>
      <c r="F469" s="208" t="s">
        <v>609</v>
      </c>
      <c r="G469" s="205"/>
      <c r="H469" s="209">
        <v>33.61</v>
      </c>
      <c r="I469" s="210"/>
      <c r="J469" s="205"/>
      <c r="K469" s="205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180</v>
      </c>
      <c r="AU469" s="215" t="s">
        <v>81</v>
      </c>
      <c r="AV469" s="11" t="s">
        <v>81</v>
      </c>
      <c r="AW469" s="11" t="s">
        <v>182</v>
      </c>
      <c r="AX469" s="11" t="s">
        <v>71</v>
      </c>
      <c r="AY469" s="215" t="s">
        <v>172</v>
      </c>
    </row>
    <row r="470" spans="2:51" s="11" customFormat="1" ht="13.5">
      <c r="B470" s="204"/>
      <c r="C470" s="205"/>
      <c r="D470" s="206" t="s">
        <v>180</v>
      </c>
      <c r="E470" s="207" t="s">
        <v>21</v>
      </c>
      <c r="F470" s="208" t="s">
        <v>610</v>
      </c>
      <c r="G470" s="205"/>
      <c r="H470" s="209">
        <v>32.81</v>
      </c>
      <c r="I470" s="210"/>
      <c r="J470" s="205"/>
      <c r="K470" s="205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180</v>
      </c>
      <c r="AU470" s="215" t="s">
        <v>81</v>
      </c>
      <c r="AV470" s="11" t="s">
        <v>81</v>
      </c>
      <c r="AW470" s="11" t="s">
        <v>182</v>
      </c>
      <c r="AX470" s="11" t="s">
        <v>71</v>
      </c>
      <c r="AY470" s="215" t="s">
        <v>172</v>
      </c>
    </row>
    <row r="471" spans="2:51" s="11" customFormat="1" ht="13.5">
      <c r="B471" s="204"/>
      <c r="C471" s="205"/>
      <c r="D471" s="206" t="s">
        <v>180</v>
      </c>
      <c r="E471" s="207" t="s">
        <v>21</v>
      </c>
      <c r="F471" s="208" t="s">
        <v>611</v>
      </c>
      <c r="G471" s="205"/>
      <c r="H471" s="209">
        <v>21.88</v>
      </c>
      <c r="I471" s="210"/>
      <c r="J471" s="205"/>
      <c r="K471" s="205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180</v>
      </c>
      <c r="AU471" s="215" t="s">
        <v>81</v>
      </c>
      <c r="AV471" s="11" t="s">
        <v>81</v>
      </c>
      <c r="AW471" s="11" t="s">
        <v>182</v>
      </c>
      <c r="AX471" s="11" t="s">
        <v>71</v>
      </c>
      <c r="AY471" s="215" t="s">
        <v>172</v>
      </c>
    </row>
    <row r="472" spans="2:51" s="11" customFormat="1" ht="13.5">
      <c r="B472" s="204"/>
      <c r="C472" s="205"/>
      <c r="D472" s="206" t="s">
        <v>180</v>
      </c>
      <c r="E472" s="207" t="s">
        <v>21</v>
      </c>
      <c r="F472" s="208" t="s">
        <v>612</v>
      </c>
      <c r="G472" s="205"/>
      <c r="H472" s="209">
        <v>17.2</v>
      </c>
      <c r="I472" s="210"/>
      <c r="J472" s="205"/>
      <c r="K472" s="205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180</v>
      </c>
      <c r="AU472" s="215" t="s">
        <v>81</v>
      </c>
      <c r="AV472" s="11" t="s">
        <v>81</v>
      </c>
      <c r="AW472" s="11" t="s">
        <v>182</v>
      </c>
      <c r="AX472" s="11" t="s">
        <v>71</v>
      </c>
      <c r="AY472" s="215" t="s">
        <v>172</v>
      </c>
    </row>
    <row r="473" spans="2:51" s="11" customFormat="1" ht="13.5">
      <c r="B473" s="204"/>
      <c r="C473" s="205"/>
      <c r="D473" s="206" t="s">
        <v>180</v>
      </c>
      <c r="E473" s="207" t="s">
        <v>21</v>
      </c>
      <c r="F473" s="208" t="s">
        <v>613</v>
      </c>
      <c r="G473" s="205"/>
      <c r="H473" s="209">
        <v>26.92</v>
      </c>
      <c r="I473" s="210"/>
      <c r="J473" s="205"/>
      <c r="K473" s="205"/>
      <c r="L473" s="211"/>
      <c r="M473" s="212"/>
      <c r="N473" s="213"/>
      <c r="O473" s="213"/>
      <c r="P473" s="213"/>
      <c r="Q473" s="213"/>
      <c r="R473" s="213"/>
      <c r="S473" s="213"/>
      <c r="T473" s="214"/>
      <c r="AT473" s="215" t="s">
        <v>180</v>
      </c>
      <c r="AU473" s="215" t="s">
        <v>81</v>
      </c>
      <c r="AV473" s="11" t="s">
        <v>81</v>
      </c>
      <c r="AW473" s="11" t="s">
        <v>182</v>
      </c>
      <c r="AX473" s="11" t="s">
        <v>71</v>
      </c>
      <c r="AY473" s="215" t="s">
        <v>172</v>
      </c>
    </row>
    <row r="474" spans="2:51" s="11" customFormat="1" ht="13.5">
      <c r="B474" s="204"/>
      <c r="C474" s="205"/>
      <c r="D474" s="206" t="s">
        <v>180</v>
      </c>
      <c r="E474" s="207" t="s">
        <v>21</v>
      </c>
      <c r="F474" s="208" t="s">
        <v>614</v>
      </c>
      <c r="G474" s="205"/>
      <c r="H474" s="209">
        <v>10.15</v>
      </c>
      <c r="I474" s="210"/>
      <c r="J474" s="205"/>
      <c r="K474" s="205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180</v>
      </c>
      <c r="AU474" s="215" t="s">
        <v>81</v>
      </c>
      <c r="AV474" s="11" t="s">
        <v>81</v>
      </c>
      <c r="AW474" s="11" t="s">
        <v>182</v>
      </c>
      <c r="AX474" s="11" t="s">
        <v>71</v>
      </c>
      <c r="AY474" s="215" t="s">
        <v>172</v>
      </c>
    </row>
    <row r="475" spans="2:51" s="11" customFormat="1" ht="13.5">
      <c r="B475" s="204"/>
      <c r="C475" s="205"/>
      <c r="D475" s="206" t="s">
        <v>180</v>
      </c>
      <c r="E475" s="207" t="s">
        <v>21</v>
      </c>
      <c r="F475" s="208" t="s">
        <v>615</v>
      </c>
      <c r="G475" s="205"/>
      <c r="H475" s="209">
        <v>26.6</v>
      </c>
      <c r="I475" s="210"/>
      <c r="J475" s="205"/>
      <c r="K475" s="205"/>
      <c r="L475" s="211"/>
      <c r="M475" s="212"/>
      <c r="N475" s="213"/>
      <c r="O475" s="213"/>
      <c r="P475" s="213"/>
      <c r="Q475" s="213"/>
      <c r="R475" s="213"/>
      <c r="S475" s="213"/>
      <c r="T475" s="214"/>
      <c r="AT475" s="215" t="s">
        <v>180</v>
      </c>
      <c r="AU475" s="215" t="s">
        <v>81</v>
      </c>
      <c r="AV475" s="11" t="s">
        <v>81</v>
      </c>
      <c r="AW475" s="11" t="s">
        <v>182</v>
      </c>
      <c r="AX475" s="11" t="s">
        <v>71</v>
      </c>
      <c r="AY475" s="215" t="s">
        <v>172</v>
      </c>
    </row>
    <row r="476" spans="2:51" s="11" customFormat="1" ht="13.5">
      <c r="B476" s="204"/>
      <c r="C476" s="205"/>
      <c r="D476" s="206" t="s">
        <v>180</v>
      </c>
      <c r="E476" s="207" t="s">
        <v>21</v>
      </c>
      <c r="F476" s="208" t="s">
        <v>616</v>
      </c>
      <c r="G476" s="205"/>
      <c r="H476" s="209">
        <v>18.63</v>
      </c>
      <c r="I476" s="210"/>
      <c r="J476" s="205"/>
      <c r="K476" s="205"/>
      <c r="L476" s="211"/>
      <c r="M476" s="212"/>
      <c r="N476" s="213"/>
      <c r="O476" s="213"/>
      <c r="P476" s="213"/>
      <c r="Q476" s="213"/>
      <c r="R476" s="213"/>
      <c r="S476" s="213"/>
      <c r="T476" s="214"/>
      <c r="AT476" s="215" t="s">
        <v>180</v>
      </c>
      <c r="AU476" s="215" t="s">
        <v>81</v>
      </c>
      <c r="AV476" s="11" t="s">
        <v>81</v>
      </c>
      <c r="AW476" s="11" t="s">
        <v>182</v>
      </c>
      <c r="AX476" s="11" t="s">
        <v>71</v>
      </c>
      <c r="AY476" s="215" t="s">
        <v>172</v>
      </c>
    </row>
    <row r="477" spans="2:51" s="11" customFormat="1" ht="13.5">
      <c r="B477" s="204"/>
      <c r="C477" s="205"/>
      <c r="D477" s="206" t="s">
        <v>180</v>
      </c>
      <c r="E477" s="207" t="s">
        <v>21</v>
      </c>
      <c r="F477" s="208" t="s">
        <v>617</v>
      </c>
      <c r="G477" s="205"/>
      <c r="H477" s="209">
        <v>21.89</v>
      </c>
      <c r="I477" s="210"/>
      <c r="J477" s="205"/>
      <c r="K477" s="205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180</v>
      </c>
      <c r="AU477" s="215" t="s">
        <v>81</v>
      </c>
      <c r="AV477" s="11" t="s">
        <v>81</v>
      </c>
      <c r="AW477" s="11" t="s">
        <v>182</v>
      </c>
      <c r="AX477" s="11" t="s">
        <v>71</v>
      </c>
      <c r="AY477" s="215" t="s">
        <v>172</v>
      </c>
    </row>
    <row r="478" spans="2:51" s="12" customFormat="1" ht="13.5">
      <c r="B478" s="216"/>
      <c r="C478" s="217"/>
      <c r="D478" s="206" t="s">
        <v>180</v>
      </c>
      <c r="E478" s="218" t="s">
        <v>21</v>
      </c>
      <c r="F478" s="219" t="s">
        <v>183</v>
      </c>
      <c r="G478" s="217"/>
      <c r="H478" s="220">
        <v>771.72</v>
      </c>
      <c r="I478" s="221"/>
      <c r="J478" s="217"/>
      <c r="K478" s="217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180</v>
      </c>
      <c r="AU478" s="226" t="s">
        <v>81</v>
      </c>
      <c r="AV478" s="12" t="s">
        <v>179</v>
      </c>
      <c r="AW478" s="12" t="s">
        <v>182</v>
      </c>
      <c r="AX478" s="12" t="s">
        <v>79</v>
      </c>
      <c r="AY478" s="226" t="s">
        <v>172</v>
      </c>
    </row>
    <row r="479" spans="2:65" s="1" customFormat="1" ht="25.5" customHeight="1">
      <c r="B479" s="41"/>
      <c r="C479" s="192" t="s">
        <v>618</v>
      </c>
      <c r="D479" s="192" t="s">
        <v>174</v>
      </c>
      <c r="E479" s="193" t="s">
        <v>619</v>
      </c>
      <c r="F479" s="194" t="s">
        <v>620</v>
      </c>
      <c r="G479" s="195" t="s">
        <v>218</v>
      </c>
      <c r="H479" s="196">
        <v>76.98</v>
      </c>
      <c r="I479" s="197"/>
      <c r="J479" s="198">
        <f>ROUND(I479*H479,2)</f>
        <v>0</v>
      </c>
      <c r="K479" s="194" t="s">
        <v>178</v>
      </c>
      <c r="L479" s="61"/>
      <c r="M479" s="199" t="s">
        <v>21</v>
      </c>
      <c r="N479" s="200" t="s">
        <v>42</v>
      </c>
      <c r="O479" s="42"/>
      <c r="P479" s="201">
        <f>O479*H479</f>
        <v>0</v>
      </c>
      <c r="Q479" s="201">
        <v>0</v>
      </c>
      <c r="R479" s="201">
        <f>Q479*H479</f>
        <v>0</v>
      </c>
      <c r="S479" s="201">
        <v>0</v>
      </c>
      <c r="T479" s="202">
        <f>S479*H479</f>
        <v>0</v>
      </c>
      <c r="AR479" s="24" t="s">
        <v>179</v>
      </c>
      <c r="AT479" s="24" t="s">
        <v>174</v>
      </c>
      <c r="AU479" s="24" t="s">
        <v>81</v>
      </c>
      <c r="AY479" s="24" t="s">
        <v>172</v>
      </c>
      <c r="BE479" s="203">
        <f>IF(N479="základní",J479,0)</f>
        <v>0</v>
      </c>
      <c r="BF479" s="203">
        <f>IF(N479="snížená",J479,0)</f>
        <v>0</v>
      </c>
      <c r="BG479" s="203">
        <f>IF(N479="zákl. přenesená",J479,0)</f>
        <v>0</v>
      </c>
      <c r="BH479" s="203">
        <f>IF(N479="sníž. přenesená",J479,0)</f>
        <v>0</v>
      </c>
      <c r="BI479" s="203">
        <f>IF(N479="nulová",J479,0)</f>
        <v>0</v>
      </c>
      <c r="BJ479" s="24" t="s">
        <v>79</v>
      </c>
      <c r="BK479" s="203">
        <f>ROUND(I479*H479,2)</f>
        <v>0</v>
      </c>
      <c r="BL479" s="24" t="s">
        <v>179</v>
      </c>
      <c r="BM479" s="24" t="s">
        <v>621</v>
      </c>
    </row>
    <row r="480" spans="2:51" s="11" customFormat="1" ht="13.5">
      <c r="B480" s="204"/>
      <c r="C480" s="205"/>
      <c r="D480" s="206" t="s">
        <v>180</v>
      </c>
      <c r="E480" s="207" t="s">
        <v>21</v>
      </c>
      <c r="F480" s="208" t="s">
        <v>622</v>
      </c>
      <c r="G480" s="205"/>
      <c r="H480" s="209">
        <v>1.03</v>
      </c>
      <c r="I480" s="210"/>
      <c r="J480" s="205"/>
      <c r="K480" s="205"/>
      <c r="L480" s="211"/>
      <c r="M480" s="212"/>
      <c r="N480" s="213"/>
      <c r="O480" s="213"/>
      <c r="P480" s="213"/>
      <c r="Q480" s="213"/>
      <c r="R480" s="213"/>
      <c r="S480" s="213"/>
      <c r="T480" s="214"/>
      <c r="AT480" s="215" t="s">
        <v>180</v>
      </c>
      <c r="AU480" s="215" t="s">
        <v>81</v>
      </c>
      <c r="AV480" s="11" t="s">
        <v>81</v>
      </c>
      <c r="AW480" s="11" t="s">
        <v>182</v>
      </c>
      <c r="AX480" s="11" t="s">
        <v>71</v>
      </c>
      <c r="AY480" s="215" t="s">
        <v>172</v>
      </c>
    </row>
    <row r="481" spans="2:51" s="11" customFormat="1" ht="13.5">
      <c r="B481" s="204"/>
      <c r="C481" s="205"/>
      <c r="D481" s="206" t="s">
        <v>180</v>
      </c>
      <c r="E481" s="207" t="s">
        <v>21</v>
      </c>
      <c r="F481" s="208" t="s">
        <v>623</v>
      </c>
      <c r="G481" s="205"/>
      <c r="H481" s="209">
        <v>2.86</v>
      </c>
      <c r="I481" s="210"/>
      <c r="J481" s="205"/>
      <c r="K481" s="205"/>
      <c r="L481" s="211"/>
      <c r="M481" s="212"/>
      <c r="N481" s="213"/>
      <c r="O481" s="213"/>
      <c r="P481" s="213"/>
      <c r="Q481" s="213"/>
      <c r="R481" s="213"/>
      <c r="S481" s="213"/>
      <c r="T481" s="214"/>
      <c r="AT481" s="215" t="s">
        <v>180</v>
      </c>
      <c r="AU481" s="215" t="s">
        <v>81</v>
      </c>
      <c r="AV481" s="11" t="s">
        <v>81</v>
      </c>
      <c r="AW481" s="11" t="s">
        <v>182</v>
      </c>
      <c r="AX481" s="11" t="s">
        <v>71</v>
      </c>
      <c r="AY481" s="215" t="s">
        <v>172</v>
      </c>
    </row>
    <row r="482" spans="2:51" s="11" customFormat="1" ht="13.5">
      <c r="B482" s="204"/>
      <c r="C482" s="205"/>
      <c r="D482" s="206" t="s">
        <v>180</v>
      </c>
      <c r="E482" s="207" t="s">
        <v>21</v>
      </c>
      <c r="F482" s="208" t="s">
        <v>624</v>
      </c>
      <c r="G482" s="205"/>
      <c r="H482" s="209">
        <v>1.05</v>
      </c>
      <c r="I482" s="210"/>
      <c r="J482" s="205"/>
      <c r="K482" s="205"/>
      <c r="L482" s="211"/>
      <c r="M482" s="212"/>
      <c r="N482" s="213"/>
      <c r="O482" s="213"/>
      <c r="P482" s="213"/>
      <c r="Q482" s="213"/>
      <c r="R482" s="213"/>
      <c r="S482" s="213"/>
      <c r="T482" s="214"/>
      <c r="AT482" s="215" t="s">
        <v>180</v>
      </c>
      <c r="AU482" s="215" t="s">
        <v>81</v>
      </c>
      <c r="AV482" s="11" t="s">
        <v>81</v>
      </c>
      <c r="AW482" s="11" t="s">
        <v>182</v>
      </c>
      <c r="AX482" s="11" t="s">
        <v>71</v>
      </c>
      <c r="AY482" s="215" t="s">
        <v>172</v>
      </c>
    </row>
    <row r="483" spans="2:51" s="11" customFormat="1" ht="13.5">
      <c r="B483" s="204"/>
      <c r="C483" s="205"/>
      <c r="D483" s="206" t="s">
        <v>180</v>
      </c>
      <c r="E483" s="207" t="s">
        <v>21</v>
      </c>
      <c r="F483" s="208" t="s">
        <v>625</v>
      </c>
      <c r="G483" s="205"/>
      <c r="H483" s="209">
        <v>2.53</v>
      </c>
      <c r="I483" s="210"/>
      <c r="J483" s="205"/>
      <c r="K483" s="205"/>
      <c r="L483" s="211"/>
      <c r="M483" s="212"/>
      <c r="N483" s="213"/>
      <c r="O483" s="213"/>
      <c r="P483" s="213"/>
      <c r="Q483" s="213"/>
      <c r="R483" s="213"/>
      <c r="S483" s="213"/>
      <c r="T483" s="214"/>
      <c r="AT483" s="215" t="s">
        <v>180</v>
      </c>
      <c r="AU483" s="215" t="s">
        <v>81</v>
      </c>
      <c r="AV483" s="11" t="s">
        <v>81</v>
      </c>
      <c r="AW483" s="11" t="s">
        <v>182</v>
      </c>
      <c r="AX483" s="11" t="s">
        <v>71</v>
      </c>
      <c r="AY483" s="215" t="s">
        <v>172</v>
      </c>
    </row>
    <row r="484" spans="2:51" s="11" customFormat="1" ht="13.5">
      <c r="B484" s="204"/>
      <c r="C484" s="205"/>
      <c r="D484" s="206" t="s">
        <v>180</v>
      </c>
      <c r="E484" s="207" t="s">
        <v>21</v>
      </c>
      <c r="F484" s="208" t="s">
        <v>626</v>
      </c>
      <c r="G484" s="205"/>
      <c r="H484" s="209">
        <v>0.78</v>
      </c>
      <c r="I484" s="210"/>
      <c r="J484" s="205"/>
      <c r="K484" s="205"/>
      <c r="L484" s="211"/>
      <c r="M484" s="212"/>
      <c r="N484" s="213"/>
      <c r="O484" s="213"/>
      <c r="P484" s="213"/>
      <c r="Q484" s="213"/>
      <c r="R484" s="213"/>
      <c r="S484" s="213"/>
      <c r="T484" s="214"/>
      <c r="AT484" s="215" t="s">
        <v>180</v>
      </c>
      <c r="AU484" s="215" t="s">
        <v>81</v>
      </c>
      <c r="AV484" s="11" t="s">
        <v>81</v>
      </c>
      <c r="AW484" s="11" t="s">
        <v>182</v>
      </c>
      <c r="AX484" s="11" t="s">
        <v>71</v>
      </c>
      <c r="AY484" s="215" t="s">
        <v>172</v>
      </c>
    </row>
    <row r="485" spans="2:51" s="11" customFormat="1" ht="13.5">
      <c r="B485" s="204"/>
      <c r="C485" s="205"/>
      <c r="D485" s="206" t="s">
        <v>180</v>
      </c>
      <c r="E485" s="207" t="s">
        <v>21</v>
      </c>
      <c r="F485" s="208" t="s">
        <v>627</v>
      </c>
      <c r="G485" s="205"/>
      <c r="H485" s="209">
        <v>2.53</v>
      </c>
      <c r="I485" s="210"/>
      <c r="J485" s="205"/>
      <c r="K485" s="205"/>
      <c r="L485" s="211"/>
      <c r="M485" s="212"/>
      <c r="N485" s="213"/>
      <c r="O485" s="213"/>
      <c r="P485" s="213"/>
      <c r="Q485" s="213"/>
      <c r="R485" s="213"/>
      <c r="S485" s="213"/>
      <c r="T485" s="214"/>
      <c r="AT485" s="215" t="s">
        <v>180</v>
      </c>
      <c r="AU485" s="215" t="s">
        <v>81</v>
      </c>
      <c r="AV485" s="11" t="s">
        <v>81</v>
      </c>
      <c r="AW485" s="11" t="s">
        <v>182</v>
      </c>
      <c r="AX485" s="11" t="s">
        <v>71</v>
      </c>
      <c r="AY485" s="215" t="s">
        <v>172</v>
      </c>
    </row>
    <row r="486" spans="2:51" s="11" customFormat="1" ht="13.5">
      <c r="B486" s="204"/>
      <c r="C486" s="205"/>
      <c r="D486" s="206" t="s">
        <v>180</v>
      </c>
      <c r="E486" s="207" t="s">
        <v>21</v>
      </c>
      <c r="F486" s="208" t="s">
        <v>628</v>
      </c>
      <c r="G486" s="205"/>
      <c r="H486" s="209">
        <v>1.13</v>
      </c>
      <c r="I486" s="210"/>
      <c r="J486" s="205"/>
      <c r="K486" s="205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180</v>
      </c>
      <c r="AU486" s="215" t="s">
        <v>81</v>
      </c>
      <c r="AV486" s="11" t="s">
        <v>81</v>
      </c>
      <c r="AW486" s="11" t="s">
        <v>182</v>
      </c>
      <c r="AX486" s="11" t="s">
        <v>71</v>
      </c>
      <c r="AY486" s="215" t="s">
        <v>172</v>
      </c>
    </row>
    <row r="487" spans="2:51" s="11" customFormat="1" ht="13.5">
      <c r="B487" s="204"/>
      <c r="C487" s="205"/>
      <c r="D487" s="206" t="s">
        <v>180</v>
      </c>
      <c r="E487" s="207" t="s">
        <v>21</v>
      </c>
      <c r="F487" s="208" t="s">
        <v>629</v>
      </c>
      <c r="G487" s="205"/>
      <c r="H487" s="209">
        <v>2.72</v>
      </c>
      <c r="I487" s="210"/>
      <c r="J487" s="205"/>
      <c r="K487" s="205"/>
      <c r="L487" s="211"/>
      <c r="M487" s="212"/>
      <c r="N487" s="213"/>
      <c r="O487" s="213"/>
      <c r="P487" s="213"/>
      <c r="Q487" s="213"/>
      <c r="R487" s="213"/>
      <c r="S487" s="213"/>
      <c r="T487" s="214"/>
      <c r="AT487" s="215" t="s">
        <v>180</v>
      </c>
      <c r="AU487" s="215" t="s">
        <v>81</v>
      </c>
      <c r="AV487" s="11" t="s">
        <v>81</v>
      </c>
      <c r="AW487" s="11" t="s">
        <v>182</v>
      </c>
      <c r="AX487" s="11" t="s">
        <v>71</v>
      </c>
      <c r="AY487" s="215" t="s">
        <v>172</v>
      </c>
    </row>
    <row r="488" spans="2:51" s="11" customFormat="1" ht="13.5">
      <c r="B488" s="204"/>
      <c r="C488" s="205"/>
      <c r="D488" s="206" t="s">
        <v>180</v>
      </c>
      <c r="E488" s="207" t="s">
        <v>21</v>
      </c>
      <c r="F488" s="208" t="s">
        <v>630</v>
      </c>
      <c r="G488" s="205"/>
      <c r="H488" s="209">
        <v>1.03</v>
      </c>
      <c r="I488" s="210"/>
      <c r="J488" s="205"/>
      <c r="K488" s="205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180</v>
      </c>
      <c r="AU488" s="215" t="s">
        <v>81</v>
      </c>
      <c r="AV488" s="11" t="s">
        <v>81</v>
      </c>
      <c r="AW488" s="11" t="s">
        <v>182</v>
      </c>
      <c r="AX488" s="11" t="s">
        <v>71</v>
      </c>
      <c r="AY488" s="215" t="s">
        <v>172</v>
      </c>
    </row>
    <row r="489" spans="2:51" s="11" customFormat="1" ht="13.5">
      <c r="B489" s="204"/>
      <c r="C489" s="205"/>
      <c r="D489" s="206" t="s">
        <v>180</v>
      </c>
      <c r="E489" s="207" t="s">
        <v>21</v>
      </c>
      <c r="F489" s="208" t="s">
        <v>631</v>
      </c>
      <c r="G489" s="205"/>
      <c r="H489" s="209">
        <v>2.86</v>
      </c>
      <c r="I489" s="210"/>
      <c r="J489" s="205"/>
      <c r="K489" s="205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180</v>
      </c>
      <c r="AU489" s="215" t="s">
        <v>81</v>
      </c>
      <c r="AV489" s="11" t="s">
        <v>81</v>
      </c>
      <c r="AW489" s="11" t="s">
        <v>182</v>
      </c>
      <c r="AX489" s="11" t="s">
        <v>71</v>
      </c>
      <c r="AY489" s="215" t="s">
        <v>172</v>
      </c>
    </row>
    <row r="490" spans="2:51" s="11" customFormat="1" ht="13.5">
      <c r="B490" s="204"/>
      <c r="C490" s="205"/>
      <c r="D490" s="206" t="s">
        <v>180</v>
      </c>
      <c r="E490" s="207" t="s">
        <v>21</v>
      </c>
      <c r="F490" s="208" t="s">
        <v>632</v>
      </c>
      <c r="G490" s="205"/>
      <c r="H490" s="209">
        <v>0.73</v>
      </c>
      <c r="I490" s="210"/>
      <c r="J490" s="205"/>
      <c r="K490" s="205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180</v>
      </c>
      <c r="AU490" s="215" t="s">
        <v>81</v>
      </c>
      <c r="AV490" s="11" t="s">
        <v>81</v>
      </c>
      <c r="AW490" s="11" t="s">
        <v>182</v>
      </c>
      <c r="AX490" s="11" t="s">
        <v>71</v>
      </c>
      <c r="AY490" s="215" t="s">
        <v>172</v>
      </c>
    </row>
    <row r="491" spans="2:51" s="11" customFormat="1" ht="13.5">
      <c r="B491" s="204"/>
      <c r="C491" s="205"/>
      <c r="D491" s="206" t="s">
        <v>180</v>
      </c>
      <c r="E491" s="207" t="s">
        <v>21</v>
      </c>
      <c r="F491" s="208" t="s">
        <v>633</v>
      </c>
      <c r="G491" s="205"/>
      <c r="H491" s="209">
        <v>2.4</v>
      </c>
      <c r="I491" s="210"/>
      <c r="J491" s="205"/>
      <c r="K491" s="205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180</v>
      </c>
      <c r="AU491" s="215" t="s">
        <v>81</v>
      </c>
      <c r="AV491" s="11" t="s">
        <v>81</v>
      </c>
      <c r="AW491" s="11" t="s">
        <v>182</v>
      </c>
      <c r="AX491" s="11" t="s">
        <v>71</v>
      </c>
      <c r="AY491" s="215" t="s">
        <v>172</v>
      </c>
    </row>
    <row r="492" spans="2:51" s="11" customFormat="1" ht="13.5">
      <c r="B492" s="204"/>
      <c r="C492" s="205"/>
      <c r="D492" s="206" t="s">
        <v>180</v>
      </c>
      <c r="E492" s="207" t="s">
        <v>21</v>
      </c>
      <c r="F492" s="208" t="s">
        <v>634</v>
      </c>
      <c r="G492" s="205"/>
      <c r="H492" s="209">
        <v>0.79</v>
      </c>
      <c r="I492" s="210"/>
      <c r="J492" s="205"/>
      <c r="K492" s="205"/>
      <c r="L492" s="211"/>
      <c r="M492" s="212"/>
      <c r="N492" s="213"/>
      <c r="O492" s="213"/>
      <c r="P492" s="213"/>
      <c r="Q492" s="213"/>
      <c r="R492" s="213"/>
      <c r="S492" s="213"/>
      <c r="T492" s="214"/>
      <c r="AT492" s="215" t="s">
        <v>180</v>
      </c>
      <c r="AU492" s="215" t="s">
        <v>81</v>
      </c>
      <c r="AV492" s="11" t="s">
        <v>81</v>
      </c>
      <c r="AW492" s="11" t="s">
        <v>182</v>
      </c>
      <c r="AX492" s="11" t="s">
        <v>71</v>
      </c>
      <c r="AY492" s="215" t="s">
        <v>172</v>
      </c>
    </row>
    <row r="493" spans="2:51" s="11" customFormat="1" ht="13.5">
      <c r="B493" s="204"/>
      <c r="C493" s="205"/>
      <c r="D493" s="206" t="s">
        <v>180</v>
      </c>
      <c r="E493" s="207" t="s">
        <v>21</v>
      </c>
      <c r="F493" s="208" t="s">
        <v>635</v>
      </c>
      <c r="G493" s="205"/>
      <c r="H493" s="209">
        <v>2.47</v>
      </c>
      <c r="I493" s="210"/>
      <c r="J493" s="205"/>
      <c r="K493" s="205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180</v>
      </c>
      <c r="AU493" s="215" t="s">
        <v>81</v>
      </c>
      <c r="AV493" s="11" t="s">
        <v>81</v>
      </c>
      <c r="AW493" s="11" t="s">
        <v>182</v>
      </c>
      <c r="AX493" s="11" t="s">
        <v>71</v>
      </c>
      <c r="AY493" s="215" t="s">
        <v>172</v>
      </c>
    </row>
    <row r="494" spans="2:51" s="11" customFormat="1" ht="13.5">
      <c r="B494" s="204"/>
      <c r="C494" s="205"/>
      <c r="D494" s="206" t="s">
        <v>180</v>
      </c>
      <c r="E494" s="207" t="s">
        <v>21</v>
      </c>
      <c r="F494" s="208" t="s">
        <v>636</v>
      </c>
      <c r="G494" s="205"/>
      <c r="H494" s="209">
        <v>1.13</v>
      </c>
      <c r="I494" s="210"/>
      <c r="J494" s="205"/>
      <c r="K494" s="205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180</v>
      </c>
      <c r="AU494" s="215" t="s">
        <v>81</v>
      </c>
      <c r="AV494" s="11" t="s">
        <v>81</v>
      </c>
      <c r="AW494" s="11" t="s">
        <v>182</v>
      </c>
      <c r="AX494" s="11" t="s">
        <v>71</v>
      </c>
      <c r="AY494" s="215" t="s">
        <v>172</v>
      </c>
    </row>
    <row r="495" spans="2:51" s="11" customFormat="1" ht="13.5">
      <c r="B495" s="204"/>
      <c r="C495" s="205"/>
      <c r="D495" s="206" t="s">
        <v>180</v>
      </c>
      <c r="E495" s="207" t="s">
        <v>21</v>
      </c>
      <c r="F495" s="208" t="s">
        <v>637</v>
      </c>
      <c r="G495" s="205"/>
      <c r="H495" s="209">
        <v>2.72</v>
      </c>
      <c r="I495" s="210"/>
      <c r="J495" s="205"/>
      <c r="K495" s="205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180</v>
      </c>
      <c r="AU495" s="215" t="s">
        <v>81</v>
      </c>
      <c r="AV495" s="11" t="s">
        <v>81</v>
      </c>
      <c r="AW495" s="11" t="s">
        <v>182</v>
      </c>
      <c r="AX495" s="11" t="s">
        <v>71</v>
      </c>
      <c r="AY495" s="215" t="s">
        <v>172</v>
      </c>
    </row>
    <row r="496" spans="2:51" s="11" customFormat="1" ht="13.5">
      <c r="B496" s="204"/>
      <c r="C496" s="205"/>
      <c r="D496" s="206" t="s">
        <v>180</v>
      </c>
      <c r="E496" s="207" t="s">
        <v>21</v>
      </c>
      <c r="F496" s="208" t="s">
        <v>638</v>
      </c>
      <c r="G496" s="205"/>
      <c r="H496" s="209">
        <v>1.03</v>
      </c>
      <c r="I496" s="210"/>
      <c r="J496" s="205"/>
      <c r="K496" s="205"/>
      <c r="L496" s="211"/>
      <c r="M496" s="212"/>
      <c r="N496" s="213"/>
      <c r="O496" s="213"/>
      <c r="P496" s="213"/>
      <c r="Q496" s="213"/>
      <c r="R496" s="213"/>
      <c r="S496" s="213"/>
      <c r="T496" s="214"/>
      <c r="AT496" s="215" t="s">
        <v>180</v>
      </c>
      <c r="AU496" s="215" t="s">
        <v>81</v>
      </c>
      <c r="AV496" s="11" t="s">
        <v>81</v>
      </c>
      <c r="AW496" s="11" t="s">
        <v>182</v>
      </c>
      <c r="AX496" s="11" t="s">
        <v>71</v>
      </c>
      <c r="AY496" s="215" t="s">
        <v>172</v>
      </c>
    </row>
    <row r="497" spans="2:51" s="11" customFormat="1" ht="13.5">
      <c r="B497" s="204"/>
      <c r="C497" s="205"/>
      <c r="D497" s="206" t="s">
        <v>180</v>
      </c>
      <c r="E497" s="207" t="s">
        <v>21</v>
      </c>
      <c r="F497" s="208" t="s">
        <v>639</v>
      </c>
      <c r="G497" s="205"/>
      <c r="H497" s="209">
        <v>2.86</v>
      </c>
      <c r="I497" s="210"/>
      <c r="J497" s="205"/>
      <c r="K497" s="205"/>
      <c r="L497" s="211"/>
      <c r="M497" s="212"/>
      <c r="N497" s="213"/>
      <c r="O497" s="213"/>
      <c r="P497" s="213"/>
      <c r="Q497" s="213"/>
      <c r="R497" s="213"/>
      <c r="S497" s="213"/>
      <c r="T497" s="214"/>
      <c r="AT497" s="215" t="s">
        <v>180</v>
      </c>
      <c r="AU497" s="215" t="s">
        <v>81</v>
      </c>
      <c r="AV497" s="11" t="s">
        <v>81</v>
      </c>
      <c r="AW497" s="11" t="s">
        <v>182</v>
      </c>
      <c r="AX497" s="11" t="s">
        <v>71</v>
      </c>
      <c r="AY497" s="215" t="s">
        <v>172</v>
      </c>
    </row>
    <row r="498" spans="2:51" s="11" customFormat="1" ht="13.5">
      <c r="B498" s="204"/>
      <c r="C498" s="205"/>
      <c r="D498" s="206" t="s">
        <v>180</v>
      </c>
      <c r="E498" s="207" t="s">
        <v>21</v>
      </c>
      <c r="F498" s="208" t="s">
        <v>640</v>
      </c>
      <c r="G498" s="205"/>
      <c r="H498" s="209">
        <v>0.73</v>
      </c>
      <c r="I498" s="210"/>
      <c r="J498" s="205"/>
      <c r="K498" s="205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180</v>
      </c>
      <c r="AU498" s="215" t="s">
        <v>81</v>
      </c>
      <c r="AV498" s="11" t="s">
        <v>81</v>
      </c>
      <c r="AW498" s="11" t="s">
        <v>182</v>
      </c>
      <c r="AX498" s="11" t="s">
        <v>71</v>
      </c>
      <c r="AY498" s="215" t="s">
        <v>172</v>
      </c>
    </row>
    <row r="499" spans="2:51" s="11" customFormat="1" ht="13.5">
      <c r="B499" s="204"/>
      <c r="C499" s="205"/>
      <c r="D499" s="206" t="s">
        <v>180</v>
      </c>
      <c r="E499" s="207" t="s">
        <v>21</v>
      </c>
      <c r="F499" s="208" t="s">
        <v>641</v>
      </c>
      <c r="G499" s="205"/>
      <c r="H499" s="209">
        <v>2.4</v>
      </c>
      <c r="I499" s="210"/>
      <c r="J499" s="205"/>
      <c r="K499" s="205"/>
      <c r="L499" s="211"/>
      <c r="M499" s="212"/>
      <c r="N499" s="213"/>
      <c r="O499" s="213"/>
      <c r="P499" s="213"/>
      <c r="Q499" s="213"/>
      <c r="R499" s="213"/>
      <c r="S499" s="213"/>
      <c r="T499" s="214"/>
      <c r="AT499" s="215" t="s">
        <v>180</v>
      </c>
      <c r="AU499" s="215" t="s">
        <v>81</v>
      </c>
      <c r="AV499" s="11" t="s">
        <v>81</v>
      </c>
      <c r="AW499" s="11" t="s">
        <v>182</v>
      </c>
      <c r="AX499" s="11" t="s">
        <v>71</v>
      </c>
      <c r="AY499" s="215" t="s">
        <v>172</v>
      </c>
    </row>
    <row r="500" spans="2:51" s="11" customFormat="1" ht="13.5">
      <c r="B500" s="204"/>
      <c r="C500" s="205"/>
      <c r="D500" s="206" t="s">
        <v>180</v>
      </c>
      <c r="E500" s="207" t="s">
        <v>21</v>
      </c>
      <c r="F500" s="208" t="s">
        <v>642</v>
      </c>
      <c r="G500" s="205"/>
      <c r="H500" s="209">
        <v>0.79</v>
      </c>
      <c r="I500" s="210"/>
      <c r="J500" s="205"/>
      <c r="K500" s="205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180</v>
      </c>
      <c r="AU500" s="215" t="s">
        <v>81</v>
      </c>
      <c r="AV500" s="11" t="s">
        <v>81</v>
      </c>
      <c r="AW500" s="11" t="s">
        <v>182</v>
      </c>
      <c r="AX500" s="11" t="s">
        <v>71</v>
      </c>
      <c r="AY500" s="215" t="s">
        <v>172</v>
      </c>
    </row>
    <row r="501" spans="2:51" s="11" customFormat="1" ht="13.5">
      <c r="B501" s="204"/>
      <c r="C501" s="205"/>
      <c r="D501" s="206" t="s">
        <v>180</v>
      </c>
      <c r="E501" s="207" t="s">
        <v>21</v>
      </c>
      <c r="F501" s="208" t="s">
        <v>643</v>
      </c>
      <c r="G501" s="205"/>
      <c r="H501" s="209">
        <v>2.47</v>
      </c>
      <c r="I501" s="210"/>
      <c r="J501" s="205"/>
      <c r="K501" s="205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180</v>
      </c>
      <c r="AU501" s="215" t="s">
        <v>81</v>
      </c>
      <c r="AV501" s="11" t="s">
        <v>81</v>
      </c>
      <c r="AW501" s="11" t="s">
        <v>182</v>
      </c>
      <c r="AX501" s="11" t="s">
        <v>71</v>
      </c>
      <c r="AY501" s="215" t="s">
        <v>172</v>
      </c>
    </row>
    <row r="502" spans="2:51" s="11" customFormat="1" ht="13.5">
      <c r="B502" s="204"/>
      <c r="C502" s="205"/>
      <c r="D502" s="206" t="s">
        <v>180</v>
      </c>
      <c r="E502" s="207" t="s">
        <v>21</v>
      </c>
      <c r="F502" s="208" t="s">
        <v>644</v>
      </c>
      <c r="G502" s="205"/>
      <c r="H502" s="209">
        <v>1.13</v>
      </c>
      <c r="I502" s="210"/>
      <c r="J502" s="205"/>
      <c r="K502" s="205"/>
      <c r="L502" s="211"/>
      <c r="M502" s="212"/>
      <c r="N502" s="213"/>
      <c r="O502" s="213"/>
      <c r="P502" s="213"/>
      <c r="Q502" s="213"/>
      <c r="R502" s="213"/>
      <c r="S502" s="213"/>
      <c r="T502" s="214"/>
      <c r="AT502" s="215" t="s">
        <v>180</v>
      </c>
      <c r="AU502" s="215" t="s">
        <v>81</v>
      </c>
      <c r="AV502" s="11" t="s">
        <v>81</v>
      </c>
      <c r="AW502" s="11" t="s">
        <v>182</v>
      </c>
      <c r="AX502" s="11" t="s">
        <v>71</v>
      </c>
      <c r="AY502" s="215" t="s">
        <v>172</v>
      </c>
    </row>
    <row r="503" spans="2:51" s="11" customFormat="1" ht="13.5">
      <c r="B503" s="204"/>
      <c r="C503" s="205"/>
      <c r="D503" s="206" t="s">
        <v>180</v>
      </c>
      <c r="E503" s="207" t="s">
        <v>21</v>
      </c>
      <c r="F503" s="208" t="s">
        <v>645</v>
      </c>
      <c r="G503" s="205"/>
      <c r="H503" s="209">
        <v>2.72</v>
      </c>
      <c r="I503" s="210"/>
      <c r="J503" s="205"/>
      <c r="K503" s="205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180</v>
      </c>
      <c r="AU503" s="215" t="s">
        <v>81</v>
      </c>
      <c r="AV503" s="11" t="s">
        <v>81</v>
      </c>
      <c r="AW503" s="11" t="s">
        <v>182</v>
      </c>
      <c r="AX503" s="11" t="s">
        <v>71</v>
      </c>
      <c r="AY503" s="215" t="s">
        <v>172</v>
      </c>
    </row>
    <row r="504" spans="2:51" s="11" customFormat="1" ht="13.5">
      <c r="B504" s="204"/>
      <c r="C504" s="205"/>
      <c r="D504" s="206" t="s">
        <v>180</v>
      </c>
      <c r="E504" s="207" t="s">
        <v>21</v>
      </c>
      <c r="F504" s="208" t="s">
        <v>646</v>
      </c>
      <c r="G504" s="205"/>
      <c r="H504" s="209">
        <v>1.03</v>
      </c>
      <c r="I504" s="210"/>
      <c r="J504" s="205"/>
      <c r="K504" s="205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180</v>
      </c>
      <c r="AU504" s="215" t="s">
        <v>81</v>
      </c>
      <c r="AV504" s="11" t="s">
        <v>81</v>
      </c>
      <c r="AW504" s="11" t="s">
        <v>182</v>
      </c>
      <c r="AX504" s="11" t="s">
        <v>71</v>
      </c>
      <c r="AY504" s="215" t="s">
        <v>172</v>
      </c>
    </row>
    <row r="505" spans="2:51" s="11" customFormat="1" ht="13.5">
      <c r="B505" s="204"/>
      <c r="C505" s="205"/>
      <c r="D505" s="206" t="s">
        <v>180</v>
      </c>
      <c r="E505" s="207" t="s">
        <v>21</v>
      </c>
      <c r="F505" s="208" t="s">
        <v>647</v>
      </c>
      <c r="G505" s="205"/>
      <c r="H505" s="209">
        <v>2.86</v>
      </c>
      <c r="I505" s="210"/>
      <c r="J505" s="205"/>
      <c r="K505" s="205"/>
      <c r="L505" s="211"/>
      <c r="M505" s="212"/>
      <c r="N505" s="213"/>
      <c r="O505" s="213"/>
      <c r="P505" s="213"/>
      <c r="Q505" s="213"/>
      <c r="R505" s="213"/>
      <c r="S505" s="213"/>
      <c r="T505" s="214"/>
      <c r="AT505" s="215" t="s">
        <v>180</v>
      </c>
      <c r="AU505" s="215" t="s">
        <v>81</v>
      </c>
      <c r="AV505" s="11" t="s">
        <v>81</v>
      </c>
      <c r="AW505" s="11" t="s">
        <v>182</v>
      </c>
      <c r="AX505" s="11" t="s">
        <v>71</v>
      </c>
      <c r="AY505" s="215" t="s">
        <v>172</v>
      </c>
    </row>
    <row r="506" spans="2:51" s="11" customFormat="1" ht="13.5">
      <c r="B506" s="204"/>
      <c r="C506" s="205"/>
      <c r="D506" s="206" t="s">
        <v>180</v>
      </c>
      <c r="E506" s="207" t="s">
        <v>21</v>
      </c>
      <c r="F506" s="208" t="s">
        <v>648</v>
      </c>
      <c r="G506" s="205"/>
      <c r="H506" s="209">
        <v>0.73</v>
      </c>
      <c r="I506" s="210"/>
      <c r="J506" s="205"/>
      <c r="K506" s="205"/>
      <c r="L506" s="211"/>
      <c r="M506" s="212"/>
      <c r="N506" s="213"/>
      <c r="O506" s="213"/>
      <c r="P506" s="213"/>
      <c r="Q506" s="213"/>
      <c r="R506" s="213"/>
      <c r="S506" s="213"/>
      <c r="T506" s="214"/>
      <c r="AT506" s="215" t="s">
        <v>180</v>
      </c>
      <c r="AU506" s="215" t="s">
        <v>81</v>
      </c>
      <c r="AV506" s="11" t="s">
        <v>81</v>
      </c>
      <c r="AW506" s="11" t="s">
        <v>182</v>
      </c>
      <c r="AX506" s="11" t="s">
        <v>71</v>
      </c>
      <c r="AY506" s="215" t="s">
        <v>172</v>
      </c>
    </row>
    <row r="507" spans="2:51" s="11" customFormat="1" ht="13.5">
      <c r="B507" s="204"/>
      <c r="C507" s="205"/>
      <c r="D507" s="206" t="s">
        <v>180</v>
      </c>
      <c r="E507" s="207" t="s">
        <v>21</v>
      </c>
      <c r="F507" s="208" t="s">
        <v>649</v>
      </c>
      <c r="G507" s="205"/>
      <c r="H507" s="209">
        <v>2.4</v>
      </c>
      <c r="I507" s="210"/>
      <c r="J507" s="205"/>
      <c r="K507" s="205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180</v>
      </c>
      <c r="AU507" s="215" t="s">
        <v>81</v>
      </c>
      <c r="AV507" s="11" t="s">
        <v>81</v>
      </c>
      <c r="AW507" s="11" t="s">
        <v>182</v>
      </c>
      <c r="AX507" s="11" t="s">
        <v>71</v>
      </c>
      <c r="AY507" s="215" t="s">
        <v>172</v>
      </c>
    </row>
    <row r="508" spans="2:51" s="11" customFormat="1" ht="13.5">
      <c r="B508" s="204"/>
      <c r="C508" s="205"/>
      <c r="D508" s="206" t="s">
        <v>180</v>
      </c>
      <c r="E508" s="207" t="s">
        <v>21</v>
      </c>
      <c r="F508" s="208" t="s">
        <v>650</v>
      </c>
      <c r="G508" s="205"/>
      <c r="H508" s="209">
        <v>0.79</v>
      </c>
      <c r="I508" s="210"/>
      <c r="J508" s="205"/>
      <c r="K508" s="205"/>
      <c r="L508" s="211"/>
      <c r="M508" s="212"/>
      <c r="N508" s="213"/>
      <c r="O508" s="213"/>
      <c r="P508" s="213"/>
      <c r="Q508" s="213"/>
      <c r="R508" s="213"/>
      <c r="S508" s="213"/>
      <c r="T508" s="214"/>
      <c r="AT508" s="215" t="s">
        <v>180</v>
      </c>
      <c r="AU508" s="215" t="s">
        <v>81</v>
      </c>
      <c r="AV508" s="11" t="s">
        <v>81</v>
      </c>
      <c r="AW508" s="11" t="s">
        <v>182</v>
      </c>
      <c r="AX508" s="11" t="s">
        <v>71</v>
      </c>
      <c r="AY508" s="215" t="s">
        <v>172</v>
      </c>
    </row>
    <row r="509" spans="2:51" s="11" customFormat="1" ht="13.5">
      <c r="B509" s="204"/>
      <c r="C509" s="205"/>
      <c r="D509" s="206" t="s">
        <v>180</v>
      </c>
      <c r="E509" s="207" t="s">
        <v>21</v>
      </c>
      <c r="F509" s="208" t="s">
        <v>651</v>
      </c>
      <c r="G509" s="205"/>
      <c r="H509" s="209">
        <v>2.47</v>
      </c>
      <c r="I509" s="210"/>
      <c r="J509" s="205"/>
      <c r="K509" s="205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180</v>
      </c>
      <c r="AU509" s="215" t="s">
        <v>81</v>
      </c>
      <c r="AV509" s="11" t="s">
        <v>81</v>
      </c>
      <c r="AW509" s="11" t="s">
        <v>182</v>
      </c>
      <c r="AX509" s="11" t="s">
        <v>71</v>
      </c>
      <c r="AY509" s="215" t="s">
        <v>172</v>
      </c>
    </row>
    <row r="510" spans="2:51" s="11" customFormat="1" ht="13.5">
      <c r="B510" s="204"/>
      <c r="C510" s="205"/>
      <c r="D510" s="206" t="s">
        <v>180</v>
      </c>
      <c r="E510" s="207" t="s">
        <v>21</v>
      </c>
      <c r="F510" s="208" t="s">
        <v>652</v>
      </c>
      <c r="G510" s="205"/>
      <c r="H510" s="209">
        <v>1.13</v>
      </c>
      <c r="I510" s="210"/>
      <c r="J510" s="205"/>
      <c r="K510" s="205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180</v>
      </c>
      <c r="AU510" s="215" t="s">
        <v>81</v>
      </c>
      <c r="AV510" s="11" t="s">
        <v>81</v>
      </c>
      <c r="AW510" s="11" t="s">
        <v>182</v>
      </c>
      <c r="AX510" s="11" t="s">
        <v>71</v>
      </c>
      <c r="AY510" s="215" t="s">
        <v>172</v>
      </c>
    </row>
    <row r="511" spans="2:51" s="11" customFormat="1" ht="13.5">
      <c r="B511" s="204"/>
      <c r="C511" s="205"/>
      <c r="D511" s="206" t="s">
        <v>180</v>
      </c>
      <c r="E511" s="207" t="s">
        <v>21</v>
      </c>
      <c r="F511" s="208" t="s">
        <v>653</v>
      </c>
      <c r="G511" s="205"/>
      <c r="H511" s="209">
        <v>2.72</v>
      </c>
      <c r="I511" s="210"/>
      <c r="J511" s="205"/>
      <c r="K511" s="205"/>
      <c r="L511" s="211"/>
      <c r="M511" s="212"/>
      <c r="N511" s="213"/>
      <c r="O511" s="213"/>
      <c r="P511" s="213"/>
      <c r="Q511" s="213"/>
      <c r="R511" s="213"/>
      <c r="S511" s="213"/>
      <c r="T511" s="214"/>
      <c r="AT511" s="215" t="s">
        <v>180</v>
      </c>
      <c r="AU511" s="215" t="s">
        <v>81</v>
      </c>
      <c r="AV511" s="11" t="s">
        <v>81</v>
      </c>
      <c r="AW511" s="11" t="s">
        <v>182</v>
      </c>
      <c r="AX511" s="11" t="s">
        <v>71</v>
      </c>
      <c r="AY511" s="215" t="s">
        <v>172</v>
      </c>
    </row>
    <row r="512" spans="2:51" s="11" customFormat="1" ht="13.5">
      <c r="B512" s="204"/>
      <c r="C512" s="205"/>
      <c r="D512" s="206" t="s">
        <v>180</v>
      </c>
      <c r="E512" s="207" t="s">
        <v>21</v>
      </c>
      <c r="F512" s="208" t="s">
        <v>654</v>
      </c>
      <c r="G512" s="205"/>
      <c r="H512" s="209">
        <v>1.45</v>
      </c>
      <c r="I512" s="210"/>
      <c r="J512" s="205"/>
      <c r="K512" s="205"/>
      <c r="L512" s="211"/>
      <c r="M512" s="212"/>
      <c r="N512" s="213"/>
      <c r="O512" s="213"/>
      <c r="P512" s="213"/>
      <c r="Q512" s="213"/>
      <c r="R512" s="213"/>
      <c r="S512" s="213"/>
      <c r="T512" s="214"/>
      <c r="AT512" s="215" t="s">
        <v>180</v>
      </c>
      <c r="AU512" s="215" t="s">
        <v>81</v>
      </c>
      <c r="AV512" s="11" t="s">
        <v>81</v>
      </c>
      <c r="AW512" s="11" t="s">
        <v>182</v>
      </c>
      <c r="AX512" s="11" t="s">
        <v>71</v>
      </c>
      <c r="AY512" s="215" t="s">
        <v>172</v>
      </c>
    </row>
    <row r="513" spans="2:51" s="11" customFormat="1" ht="13.5">
      <c r="B513" s="204"/>
      <c r="C513" s="205"/>
      <c r="D513" s="206" t="s">
        <v>180</v>
      </c>
      <c r="E513" s="207" t="s">
        <v>21</v>
      </c>
      <c r="F513" s="208" t="s">
        <v>655</v>
      </c>
      <c r="G513" s="205"/>
      <c r="H513" s="209">
        <v>1.17</v>
      </c>
      <c r="I513" s="210"/>
      <c r="J513" s="205"/>
      <c r="K513" s="205"/>
      <c r="L513" s="211"/>
      <c r="M513" s="212"/>
      <c r="N513" s="213"/>
      <c r="O513" s="213"/>
      <c r="P513" s="213"/>
      <c r="Q513" s="213"/>
      <c r="R513" s="213"/>
      <c r="S513" s="213"/>
      <c r="T513" s="214"/>
      <c r="AT513" s="215" t="s">
        <v>180</v>
      </c>
      <c r="AU513" s="215" t="s">
        <v>81</v>
      </c>
      <c r="AV513" s="11" t="s">
        <v>81</v>
      </c>
      <c r="AW513" s="11" t="s">
        <v>182</v>
      </c>
      <c r="AX513" s="11" t="s">
        <v>71</v>
      </c>
      <c r="AY513" s="215" t="s">
        <v>172</v>
      </c>
    </row>
    <row r="514" spans="2:51" s="11" customFormat="1" ht="13.5">
      <c r="B514" s="204"/>
      <c r="C514" s="205"/>
      <c r="D514" s="206" t="s">
        <v>180</v>
      </c>
      <c r="E514" s="207" t="s">
        <v>21</v>
      </c>
      <c r="F514" s="208" t="s">
        <v>656</v>
      </c>
      <c r="G514" s="205"/>
      <c r="H514" s="209">
        <v>1.18</v>
      </c>
      <c r="I514" s="210"/>
      <c r="J514" s="205"/>
      <c r="K514" s="205"/>
      <c r="L514" s="211"/>
      <c r="M514" s="212"/>
      <c r="N514" s="213"/>
      <c r="O514" s="213"/>
      <c r="P514" s="213"/>
      <c r="Q514" s="213"/>
      <c r="R514" s="213"/>
      <c r="S514" s="213"/>
      <c r="T514" s="214"/>
      <c r="AT514" s="215" t="s">
        <v>180</v>
      </c>
      <c r="AU514" s="215" t="s">
        <v>81</v>
      </c>
      <c r="AV514" s="11" t="s">
        <v>81</v>
      </c>
      <c r="AW514" s="11" t="s">
        <v>182</v>
      </c>
      <c r="AX514" s="11" t="s">
        <v>71</v>
      </c>
      <c r="AY514" s="215" t="s">
        <v>172</v>
      </c>
    </row>
    <row r="515" spans="2:51" s="11" customFormat="1" ht="13.5">
      <c r="B515" s="204"/>
      <c r="C515" s="205"/>
      <c r="D515" s="206" t="s">
        <v>180</v>
      </c>
      <c r="E515" s="207" t="s">
        <v>21</v>
      </c>
      <c r="F515" s="208" t="s">
        <v>657</v>
      </c>
      <c r="G515" s="205"/>
      <c r="H515" s="209">
        <v>1.75</v>
      </c>
      <c r="I515" s="210"/>
      <c r="J515" s="205"/>
      <c r="K515" s="205"/>
      <c r="L515" s="211"/>
      <c r="M515" s="212"/>
      <c r="N515" s="213"/>
      <c r="O515" s="213"/>
      <c r="P515" s="213"/>
      <c r="Q515" s="213"/>
      <c r="R515" s="213"/>
      <c r="S515" s="213"/>
      <c r="T515" s="214"/>
      <c r="AT515" s="215" t="s">
        <v>180</v>
      </c>
      <c r="AU515" s="215" t="s">
        <v>81</v>
      </c>
      <c r="AV515" s="11" t="s">
        <v>81</v>
      </c>
      <c r="AW515" s="11" t="s">
        <v>182</v>
      </c>
      <c r="AX515" s="11" t="s">
        <v>71</v>
      </c>
      <c r="AY515" s="215" t="s">
        <v>172</v>
      </c>
    </row>
    <row r="516" spans="2:51" s="11" customFormat="1" ht="13.5">
      <c r="B516" s="204"/>
      <c r="C516" s="205"/>
      <c r="D516" s="206" t="s">
        <v>180</v>
      </c>
      <c r="E516" s="207" t="s">
        <v>21</v>
      </c>
      <c r="F516" s="208" t="s">
        <v>658</v>
      </c>
      <c r="G516" s="205"/>
      <c r="H516" s="209">
        <v>2.47</v>
      </c>
      <c r="I516" s="210"/>
      <c r="J516" s="205"/>
      <c r="K516" s="205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180</v>
      </c>
      <c r="AU516" s="215" t="s">
        <v>81</v>
      </c>
      <c r="AV516" s="11" t="s">
        <v>81</v>
      </c>
      <c r="AW516" s="11" t="s">
        <v>182</v>
      </c>
      <c r="AX516" s="11" t="s">
        <v>71</v>
      </c>
      <c r="AY516" s="215" t="s">
        <v>172</v>
      </c>
    </row>
    <row r="517" spans="2:51" s="11" customFormat="1" ht="13.5">
      <c r="B517" s="204"/>
      <c r="C517" s="205"/>
      <c r="D517" s="206" t="s">
        <v>180</v>
      </c>
      <c r="E517" s="207" t="s">
        <v>21</v>
      </c>
      <c r="F517" s="208" t="s">
        <v>659</v>
      </c>
      <c r="G517" s="205"/>
      <c r="H517" s="209">
        <v>0.81</v>
      </c>
      <c r="I517" s="210"/>
      <c r="J517" s="205"/>
      <c r="K517" s="205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180</v>
      </c>
      <c r="AU517" s="215" t="s">
        <v>81</v>
      </c>
      <c r="AV517" s="11" t="s">
        <v>81</v>
      </c>
      <c r="AW517" s="11" t="s">
        <v>182</v>
      </c>
      <c r="AX517" s="11" t="s">
        <v>71</v>
      </c>
      <c r="AY517" s="215" t="s">
        <v>172</v>
      </c>
    </row>
    <row r="518" spans="2:51" s="11" customFormat="1" ht="13.5">
      <c r="B518" s="204"/>
      <c r="C518" s="205"/>
      <c r="D518" s="206" t="s">
        <v>180</v>
      </c>
      <c r="E518" s="207" t="s">
        <v>21</v>
      </c>
      <c r="F518" s="208" t="s">
        <v>660</v>
      </c>
      <c r="G518" s="205"/>
      <c r="H518" s="209">
        <v>2.28</v>
      </c>
      <c r="I518" s="210"/>
      <c r="J518" s="205"/>
      <c r="K518" s="205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180</v>
      </c>
      <c r="AU518" s="215" t="s">
        <v>81</v>
      </c>
      <c r="AV518" s="11" t="s">
        <v>81</v>
      </c>
      <c r="AW518" s="11" t="s">
        <v>182</v>
      </c>
      <c r="AX518" s="11" t="s">
        <v>71</v>
      </c>
      <c r="AY518" s="215" t="s">
        <v>172</v>
      </c>
    </row>
    <row r="519" spans="2:51" s="11" customFormat="1" ht="13.5">
      <c r="B519" s="204"/>
      <c r="C519" s="205"/>
      <c r="D519" s="206" t="s">
        <v>180</v>
      </c>
      <c r="E519" s="207" t="s">
        <v>21</v>
      </c>
      <c r="F519" s="208" t="s">
        <v>661</v>
      </c>
      <c r="G519" s="205"/>
      <c r="H519" s="209">
        <v>2.52</v>
      </c>
      <c r="I519" s="210"/>
      <c r="J519" s="205"/>
      <c r="K519" s="205"/>
      <c r="L519" s="211"/>
      <c r="M519" s="212"/>
      <c r="N519" s="213"/>
      <c r="O519" s="213"/>
      <c r="P519" s="213"/>
      <c r="Q519" s="213"/>
      <c r="R519" s="213"/>
      <c r="S519" s="213"/>
      <c r="T519" s="214"/>
      <c r="AT519" s="215" t="s">
        <v>180</v>
      </c>
      <c r="AU519" s="215" t="s">
        <v>81</v>
      </c>
      <c r="AV519" s="11" t="s">
        <v>81</v>
      </c>
      <c r="AW519" s="11" t="s">
        <v>182</v>
      </c>
      <c r="AX519" s="11" t="s">
        <v>71</v>
      </c>
      <c r="AY519" s="215" t="s">
        <v>172</v>
      </c>
    </row>
    <row r="520" spans="2:51" s="11" customFormat="1" ht="13.5">
      <c r="B520" s="204"/>
      <c r="C520" s="205"/>
      <c r="D520" s="206" t="s">
        <v>180</v>
      </c>
      <c r="E520" s="207" t="s">
        <v>21</v>
      </c>
      <c r="F520" s="208" t="s">
        <v>662</v>
      </c>
      <c r="G520" s="205"/>
      <c r="H520" s="209">
        <v>0.83</v>
      </c>
      <c r="I520" s="210"/>
      <c r="J520" s="205"/>
      <c r="K520" s="205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180</v>
      </c>
      <c r="AU520" s="215" t="s">
        <v>81</v>
      </c>
      <c r="AV520" s="11" t="s">
        <v>81</v>
      </c>
      <c r="AW520" s="11" t="s">
        <v>182</v>
      </c>
      <c r="AX520" s="11" t="s">
        <v>71</v>
      </c>
      <c r="AY520" s="215" t="s">
        <v>172</v>
      </c>
    </row>
    <row r="521" spans="2:51" s="11" customFormat="1" ht="13.5">
      <c r="B521" s="204"/>
      <c r="C521" s="205"/>
      <c r="D521" s="206" t="s">
        <v>180</v>
      </c>
      <c r="E521" s="207" t="s">
        <v>21</v>
      </c>
      <c r="F521" s="208" t="s">
        <v>663</v>
      </c>
      <c r="G521" s="205"/>
      <c r="H521" s="209">
        <v>1.07</v>
      </c>
      <c r="I521" s="210"/>
      <c r="J521" s="205"/>
      <c r="K521" s="205"/>
      <c r="L521" s="211"/>
      <c r="M521" s="212"/>
      <c r="N521" s="213"/>
      <c r="O521" s="213"/>
      <c r="P521" s="213"/>
      <c r="Q521" s="213"/>
      <c r="R521" s="213"/>
      <c r="S521" s="213"/>
      <c r="T521" s="214"/>
      <c r="AT521" s="215" t="s">
        <v>180</v>
      </c>
      <c r="AU521" s="215" t="s">
        <v>81</v>
      </c>
      <c r="AV521" s="11" t="s">
        <v>81</v>
      </c>
      <c r="AW521" s="11" t="s">
        <v>182</v>
      </c>
      <c r="AX521" s="11" t="s">
        <v>71</v>
      </c>
      <c r="AY521" s="215" t="s">
        <v>172</v>
      </c>
    </row>
    <row r="522" spans="2:51" s="11" customFormat="1" ht="13.5">
      <c r="B522" s="204"/>
      <c r="C522" s="205"/>
      <c r="D522" s="206" t="s">
        <v>180</v>
      </c>
      <c r="E522" s="207" t="s">
        <v>21</v>
      </c>
      <c r="F522" s="208" t="s">
        <v>664</v>
      </c>
      <c r="G522" s="205"/>
      <c r="H522" s="209">
        <v>1.55</v>
      </c>
      <c r="I522" s="210"/>
      <c r="J522" s="205"/>
      <c r="K522" s="205"/>
      <c r="L522" s="211"/>
      <c r="M522" s="212"/>
      <c r="N522" s="213"/>
      <c r="O522" s="213"/>
      <c r="P522" s="213"/>
      <c r="Q522" s="213"/>
      <c r="R522" s="213"/>
      <c r="S522" s="213"/>
      <c r="T522" s="214"/>
      <c r="AT522" s="215" t="s">
        <v>180</v>
      </c>
      <c r="AU522" s="215" t="s">
        <v>81</v>
      </c>
      <c r="AV522" s="11" t="s">
        <v>81</v>
      </c>
      <c r="AW522" s="11" t="s">
        <v>182</v>
      </c>
      <c r="AX522" s="11" t="s">
        <v>71</v>
      </c>
      <c r="AY522" s="215" t="s">
        <v>172</v>
      </c>
    </row>
    <row r="523" spans="2:51" s="11" customFormat="1" ht="13.5">
      <c r="B523" s="204"/>
      <c r="C523" s="205"/>
      <c r="D523" s="206" t="s">
        <v>180</v>
      </c>
      <c r="E523" s="207" t="s">
        <v>21</v>
      </c>
      <c r="F523" s="208" t="s">
        <v>665</v>
      </c>
      <c r="G523" s="205"/>
      <c r="H523" s="209">
        <v>1.59</v>
      </c>
      <c r="I523" s="210"/>
      <c r="J523" s="205"/>
      <c r="K523" s="205"/>
      <c r="L523" s="211"/>
      <c r="M523" s="212"/>
      <c r="N523" s="213"/>
      <c r="O523" s="213"/>
      <c r="P523" s="213"/>
      <c r="Q523" s="213"/>
      <c r="R523" s="213"/>
      <c r="S523" s="213"/>
      <c r="T523" s="214"/>
      <c r="AT523" s="215" t="s">
        <v>180</v>
      </c>
      <c r="AU523" s="215" t="s">
        <v>81</v>
      </c>
      <c r="AV523" s="11" t="s">
        <v>81</v>
      </c>
      <c r="AW523" s="11" t="s">
        <v>182</v>
      </c>
      <c r="AX523" s="11" t="s">
        <v>71</v>
      </c>
      <c r="AY523" s="215" t="s">
        <v>172</v>
      </c>
    </row>
    <row r="524" spans="2:51" s="11" customFormat="1" ht="13.5">
      <c r="B524" s="204"/>
      <c r="C524" s="205"/>
      <c r="D524" s="206" t="s">
        <v>180</v>
      </c>
      <c r="E524" s="207" t="s">
        <v>21</v>
      </c>
      <c r="F524" s="208" t="s">
        <v>666</v>
      </c>
      <c r="G524" s="205"/>
      <c r="H524" s="209">
        <v>1.29</v>
      </c>
      <c r="I524" s="210"/>
      <c r="J524" s="205"/>
      <c r="K524" s="205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180</v>
      </c>
      <c r="AU524" s="215" t="s">
        <v>81</v>
      </c>
      <c r="AV524" s="11" t="s">
        <v>81</v>
      </c>
      <c r="AW524" s="11" t="s">
        <v>182</v>
      </c>
      <c r="AX524" s="11" t="s">
        <v>71</v>
      </c>
      <c r="AY524" s="215" t="s">
        <v>172</v>
      </c>
    </row>
    <row r="525" spans="2:51" s="12" customFormat="1" ht="13.5">
      <c r="B525" s="216"/>
      <c r="C525" s="217"/>
      <c r="D525" s="206" t="s">
        <v>180</v>
      </c>
      <c r="E525" s="218" t="s">
        <v>21</v>
      </c>
      <c r="F525" s="219" t="s">
        <v>183</v>
      </c>
      <c r="G525" s="217"/>
      <c r="H525" s="220">
        <v>76.98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180</v>
      </c>
      <c r="AU525" s="226" t="s">
        <v>81</v>
      </c>
      <c r="AV525" s="12" t="s">
        <v>179</v>
      </c>
      <c r="AW525" s="12" t="s">
        <v>182</v>
      </c>
      <c r="AX525" s="12" t="s">
        <v>79</v>
      </c>
      <c r="AY525" s="226" t="s">
        <v>172</v>
      </c>
    </row>
    <row r="526" spans="2:65" s="1" customFormat="1" ht="25.5" customHeight="1">
      <c r="B526" s="41"/>
      <c r="C526" s="192" t="s">
        <v>340</v>
      </c>
      <c r="D526" s="192" t="s">
        <v>174</v>
      </c>
      <c r="E526" s="193" t="s">
        <v>667</v>
      </c>
      <c r="F526" s="194" t="s">
        <v>668</v>
      </c>
      <c r="G526" s="195" t="s">
        <v>348</v>
      </c>
      <c r="H526" s="196">
        <v>173.71</v>
      </c>
      <c r="I526" s="197"/>
      <c r="J526" s="198">
        <f>ROUND(I526*H526,2)</f>
        <v>0</v>
      </c>
      <c r="K526" s="194" t="s">
        <v>178</v>
      </c>
      <c r="L526" s="61"/>
      <c r="M526" s="199" t="s">
        <v>21</v>
      </c>
      <c r="N526" s="200" t="s">
        <v>42</v>
      </c>
      <c r="O526" s="42"/>
      <c r="P526" s="201">
        <f>O526*H526</f>
        <v>0</v>
      </c>
      <c r="Q526" s="201">
        <v>0</v>
      </c>
      <c r="R526" s="201">
        <f>Q526*H526</f>
        <v>0</v>
      </c>
      <c r="S526" s="201">
        <v>0</v>
      </c>
      <c r="T526" s="202">
        <f>S526*H526</f>
        <v>0</v>
      </c>
      <c r="AR526" s="24" t="s">
        <v>179</v>
      </c>
      <c r="AT526" s="24" t="s">
        <v>174</v>
      </c>
      <c r="AU526" s="24" t="s">
        <v>81</v>
      </c>
      <c r="AY526" s="24" t="s">
        <v>172</v>
      </c>
      <c r="BE526" s="203">
        <f>IF(N526="základní",J526,0)</f>
        <v>0</v>
      </c>
      <c r="BF526" s="203">
        <f>IF(N526="snížená",J526,0)</f>
        <v>0</v>
      </c>
      <c r="BG526" s="203">
        <f>IF(N526="zákl. přenesená",J526,0)</f>
        <v>0</v>
      </c>
      <c r="BH526" s="203">
        <f>IF(N526="sníž. přenesená",J526,0)</f>
        <v>0</v>
      </c>
      <c r="BI526" s="203">
        <f>IF(N526="nulová",J526,0)</f>
        <v>0</v>
      </c>
      <c r="BJ526" s="24" t="s">
        <v>79</v>
      </c>
      <c r="BK526" s="203">
        <f>ROUND(I526*H526,2)</f>
        <v>0</v>
      </c>
      <c r="BL526" s="24" t="s">
        <v>179</v>
      </c>
      <c r="BM526" s="24" t="s">
        <v>669</v>
      </c>
    </row>
    <row r="527" spans="2:51" s="11" customFormat="1" ht="13.5">
      <c r="B527" s="204"/>
      <c r="C527" s="205"/>
      <c r="D527" s="206" t="s">
        <v>180</v>
      </c>
      <c r="E527" s="207" t="s">
        <v>21</v>
      </c>
      <c r="F527" s="208" t="s">
        <v>670</v>
      </c>
      <c r="G527" s="205"/>
      <c r="H527" s="209">
        <v>6.17</v>
      </c>
      <c r="I527" s="210"/>
      <c r="J527" s="205"/>
      <c r="K527" s="205"/>
      <c r="L527" s="211"/>
      <c r="M527" s="212"/>
      <c r="N527" s="213"/>
      <c r="O527" s="213"/>
      <c r="P527" s="213"/>
      <c r="Q527" s="213"/>
      <c r="R527" s="213"/>
      <c r="S527" s="213"/>
      <c r="T527" s="214"/>
      <c r="AT527" s="215" t="s">
        <v>180</v>
      </c>
      <c r="AU527" s="215" t="s">
        <v>81</v>
      </c>
      <c r="AV527" s="11" t="s">
        <v>81</v>
      </c>
      <c r="AW527" s="11" t="s">
        <v>182</v>
      </c>
      <c r="AX527" s="11" t="s">
        <v>71</v>
      </c>
      <c r="AY527" s="215" t="s">
        <v>172</v>
      </c>
    </row>
    <row r="528" spans="2:51" s="11" customFormat="1" ht="13.5">
      <c r="B528" s="204"/>
      <c r="C528" s="205"/>
      <c r="D528" s="206" t="s">
        <v>180</v>
      </c>
      <c r="E528" s="207" t="s">
        <v>21</v>
      </c>
      <c r="F528" s="208" t="s">
        <v>671</v>
      </c>
      <c r="G528" s="205"/>
      <c r="H528" s="209">
        <v>20.41</v>
      </c>
      <c r="I528" s="210"/>
      <c r="J528" s="205"/>
      <c r="K528" s="205"/>
      <c r="L528" s="211"/>
      <c r="M528" s="212"/>
      <c r="N528" s="213"/>
      <c r="O528" s="213"/>
      <c r="P528" s="213"/>
      <c r="Q528" s="213"/>
      <c r="R528" s="213"/>
      <c r="S528" s="213"/>
      <c r="T528" s="214"/>
      <c r="AT528" s="215" t="s">
        <v>180</v>
      </c>
      <c r="AU528" s="215" t="s">
        <v>81</v>
      </c>
      <c r="AV528" s="11" t="s">
        <v>81</v>
      </c>
      <c r="AW528" s="11" t="s">
        <v>182</v>
      </c>
      <c r="AX528" s="11" t="s">
        <v>71</v>
      </c>
      <c r="AY528" s="215" t="s">
        <v>172</v>
      </c>
    </row>
    <row r="529" spans="2:51" s="11" customFormat="1" ht="13.5">
      <c r="B529" s="204"/>
      <c r="C529" s="205"/>
      <c r="D529" s="206" t="s">
        <v>180</v>
      </c>
      <c r="E529" s="207" t="s">
        <v>21</v>
      </c>
      <c r="F529" s="208" t="s">
        <v>672</v>
      </c>
      <c r="G529" s="205"/>
      <c r="H529" s="209">
        <v>11.37</v>
      </c>
      <c r="I529" s="210"/>
      <c r="J529" s="205"/>
      <c r="K529" s="205"/>
      <c r="L529" s="211"/>
      <c r="M529" s="212"/>
      <c r="N529" s="213"/>
      <c r="O529" s="213"/>
      <c r="P529" s="213"/>
      <c r="Q529" s="213"/>
      <c r="R529" s="213"/>
      <c r="S529" s="213"/>
      <c r="T529" s="214"/>
      <c r="AT529" s="215" t="s">
        <v>180</v>
      </c>
      <c r="AU529" s="215" t="s">
        <v>81</v>
      </c>
      <c r="AV529" s="11" t="s">
        <v>81</v>
      </c>
      <c r="AW529" s="11" t="s">
        <v>182</v>
      </c>
      <c r="AX529" s="11" t="s">
        <v>71</v>
      </c>
      <c r="AY529" s="215" t="s">
        <v>172</v>
      </c>
    </row>
    <row r="530" spans="2:51" s="11" customFormat="1" ht="13.5">
      <c r="B530" s="204"/>
      <c r="C530" s="205"/>
      <c r="D530" s="206" t="s">
        <v>180</v>
      </c>
      <c r="E530" s="207" t="s">
        <v>21</v>
      </c>
      <c r="F530" s="208" t="s">
        <v>673</v>
      </c>
      <c r="G530" s="205"/>
      <c r="H530" s="209">
        <v>7.52</v>
      </c>
      <c r="I530" s="210"/>
      <c r="J530" s="205"/>
      <c r="K530" s="205"/>
      <c r="L530" s="211"/>
      <c r="M530" s="212"/>
      <c r="N530" s="213"/>
      <c r="O530" s="213"/>
      <c r="P530" s="213"/>
      <c r="Q530" s="213"/>
      <c r="R530" s="213"/>
      <c r="S530" s="213"/>
      <c r="T530" s="214"/>
      <c r="AT530" s="215" t="s">
        <v>180</v>
      </c>
      <c r="AU530" s="215" t="s">
        <v>81</v>
      </c>
      <c r="AV530" s="11" t="s">
        <v>81</v>
      </c>
      <c r="AW530" s="11" t="s">
        <v>182</v>
      </c>
      <c r="AX530" s="11" t="s">
        <v>71</v>
      </c>
      <c r="AY530" s="215" t="s">
        <v>172</v>
      </c>
    </row>
    <row r="531" spans="2:51" s="11" customFormat="1" ht="13.5">
      <c r="B531" s="204"/>
      <c r="C531" s="205"/>
      <c r="D531" s="206" t="s">
        <v>180</v>
      </c>
      <c r="E531" s="207" t="s">
        <v>21</v>
      </c>
      <c r="F531" s="208" t="s">
        <v>674</v>
      </c>
      <c r="G531" s="205"/>
      <c r="H531" s="209">
        <v>13.85</v>
      </c>
      <c r="I531" s="210"/>
      <c r="J531" s="205"/>
      <c r="K531" s="205"/>
      <c r="L531" s="211"/>
      <c r="M531" s="212"/>
      <c r="N531" s="213"/>
      <c r="O531" s="213"/>
      <c r="P531" s="213"/>
      <c r="Q531" s="213"/>
      <c r="R531" s="213"/>
      <c r="S531" s="213"/>
      <c r="T531" s="214"/>
      <c r="AT531" s="215" t="s">
        <v>180</v>
      </c>
      <c r="AU531" s="215" t="s">
        <v>81</v>
      </c>
      <c r="AV531" s="11" t="s">
        <v>81</v>
      </c>
      <c r="AW531" s="11" t="s">
        <v>182</v>
      </c>
      <c r="AX531" s="11" t="s">
        <v>71</v>
      </c>
      <c r="AY531" s="215" t="s">
        <v>172</v>
      </c>
    </row>
    <row r="532" spans="2:51" s="11" customFormat="1" ht="13.5">
      <c r="B532" s="204"/>
      <c r="C532" s="205"/>
      <c r="D532" s="206" t="s">
        <v>180</v>
      </c>
      <c r="E532" s="207" t="s">
        <v>21</v>
      </c>
      <c r="F532" s="208" t="s">
        <v>675</v>
      </c>
      <c r="G532" s="205"/>
      <c r="H532" s="209">
        <v>13.74</v>
      </c>
      <c r="I532" s="210"/>
      <c r="J532" s="205"/>
      <c r="K532" s="205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180</v>
      </c>
      <c r="AU532" s="215" t="s">
        <v>81</v>
      </c>
      <c r="AV532" s="11" t="s">
        <v>81</v>
      </c>
      <c r="AW532" s="11" t="s">
        <v>182</v>
      </c>
      <c r="AX532" s="11" t="s">
        <v>71</v>
      </c>
      <c r="AY532" s="215" t="s">
        <v>172</v>
      </c>
    </row>
    <row r="533" spans="2:51" s="11" customFormat="1" ht="13.5">
      <c r="B533" s="204"/>
      <c r="C533" s="205"/>
      <c r="D533" s="206" t="s">
        <v>180</v>
      </c>
      <c r="E533" s="207" t="s">
        <v>21</v>
      </c>
      <c r="F533" s="208" t="s">
        <v>676</v>
      </c>
      <c r="G533" s="205"/>
      <c r="H533" s="209">
        <v>24.192</v>
      </c>
      <c r="I533" s="210"/>
      <c r="J533" s="205"/>
      <c r="K533" s="205"/>
      <c r="L533" s="211"/>
      <c r="M533" s="212"/>
      <c r="N533" s="213"/>
      <c r="O533" s="213"/>
      <c r="P533" s="213"/>
      <c r="Q533" s="213"/>
      <c r="R533" s="213"/>
      <c r="S533" s="213"/>
      <c r="T533" s="214"/>
      <c r="AT533" s="215" t="s">
        <v>180</v>
      </c>
      <c r="AU533" s="215" t="s">
        <v>81</v>
      </c>
      <c r="AV533" s="11" t="s">
        <v>81</v>
      </c>
      <c r="AW533" s="11" t="s">
        <v>182</v>
      </c>
      <c r="AX533" s="11" t="s">
        <v>71</v>
      </c>
      <c r="AY533" s="215" t="s">
        <v>172</v>
      </c>
    </row>
    <row r="534" spans="2:51" s="11" customFormat="1" ht="40.5">
      <c r="B534" s="204"/>
      <c r="C534" s="205"/>
      <c r="D534" s="206" t="s">
        <v>180</v>
      </c>
      <c r="E534" s="207" t="s">
        <v>21</v>
      </c>
      <c r="F534" s="208" t="s">
        <v>677</v>
      </c>
      <c r="G534" s="205"/>
      <c r="H534" s="209">
        <v>65.548</v>
      </c>
      <c r="I534" s="210"/>
      <c r="J534" s="205"/>
      <c r="K534" s="205"/>
      <c r="L534" s="211"/>
      <c r="M534" s="212"/>
      <c r="N534" s="213"/>
      <c r="O534" s="213"/>
      <c r="P534" s="213"/>
      <c r="Q534" s="213"/>
      <c r="R534" s="213"/>
      <c r="S534" s="213"/>
      <c r="T534" s="214"/>
      <c r="AT534" s="215" t="s">
        <v>180</v>
      </c>
      <c r="AU534" s="215" t="s">
        <v>81</v>
      </c>
      <c r="AV534" s="11" t="s">
        <v>81</v>
      </c>
      <c r="AW534" s="11" t="s">
        <v>182</v>
      </c>
      <c r="AX534" s="11" t="s">
        <v>71</v>
      </c>
      <c r="AY534" s="215" t="s">
        <v>172</v>
      </c>
    </row>
    <row r="535" spans="2:51" s="11" customFormat="1" ht="13.5">
      <c r="B535" s="204"/>
      <c r="C535" s="205"/>
      <c r="D535" s="206" t="s">
        <v>180</v>
      </c>
      <c r="E535" s="207" t="s">
        <v>21</v>
      </c>
      <c r="F535" s="208" t="s">
        <v>678</v>
      </c>
      <c r="G535" s="205"/>
      <c r="H535" s="209">
        <v>10.91</v>
      </c>
      <c r="I535" s="210"/>
      <c r="J535" s="205"/>
      <c r="K535" s="205"/>
      <c r="L535" s="211"/>
      <c r="M535" s="212"/>
      <c r="N535" s="213"/>
      <c r="O535" s="213"/>
      <c r="P535" s="213"/>
      <c r="Q535" s="213"/>
      <c r="R535" s="213"/>
      <c r="S535" s="213"/>
      <c r="T535" s="214"/>
      <c r="AT535" s="215" t="s">
        <v>180</v>
      </c>
      <c r="AU535" s="215" t="s">
        <v>81</v>
      </c>
      <c r="AV535" s="11" t="s">
        <v>81</v>
      </c>
      <c r="AW535" s="11" t="s">
        <v>182</v>
      </c>
      <c r="AX535" s="11" t="s">
        <v>71</v>
      </c>
      <c r="AY535" s="215" t="s">
        <v>172</v>
      </c>
    </row>
    <row r="536" spans="2:51" s="12" customFormat="1" ht="13.5">
      <c r="B536" s="216"/>
      <c r="C536" s="217"/>
      <c r="D536" s="206" t="s">
        <v>180</v>
      </c>
      <c r="E536" s="218" t="s">
        <v>21</v>
      </c>
      <c r="F536" s="219" t="s">
        <v>183</v>
      </c>
      <c r="G536" s="217"/>
      <c r="H536" s="220">
        <v>173.71</v>
      </c>
      <c r="I536" s="221"/>
      <c r="J536" s="217"/>
      <c r="K536" s="217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180</v>
      </c>
      <c r="AU536" s="226" t="s">
        <v>81</v>
      </c>
      <c r="AV536" s="12" t="s">
        <v>179</v>
      </c>
      <c r="AW536" s="12" t="s">
        <v>182</v>
      </c>
      <c r="AX536" s="12" t="s">
        <v>79</v>
      </c>
      <c r="AY536" s="226" t="s">
        <v>172</v>
      </c>
    </row>
    <row r="537" spans="2:65" s="1" customFormat="1" ht="25.5" customHeight="1">
      <c r="B537" s="41"/>
      <c r="C537" s="192" t="s">
        <v>679</v>
      </c>
      <c r="D537" s="192" t="s">
        <v>174</v>
      </c>
      <c r="E537" s="193" t="s">
        <v>680</v>
      </c>
      <c r="F537" s="194" t="s">
        <v>681</v>
      </c>
      <c r="G537" s="195" t="s">
        <v>348</v>
      </c>
      <c r="H537" s="196">
        <v>8.88</v>
      </c>
      <c r="I537" s="197"/>
      <c r="J537" s="198">
        <f>ROUND(I537*H537,2)</f>
        <v>0</v>
      </c>
      <c r="K537" s="194" t="s">
        <v>178</v>
      </c>
      <c r="L537" s="61"/>
      <c r="M537" s="199" t="s">
        <v>21</v>
      </c>
      <c r="N537" s="200" t="s">
        <v>42</v>
      </c>
      <c r="O537" s="42"/>
      <c r="P537" s="201">
        <f>O537*H537</f>
        <v>0</v>
      </c>
      <c r="Q537" s="201">
        <v>0</v>
      </c>
      <c r="R537" s="201">
        <f>Q537*H537</f>
        <v>0</v>
      </c>
      <c r="S537" s="201">
        <v>0</v>
      </c>
      <c r="T537" s="202">
        <f>S537*H537</f>
        <v>0</v>
      </c>
      <c r="AR537" s="24" t="s">
        <v>179</v>
      </c>
      <c r="AT537" s="24" t="s">
        <v>174</v>
      </c>
      <c r="AU537" s="24" t="s">
        <v>81</v>
      </c>
      <c r="AY537" s="24" t="s">
        <v>172</v>
      </c>
      <c r="BE537" s="203">
        <f>IF(N537="základní",J537,0)</f>
        <v>0</v>
      </c>
      <c r="BF537" s="203">
        <f>IF(N537="snížená",J537,0)</f>
        <v>0</v>
      </c>
      <c r="BG537" s="203">
        <f>IF(N537="zákl. přenesená",J537,0)</f>
        <v>0</v>
      </c>
      <c r="BH537" s="203">
        <f>IF(N537="sníž. přenesená",J537,0)</f>
        <v>0</v>
      </c>
      <c r="BI537" s="203">
        <f>IF(N537="nulová",J537,0)</f>
        <v>0</v>
      </c>
      <c r="BJ537" s="24" t="s">
        <v>79</v>
      </c>
      <c r="BK537" s="203">
        <f>ROUND(I537*H537,2)</f>
        <v>0</v>
      </c>
      <c r="BL537" s="24" t="s">
        <v>179</v>
      </c>
      <c r="BM537" s="24" t="s">
        <v>682</v>
      </c>
    </row>
    <row r="538" spans="2:51" s="11" customFormat="1" ht="13.5">
      <c r="B538" s="204"/>
      <c r="C538" s="205"/>
      <c r="D538" s="206" t="s">
        <v>180</v>
      </c>
      <c r="E538" s="207" t="s">
        <v>21</v>
      </c>
      <c r="F538" s="208" t="s">
        <v>683</v>
      </c>
      <c r="G538" s="205"/>
      <c r="H538" s="209">
        <v>8.88</v>
      </c>
      <c r="I538" s="210"/>
      <c r="J538" s="205"/>
      <c r="K538" s="205"/>
      <c r="L538" s="211"/>
      <c r="M538" s="212"/>
      <c r="N538" s="213"/>
      <c r="O538" s="213"/>
      <c r="P538" s="213"/>
      <c r="Q538" s="213"/>
      <c r="R538" s="213"/>
      <c r="S538" s="213"/>
      <c r="T538" s="214"/>
      <c r="AT538" s="215" t="s">
        <v>180</v>
      </c>
      <c r="AU538" s="215" t="s">
        <v>81</v>
      </c>
      <c r="AV538" s="11" t="s">
        <v>81</v>
      </c>
      <c r="AW538" s="11" t="s">
        <v>182</v>
      </c>
      <c r="AX538" s="11" t="s">
        <v>71</v>
      </c>
      <c r="AY538" s="215" t="s">
        <v>172</v>
      </c>
    </row>
    <row r="539" spans="2:51" s="12" customFormat="1" ht="13.5">
      <c r="B539" s="216"/>
      <c r="C539" s="217"/>
      <c r="D539" s="206" t="s">
        <v>180</v>
      </c>
      <c r="E539" s="218" t="s">
        <v>21</v>
      </c>
      <c r="F539" s="219" t="s">
        <v>183</v>
      </c>
      <c r="G539" s="217"/>
      <c r="H539" s="220">
        <v>8.88</v>
      </c>
      <c r="I539" s="221"/>
      <c r="J539" s="217"/>
      <c r="K539" s="217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180</v>
      </c>
      <c r="AU539" s="226" t="s">
        <v>81</v>
      </c>
      <c r="AV539" s="12" t="s">
        <v>179</v>
      </c>
      <c r="AW539" s="12" t="s">
        <v>182</v>
      </c>
      <c r="AX539" s="12" t="s">
        <v>79</v>
      </c>
      <c r="AY539" s="226" t="s">
        <v>172</v>
      </c>
    </row>
    <row r="540" spans="2:65" s="1" customFormat="1" ht="25.5" customHeight="1">
      <c r="B540" s="41"/>
      <c r="C540" s="192" t="s">
        <v>344</v>
      </c>
      <c r="D540" s="192" t="s">
        <v>174</v>
      </c>
      <c r="E540" s="193" t="s">
        <v>684</v>
      </c>
      <c r="F540" s="194" t="s">
        <v>685</v>
      </c>
      <c r="G540" s="195" t="s">
        <v>348</v>
      </c>
      <c r="H540" s="196">
        <v>8.88</v>
      </c>
      <c r="I540" s="197"/>
      <c r="J540" s="198">
        <f>ROUND(I540*H540,2)</f>
        <v>0</v>
      </c>
      <c r="K540" s="194" t="s">
        <v>178</v>
      </c>
      <c r="L540" s="61"/>
      <c r="M540" s="199" t="s">
        <v>21</v>
      </c>
      <c r="N540" s="200" t="s">
        <v>42</v>
      </c>
      <c r="O540" s="42"/>
      <c r="P540" s="201">
        <f>O540*H540</f>
        <v>0</v>
      </c>
      <c r="Q540" s="201">
        <v>0</v>
      </c>
      <c r="R540" s="201">
        <f>Q540*H540</f>
        <v>0</v>
      </c>
      <c r="S540" s="201">
        <v>0</v>
      </c>
      <c r="T540" s="202">
        <f>S540*H540</f>
        <v>0</v>
      </c>
      <c r="AR540" s="24" t="s">
        <v>179</v>
      </c>
      <c r="AT540" s="24" t="s">
        <v>174</v>
      </c>
      <c r="AU540" s="24" t="s">
        <v>81</v>
      </c>
      <c r="AY540" s="24" t="s">
        <v>172</v>
      </c>
      <c r="BE540" s="203">
        <f>IF(N540="základní",J540,0)</f>
        <v>0</v>
      </c>
      <c r="BF540" s="203">
        <f>IF(N540="snížená",J540,0)</f>
        <v>0</v>
      </c>
      <c r="BG540" s="203">
        <f>IF(N540="zákl. přenesená",J540,0)</f>
        <v>0</v>
      </c>
      <c r="BH540" s="203">
        <f>IF(N540="sníž. přenesená",J540,0)</f>
        <v>0</v>
      </c>
      <c r="BI540" s="203">
        <f>IF(N540="nulová",J540,0)</f>
        <v>0</v>
      </c>
      <c r="BJ540" s="24" t="s">
        <v>79</v>
      </c>
      <c r="BK540" s="203">
        <f>ROUND(I540*H540,2)</f>
        <v>0</v>
      </c>
      <c r="BL540" s="24" t="s">
        <v>179</v>
      </c>
      <c r="BM540" s="24" t="s">
        <v>686</v>
      </c>
    </row>
    <row r="541" spans="2:51" s="11" customFormat="1" ht="13.5">
      <c r="B541" s="204"/>
      <c r="C541" s="205"/>
      <c r="D541" s="206" t="s">
        <v>180</v>
      </c>
      <c r="E541" s="207" t="s">
        <v>21</v>
      </c>
      <c r="F541" s="208" t="s">
        <v>683</v>
      </c>
      <c r="G541" s="205"/>
      <c r="H541" s="209">
        <v>8.88</v>
      </c>
      <c r="I541" s="210"/>
      <c r="J541" s="205"/>
      <c r="K541" s="205"/>
      <c r="L541" s="211"/>
      <c r="M541" s="212"/>
      <c r="N541" s="213"/>
      <c r="O541" s="213"/>
      <c r="P541" s="213"/>
      <c r="Q541" s="213"/>
      <c r="R541" s="213"/>
      <c r="S541" s="213"/>
      <c r="T541" s="214"/>
      <c r="AT541" s="215" t="s">
        <v>180</v>
      </c>
      <c r="AU541" s="215" t="s">
        <v>81</v>
      </c>
      <c r="AV541" s="11" t="s">
        <v>81</v>
      </c>
      <c r="AW541" s="11" t="s">
        <v>182</v>
      </c>
      <c r="AX541" s="11" t="s">
        <v>71</v>
      </c>
      <c r="AY541" s="215" t="s">
        <v>172</v>
      </c>
    </row>
    <row r="542" spans="2:51" s="12" customFormat="1" ht="13.5">
      <c r="B542" s="216"/>
      <c r="C542" s="217"/>
      <c r="D542" s="206" t="s">
        <v>180</v>
      </c>
      <c r="E542" s="218" t="s">
        <v>21</v>
      </c>
      <c r="F542" s="219" t="s">
        <v>183</v>
      </c>
      <c r="G542" s="217"/>
      <c r="H542" s="220">
        <v>8.88</v>
      </c>
      <c r="I542" s="221"/>
      <c r="J542" s="217"/>
      <c r="K542" s="217"/>
      <c r="L542" s="222"/>
      <c r="M542" s="223"/>
      <c r="N542" s="224"/>
      <c r="O542" s="224"/>
      <c r="P542" s="224"/>
      <c r="Q542" s="224"/>
      <c r="R542" s="224"/>
      <c r="S542" s="224"/>
      <c r="T542" s="225"/>
      <c r="AT542" s="226" t="s">
        <v>180</v>
      </c>
      <c r="AU542" s="226" t="s">
        <v>81</v>
      </c>
      <c r="AV542" s="12" t="s">
        <v>179</v>
      </c>
      <c r="AW542" s="12" t="s">
        <v>182</v>
      </c>
      <c r="AX542" s="12" t="s">
        <v>79</v>
      </c>
      <c r="AY542" s="226" t="s">
        <v>172</v>
      </c>
    </row>
    <row r="543" spans="2:65" s="1" customFormat="1" ht="16.5" customHeight="1">
      <c r="B543" s="41"/>
      <c r="C543" s="192" t="s">
        <v>687</v>
      </c>
      <c r="D543" s="192" t="s">
        <v>174</v>
      </c>
      <c r="E543" s="193" t="s">
        <v>688</v>
      </c>
      <c r="F543" s="194" t="s">
        <v>689</v>
      </c>
      <c r="G543" s="195" t="s">
        <v>280</v>
      </c>
      <c r="H543" s="196">
        <v>89</v>
      </c>
      <c r="I543" s="197"/>
      <c r="J543" s="198">
        <f>ROUND(I543*H543,2)</f>
        <v>0</v>
      </c>
      <c r="K543" s="194" t="s">
        <v>178</v>
      </c>
      <c r="L543" s="61"/>
      <c r="M543" s="199" t="s">
        <v>21</v>
      </c>
      <c r="N543" s="200" t="s">
        <v>42</v>
      </c>
      <c r="O543" s="42"/>
      <c r="P543" s="201">
        <f>O543*H543</f>
        <v>0</v>
      </c>
      <c r="Q543" s="201">
        <v>0</v>
      </c>
      <c r="R543" s="201">
        <f>Q543*H543</f>
        <v>0</v>
      </c>
      <c r="S543" s="201">
        <v>0</v>
      </c>
      <c r="T543" s="202">
        <f>S543*H543</f>
        <v>0</v>
      </c>
      <c r="AR543" s="24" t="s">
        <v>179</v>
      </c>
      <c r="AT543" s="24" t="s">
        <v>174</v>
      </c>
      <c r="AU543" s="24" t="s">
        <v>81</v>
      </c>
      <c r="AY543" s="24" t="s">
        <v>172</v>
      </c>
      <c r="BE543" s="203">
        <f>IF(N543="základní",J543,0)</f>
        <v>0</v>
      </c>
      <c r="BF543" s="203">
        <f>IF(N543="snížená",J543,0)</f>
        <v>0</v>
      </c>
      <c r="BG543" s="203">
        <f>IF(N543="zákl. přenesená",J543,0)</f>
        <v>0</v>
      </c>
      <c r="BH543" s="203">
        <f>IF(N543="sníž. přenesená",J543,0)</f>
        <v>0</v>
      </c>
      <c r="BI543" s="203">
        <f>IF(N543="nulová",J543,0)</f>
        <v>0</v>
      </c>
      <c r="BJ543" s="24" t="s">
        <v>79</v>
      </c>
      <c r="BK543" s="203">
        <f>ROUND(I543*H543,2)</f>
        <v>0</v>
      </c>
      <c r="BL543" s="24" t="s">
        <v>179</v>
      </c>
      <c r="BM543" s="24" t="s">
        <v>690</v>
      </c>
    </row>
    <row r="544" spans="2:65" s="1" customFormat="1" ht="25.5" customHeight="1">
      <c r="B544" s="41"/>
      <c r="C544" s="227" t="s">
        <v>349</v>
      </c>
      <c r="D544" s="227" t="s">
        <v>268</v>
      </c>
      <c r="E544" s="228" t="s">
        <v>691</v>
      </c>
      <c r="F544" s="229" t="s">
        <v>692</v>
      </c>
      <c r="G544" s="230" t="s">
        <v>280</v>
      </c>
      <c r="H544" s="231">
        <v>1</v>
      </c>
      <c r="I544" s="232"/>
      <c r="J544" s="233">
        <f>ROUND(I544*H544,2)</f>
        <v>0</v>
      </c>
      <c r="K544" s="229" t="s">
        <v>21</v>
      </c>
      <c r="L544" s="234"/>
      <c r="M544" s="235" t="s">
        <v>21</v>
      </c>
      <c r="N544" s="236" t="s">
        <v>42</v>
      </c>
      <c r="O544" s="42"/>
      <c r="P544" s="201">
        <f>O544*H544</f>
        <v>0</v>
      </c>
      <c r="Q544" s="201">
        <v>0</v>
      </c>
      <c r="R544" s="201">
        <f>Q544*H544</f>
        <v>0</v>
      </c>
      <c r="S544" s="201">
        <v>0</v>
      </c>
      <c r="T544" s="202">
        <f>S544*H544</f>
        <v>0</v>
      </c>
      <c r="AR544" s="24" t="s">
        <v>192</v>
      </c>
      <c r="AT544" s="24" t="s">
        <v>268</v>
      </c>
      <c r="AU544" s="24" t="s">
        <v>81</v>
      </c>
      <c r="AY544" s="24" t="s">
        <v>172</v>
      </c>
      <c r="BE544" s="203">
        <f>IF(N544="základní",J544,0)</f>
        <v>0</v>
      </c>
      <c r="BF544" s="203">
        <f>IF(N544="snížená",J544,0)</f>
        <v>0</v>
      </c>
      <c r="BG544" s="203">
        <f>IF(N544="zákl. přenesená",J544,0)</f>
        <v>0</v>
      </c>
      <c r="BH544" s="203">
        <f>IF(N544="sníž. přenesená",J544,0)</f>
        <v>0</v>
      </c>
      <c r="BI544" s="203">
        <f>IF(N544="nulová",J544,0)</f>
        <v>0</v>
      </c>
      <c r="BJ544" s="24" t="s">
        <v>79</v>
      </c>
      <c r="BK544" s="203">
        <f>ROUND(I544*H544,2)</f>
        <v>0</v>
      </c>
      <c r="BL544" s="24" t="s">
        <v>179</v>
      </c>
      <c r="BM544" s="24" t="s">
        <v>693</v>
      </c>
    </row>
    <row r="545" spans="2:51" s="11" customFormat="1" ht="13.5">
      <c r="B545" s="204"/>
      <c r="C545" s="205"/>
      <c r="D545" s="206" t="s">
        <v>180</v>
      </c>
      <c r="E545" s="207" t="s">
        <v>21</v>
      </c>
      <c r="F545" s="208" t="s">
        <v>694</v>
      </c>
      <c r="G545" s="205"/>
      <c r="H545" s="209">
        <v>1</v>
      </c>
      <c r="I545" s="210"/>
      <c r="J545" s="205"/>
      <c r="K545" s="205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180</v>
      </c>
      <c r="AU545" s="215" t="s">
        <v>81</v>
      </c>
      <c r="AV545" s="11" t="s">
        <v>81</v>
      </c>
      <c r="AW545" s="11" t="s">
        <v>182</v>
      </c>
      <c r="AX545" s="11" t="s">
        <v>71</v>
      </c>
      <c r="AY545" s="215" t="s">
        <v>172</v>
      </c>
    </row>
    <row r="546" spans="2:51" s="12" customFormat="1" ht="13.5">
      <c r="B546" s="216"/>
      <c r="C546" s="217"/>
      <c r="D546" s="206" t="s">
        <v>180</v>
      </c>
      <c r="E546" s="218" t="s">
        <v>21</v>
      </c>
      <c r="F546" s="219" t="s">
        <v>183</v>
      </c>
      <c r="G546" s="217"/>
      <c r="H546" s="220">
        <v>1</v>
      </c>
      <c r="I546" s="221"/>
      <c r="J546" s="217"/>
      <c r="K546" s="217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180</v>
      </c>
      <c r="AU546" s="226" t="s">
        <v>81</v>
      </c>
      <c r="AV546" s="12" t="s">
        <v>179</v>
      </c>
      <c r="AW546" s="12" t="s">
        <v>182</v>
      </c>
      <c r="AX546" s="12" t="s">
        <v>79</v>
      </c>
      <c r="AY546" s="226" t="s">
        <v>172</v>
      </c>
    </row>
    <row r="547" spans="2:65" s="1" customFormat="1" ht="25.5" customHeight="1">
      <c r="B547" s="41"/>
      <c r="C547" s="227" t="s">
        <v>695</v>
      </c>
      <c r="D547" s="227" t="s">
        <v>268</v>
      </c>
      <c r="E547" s="228" t="s">
        <v>696</v>
      </c>
      <c r="F547" s="229" t="s">
        <v>697</v>
      </c>
      <c r="G547" s="230" t="s">
        <v>280</v>
      </c>
      <c r="H547" s="231">
        <v>40</v>
      </c>
      <c r="I547" s="232"/>
      <c r="J547" s="233">
        <f>ROUND(I547*H547,2)</f>
        <v>0</v>
      </c>
      <c r="K547" s="229" t="s">
        <v>21</v>
      </c>
      <c r="L547" s="234"/>
      <c r="M547" s="235" t="s">
        <v>21</v>
      </c>
      <c r="N547" s="236" t="s">
        <v>42</v>
      </c>
      <c r="O547" s="42"/>
      <c r="P547" s="201">
        <f>O547*H547</f>
        <v>0</v>
      </c>
      <c r="Q547" s="201">
        <v>0</v>
      </c>
      <c r="R547" s="201">
        <f>Q547*H547</f>
        <v>0</v>
      </c>
      <c r="S547" s="201">
        <v>0</v>
      </c>
      <c r="T547" s="202">
        <f>S547*H547</f>
        <v>0</v>
      </c>
      <c r="AR547" s="24" t="s">
        <v>192</v>
      </c>
      <c r="AT547" s="24" t="s">
        <v>268</v>
      </c>
      <c r="AU547" s="24" t="s">
        <v>81</v>
      </c>
      <c r="AY547" s="24" t="s">
        <v>172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24" t="s">
        <v>79</v>
      </c>
      <c r="BK547" s="203">
        <f>ROUND(I547*H547,2)</f>
        <v>0</v>
      </c>
      <c r="BL547" s="24" t="s">
        <v>179</v>
      </c>
      <c r="BM547" s="24" t="s">
        <v>698</v>
      </c>
    </row>
    <row r="548" spans="2:51" s="11" customFormat="1" ht="13.5">
      <c r="B548" s="204"/>
      <c r="C548" s="205"/>
      <c r="D548" s="206" t="s">
        <v>180</v>
      </c>
      <c r="E548" s="207" t="s">
        <v>21</v>
      </c>
      <c r="F548" s="208" t="s">
        <v>699</v>
      </c>
      <c r="G548" s="205"/>
      <c r="H548" s="209">
        <v>8</v>
      </c>
      <c r="I548" s="210"/>
      <c r="J548" s="205"/>
      <c r="K548" s="205"/>
      <c r="L548" s="211"/>
      <c r="M548" s="212"/>
      <c r="N548" s="213"/>
      <c r="O548" s="213"/>
      <c r="P548" s="213"/>
      <c r="Q548" s="213"/>
      <c r="R548" s="213"/>
      <c r="S548" s="213"/>
      <c r="T548" s="214"/>
      <c r="AT548" s="215" t="s">
        <v>180</v>
      </c>
      <c r="AU548" s="215" t="s">
        <v>81</v>
      </c>
      <c r="AV548" s="11" t="s">
        <v>81</v>
      </c>
      <c r="AW548" s="11" t="s">
        <v>182</v>
      </c>
      <c r="AX548" s="11" t="s">
        <v>71</v>
      </c>
      <c r="AY548" s="215" t="s">
        <v>172</v>
      </c>
    </row>
    <row r="549" spans="2:51" s="11" customFormat="1" ht="13.5">
      <c r="B549" s="204"/>
      <c r="C549" s="205"/>
      <c r="D549" s="206" t="s">
        <v>180</v>
      </c>
      <c r="E549" s="207" t="s">
        <v>21</v>
      </c>
      <c r="F549" s="208" t="s">
        <v>700</v>
      </c>
      <c r="G549" s="205"/>
      <c r="H549" s="209">
        <v>8</v>
      </c>
      <c r="I549" s="210"/>
      <c r="J549" s="205"/>
      <c r="K549" s="205"/>
      <c r="L549" s="211"/>
      <c r="M549" s="212"/>
      <c r="N549" s="213"/>
      <c r="O549" s="213"/>
      <c r="P549" s="213"/>
      <c r="Q549" s="213"/>
      <c r="R549" s="213"/>
      <c r="S549" s="213"/>
      <c r="T549" s="214"/>
      <c r="AT549" s="215" t="s">
        <v>180</v>
      </c>
      <c r="AU549" s="215" t="s">
        <v>81</v>
      </c>
      <c r="AV549" s="11" t="s">
        <v>81</v>
      </c>
      <c r="AW549" s="11" t="s">
        <v>182</v>
      </c>
      <c r="AX549" s="11" t="s">
        <v>71</v>
      </c>
      <c r="AY549" s="215" t="s">
        <v>172</v>
      </c>
    </row>
    <row r="550" spans="2:51" s="11" customFormat="1" ht="13.5">
      <c r="B550" s="204"/>
      <c r="C550" s="205"/>
      <c r="D550" s="206" t="s">
        <v>180</v>
      </c>
      <c r="E550" s="207" t="s">
        <v>21</v>
      </c>
      <c r="F550" s="208" t="s">
        <v>701</v>
      </c>
      <c r="G550" s="205"/>
      <c r="H550" s="209">
        <v>8</v>
      </c>
      <c r="I550" s="210"/>
      <c r="J550" s="205"/>
      <c r="K550" s="205"/>
      <c r="L550" s="211"/>
      <c r="M550" s="212"/>
      <c r="N550" s="213"/>
      <c r="O550" s="213"/>
      <c r="P550" s="213"/>
      <c r="Q550" s="213"/>
      <c r="R550" s="213"/>
      <c r="S550" s="213"/>
      <c r="T550" s="214"/>
      <c r="AT550" s="215" t="s">
        <v>180</v>
      </c>
      <c r="AU550" s="215" t="s">
        <v>81</v>
      </c>
      <c r="AV550" s="11" t="s">
        <v>81</v>
      </c>
      <c r="AW550" s="11" t="s">
        <v>182</v>
      </c>
      <c r="AX550" s="11" t="s">
        <v>71</v>
      </c>
      <c r="AY550" s="215" t="s">
        <v>172</v>
      </c>
    </row>
    <row r="551" spans="2:51" s="11" customFormat="1" ht="13.5">
      <c r="B551" s="204"/>
      <c r="C551" s="205"/>
      <c r="D551" s="206" t="s">
        <v>180</v>
      </c>
      <c r="E551" s="207" t="s">
        <v>21</v>
      </c>
      <c r="F551" s="208" t="s">
        <v>702</v>
      </c>
      <c r="G551" s="205"/>
      <c r="H551" s="209">
        <v>8</v>
      </c>
      <c r="I551" s="210"/>
      <c r="J551" s="205"/>
      <c r="K551" s="205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180</v>
      </c>
      <c r="AU551" s="215" t="s">
        <v>81</v>
      </c>
      <c r="AV551" s="11" t="s">
        <v>81</v>
      </c>
      <c r="AW551" s="11" t="s">
        <v>182</v>
      </c>
      <c r="AX551" s="11" t="s">
        <v>71</v>
      </c>
      <c r="AY551" s="215" t="s">
        <v>172</v>
      </c>
    </row>
    <row r="552" spans="2:51" s="11" customFormat="1" ht="13.5">
      <c r="B552" s="204"/>
      <c r="C552" s="205"/>
      <c r="D552" s="206" t="s">
        <v>180</v>
      </c>
      <c r="E552" s="207" t="s">
        <v>21</v>
      </c>
      <c r="F552" s="208" t="s">
        <v>703</v>
      </c>
      <c r="G552" s="205"/>
      <c r="H552" s="209">
        <v>8</v>
      </c>
      <c r="I552" s="210"/>
      <c r="J552" s="205"/>
      <c r="K552" s="205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180</v>
      </c>
      <c r="AU552" s="215" t="s">
        <v>81</v>
      </c>
      <c r="AV552" s="11" t="s">
        <v>81</v>
      </c>
      <c r="AW552" s="11" t="s">
        <v>182</v>
      </c>
      <c r="AX552" s="11" t="s">
        <v>71</v>
      </c>
      <c r="AY552" s="215" t="s">
        <v>172</v>
      </c>
    </row>
    <row r="553" spans="2:51" s="12" customFormat="1" ht="13.5">
      <c r="B553" s="216"/>
      <c r="C553" s="217"/>
      <c r="D553" s="206" t="s">
        <v>180</v>
      </c>
      <c r="E553" s="218" t="s">
        <v>21</v>
      </c>
      <c r="F553" s="219" t="s">
        <v>183</v>
      </c>
      <c r="G553" s="217"/>
      <c r="H553" s="220">
        <v>40</v>
      </c>
      <c r="I553" s="221"/>
      <c r="J553" s="217"/>
      <c r="K553" s="217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180</v>
      </c>
      <c r="AU553" s="226" t="s">
        <v>81</v>
      </c>
      <c r="AV553" s="12" t="s">
        <v>179</v>
      </c>
      <c r="AW553" s="12" t="s">
        <v>182</v>
      </c>
      <c r="AX553" s="12" t="s">
        <v>79</v>
      </c>
      <c r="AY553" s="226" t="s">
        <v>172</v>
      </c>
    </row>
    <row r="554" spans="2:65" s="1" customFormat="1" ht="25.5" customHeight="1">
      <c r="B554" s="41"/>
      <c r="C554" s="227" t="s">
        <v>353</v>
      </c>
      <c r="D554" s="227" t="s">
        <v>268</v>
      </c>
      <c r="E554" s="228" t="s">
        <v>704</v>
      </c>
      <c r="F554" s="229" t="s">
        <v>705</v>
      </c>
      <c r="G554" s="230" t="s">
        <v>280</v>
      </c>
      <c r="H554" s="231">
        <v>46</v>
      </c>
      <c r="I554" s="232"/>
      <c r="J554" s="233">
        <f>ROUND(I554*H554,2)</f>
        <v>0</v>
      </c>
      <c r="K554" s="229" t="s">
        <v>21</v>
      </c>
      <c r="L554" s="234"/>
      <c r="M554" s="235" t="s">
        <v>21</v>
      </c>
      <c r="N554" s="236" t="s">
        <v>42</v>
      </c>
      <c r="O554" s="42"/>
      <c r="P554" s="201">
        <f>O554*H554</f>
        <v>0</v>
      </c>
      <c r="Q554" s="201">
        <v>0</v>
      </c>
      <c r="R554" s="201">
        <f>Q554*H554</f>
        <v>0</v>
      </c>
      <c r="S554" s="201">
        <v>0</v>
      </c>
      <c r="T554" s="202">
        <f>S554*H554</f>
        <v>0</v>
      </c>
      <c r="AR554" s="24" t="s">
        <v>192</v>
      </c>
      <c r="AT554" s="24" t="s">
        <v>268</v>
      </c>
      <c r="AU554" s="24" t="s">
        <v>81</v>
      </c>
      <c r="AY554" s="24" t="s">
        <v>172</v>
      </c>
      <c r="BE554" s="203">
        <f>IF(N554="základní",J554,0)</f>
        <v>0</v>
      </c>
      <c r="BF554" s="203">
        <f>IF(N554="snížená",J554,0)</f>
        <v>0</v>
      </c>
      <c r="BG554" s="203">
        <f>IF(N554="zákl. přenesená",J554,0)</f>
        <v>0</v>
      </c>
      <c r="BH554" s="203">
        <f>IF(N554="sníž. přenesená",J554,0)</f>
        <v>0</v>
      </c>
      <c r="BI554" s="203">
        <f>IF(N554="nulová",J554,0)</f>
        <v>0</v>
      </c>
      <c r="BJ554" s="24" t="s">
        <v>79</v>
      </c>
      <c r="BK554" s="203">
        <f>ROUND(I554*H554,2)</f>
        <v>0</v>
      </c>
      <c r="BL554" s="24" t="s">
        <v>179</v>
      </c>
      <c r="BM554" s="24" t="s">
        <v>706</v>
      </c>
    </row>
    <row r="555" spans="2:51" s="11" customFormat="1" ht="13.5">
      <c r="B555" s="204"/>
      <c r="C555" s="205"/>
      <c r="D555" s="206" t="s">
        <v>180</v>
      </c>
      <c r="E555" s="207" t="s">
        <v>21</v>
      </c>
      <c r="F555" s="208" t="s">
        <v>699</v>
      </c>
      <c r="G555" s="205"/>
      <c r="H555" s="209">
        <v>8</v>
      </c>
      <c r="I555" s="210"/>
      <c r="J555" s="205"/>
      <c r="K555" s="205"/>
      <c r="L555" s="211"/>
      <c r="M555" s="212"/>
      <c r="N555" s="213"/>
      <c r="O555" s="213"/>
      <c r="P555" s="213"/>
      <c r="Q555" s="213"/>
      <c r="R555" s="213"/>
      <c r="S555" s="213"/>
      <c r="T555" s="214"/>
      <c r="AT555" s="215" t="s">
        <v>180</v>
      </c>
      <c r="AU555" s="215" t="s">
        <v>81</v>
      </c>
      <c r="AV555" s="11" t="s">
        <v>81</v>
      </c>
      <c r="AW555" s="11" t="s">
        <v>182</v>
      </c>
      <c r="AX555" s="11" t="s">
        <v>71</v>
      </c>
      <c r="AY555" s="215" t="s">
        <v>172</v>
      </c>
    </row>
    <row r="556" spans="2:51" s="11" customFormat="1" ht="13.5">
      <c r="B556" s="204"/>
      <c r="C556" s="205"/>
      <c r="D556" s="206" t="s">
        <v>180</v>
      </c>
      <c r="E556" s="207" t="s">
        <v>21</v>
      </c>
      <c r="F556" s="208" t="s">
        <v>707</v>
      </c>
      <c r="G556" s="205"/>
      <c r="H556" s="209">
        <v>9</v>
      </c>
      <c r="I556" s="210"/>
      <c r="J556" s="205"/>
      <c r="K556" s="205"/>
      <c r="L556" s="211"/>
      <c r="M556" s="212"/>
      <c r="N556" s="213"/>
      <c r="O556" s="213"/>
      <c r="P556" s="213"/>
      <c r="Q556" s="213"/>
      <c r="R556" s="213"/>
      <c r="S556" s="213"/>
      <c r="T556" s="214"/>
      <c r="AT556" s="215" t="s">
        <v>180</v>
      </c>
      <c r="AU556" s="215" t="s">
        <v>81</v>
      </c>
      <c r="AV556" s="11" t="s">
        <v>81</v>
      </c>
      <c r="AW556" s="11" t="s">
        <v>182</v>
      </c>
      <c r="AX556" s="11" t="s">
        <v>71</v>
      </c>
      <c r="AY556" s="215" t="s">
        <v>172</v>
      </c>
    </row>
    <row r="557" spans="2:51" s="11" customFormat="1" ht="13.5">
      <c r="B557" s="204"/>
      <c r="C557" s="205"/>
      <c r="D557" s="206" t="s">
        <v>180</v>
      </c>
      <c r="E557" s="207" t="s">
        <v>21</v>
      </c>
      <c r="F557" s="208" t="s">
        <v>708</v>
      </c>
      <c r="G557" s="205"/>
      <c r="H557" s="209">
        <v>9</v>
      </c>
      <c r="I557" s="210"/>
      <c r="J557" s="205"/>
      <c r="K557" s="205"/>
      <c r="L557" s="211"/>
      <c r="M557" s="212"/>
      <c r="N557" s="213"/>
      <c r="O557" s="213"/>
      <c r="P557" s="213"/>
      <c r="Q557" s="213"/>
      <c r="R557" s="213"/>
      <c r="S557" s="213"/>
      <c r="T557" s="214"/>
      <c r="AT557" s="215" t="s">
        <v>180</v>
      </c>
      <c r="AU557" s="215" t="s">
        <v>81</v>
      </c>
      <c r="AV557" s="11" t="s">
        <v>81</v>
      </c>
      <c r="AW557" s="11" t="s">
        <v>182</v>
      </c>
      <c r="AX557" s="11" t="s">
        <v>71</v>
      </c>
      <c r="AY557" s="215" t="s">
        <v>172</v>
      </c>
    </row>
    <row r="558" spans="2:51" s="11" customFormat="1" ht="13.5">
      <c r="B558" s="204"/>
      <c r="C558" s="205"/>
      <c r="D558" s="206" t="s">
        <v>180</v>
      </c>
      <c r="E558" s="207" t="s">
        <v>21</v>
      </c>
      <c r="F558" s="208" t="s">
        <v>709</v>
      </c>
      <c r="G558" s="205"/>
      <c r="H558" s="209">
        <v>9</v>
      </c>
      <c r="I558" s="210"/>
      <c r="J558" s="205"/>
      <c r="K558" s="205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180</v>
      </c>
      <c r="AU558" s="215" t="s">
        <v>81</v>
      </c>
      <c r="AV558" s="11" t="s">
        <v>81</v>
      </c>
      <c r="AW558" s="11" t="s">
        <v>182</v>
      </c>
      <c r="AX558" s="11" t="s">
        <v>71</v>
      </c>
      <c r="AY558" s="215" t="s">
        <v>172</v>
      </c>
    </row>
    <row r="559" spans="2:51" s="11" customFormat="1" ht="13.5">
      <c r="B559" s="204"/>
      <c r="C559" s="205"/>
      <c r="D559" s="206" t="s">
        <v>180</v>
      </c>
      <c r="E559" s="207" t="s">
        <v>21</v>
      </c>
      <c r="F559" s="208" t="s">
        <v>710</v>
      </c>
      <c r="G559" s="205"/>
      <c r="H559" s="209">
        <v>11</v>
      </c>
      <c r="I559" s="210"/>
      <c r="J559" s="205"/>
      <c r="K559" s="205"/>
      <c r="L559" s="211"/>
      <c r="M559" s="212"/>
      <c r="N559" s="213"/>
      <c r="O559" s="213"/>
      <c r="P559" s="213"/>
      <c r="Q559" s="213"/>
      <c r="R559" s="213"/>
      <c r="S559" s="213"/>
      <c r="T559" s="214"/>
      <c r="AT559" s="215" t="s">
        <v>180</v>
      </c>
      <c r="AU559" s="215" t="s">
        <v>81</v>
      </c>
      <c r="AV559" s="11" t="s">
        <v>81</v>
      </c>
      <c r="AW559" s="11" t="s">
        <v>182</v>
      </c>
      <c r="AX559" s="11" t="s">
        <v>71</v>
      </c>
      <c r="AY559" s="215" t="s">
        <v>172</v>
      </c>
    </row>
    <row r="560" spans="2:51" s="12" customFormat="1" ht="13.5">
      <c r="B560" s="216"/>
      <c r="C560" s="217"/>
      <c r="D560" s="206" t="s">
        <v>180</v>
      </c>
      <c r="E560" s="218" t="s">
        <v>21</v>
      </c>
      <c r="F560" s="219" t="s">
        <v>183</v>
      </c>
      <c r="G560" s="217"/>
      <c r="H560" s="220">
        <v>46</v>
      </c>
      <c r="I560" s="221"/>
      <c r="J560" s="217"/>
      <c r="K560" s="217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180</v>
      </c>
      <c r="AU560" s="226" t="s">
        <v>81</v>
      </c>
      <c r="AV560" s="12" t="s">
        <v>179</v>
      </c>
      <c r="AW560" s="12" t="s">
        <v>182</v>
      </c>
      <c r="AX560" s="12" t="s">
        <v>79</v>
      </c>
      <c r="AY560" s="226" t="s">
        <v>172</v>
      </c>
    </row>
    <row r="561" spans="2:65" s="1" customFormat="1" ht="25.5" customHeight="1">
      <c r="B561" s="41"/>
      <c r="C561" s="227" t="s">
        <v>711</v>
      </c>
      <c r="D561" s="227" t="s">
        <v>268</v>
      </c>
      <c r="E561" s="228" t="s">
        <v>712</v>
      </c>
      <c r="F561" s="229" t="s">
        <v>713</v>
      </c>
      <c r="G561" s="230" t="s">
        <v>280</v>
      </c>
      <c r="H561" s="231">
        <v>2</v>
      </c>
      <c r="I561" s="232"/>
      <c r="J561" s="233">
        <f>ROUND(I561*H561,2)</f>
        <v>0</v>
      </c>
      <c r="K561" s="229" t="s">
        <v>21</v>
      </c>
      <c r="L561" s="234"/>
      <c r="M561" s="235" t="s">
        <v>21</v>
      </c>
      <c r="N561" s="236" t="s">
        <v>42</v>
      </c>
      <c r="O561" s="42"/>
      <c r="P561" s="201">
        <f>O561*H561</f>
        <v>0</v>
      </c>
      <c r="Q561" s="201">
        <v>0</v>
      </c>
      <c r="R561" s="201">
        <f>Q561*H561</f>
        <v>0</v>
      </c>
      <c r="S561" s="201">
        <v>0</v>
      </c>
      <c r="T561" s="202">
        <f>S561*H561</f>
        <v>0</v>
      </c>
      <c r="AR561" s="24" t="s">
        <v>192</v>
      </c>
      <c r="AT561" s="24" t="s">
        <v>268</v>
      </c>
      <c r="AU561" s="24" t="s">
        <v>81</v>
      </c>
      <c r="AY561" s="24" t="s">
        <v>172</v>
      </c>
      <c r="BE561" s="203">
        <f>IF(N561="základní",J561,0)</f>
        <v>0</v>
      </c>
      <c r="BF561" s="203">
        <f>IF(N561="snížená",J561,0)</f>
        <v>0</v>
      </c>
      <c r="BG561" s="203">
        <f>IF(N561="zákl. přenesená",J561,0)</f>
        <v>0</v>
      </c>
      <c r="BH561" s="203">
        <f>IF(N561="sníž. přenesená",J561,0)</f>
        <v>0</v>
      </c>
      <c r="BI561" s="203">
        <f>IF(N561="nulová",J561,0)</f>
        <v>0</v>
      </c>
      <c r="BJ561" s="24" t="s">
        <v>79</v>
      </c>
      <c r="BK561" s="203">
        <f>ROUND(I561*H561,2)</f>
        <v>0</v>
      </c>
      <c r="BL561" s="24" t="s">
        <v>179</v>
      </c>
      <c r="BM561" s="24" t="s">
        <v>714</v>
      </c>
    </row>
    <row r="562" spans="2:51" s="11" customFormat="1" ht="13.5">
      <c r="B562" s="204"/>
      <c r="C562" s="205"/>
      <c r="D562" s="206" t="s">
        <v>180</v>
      </c>
      <c r="E562" s="207" t="s">
        <v>21</v>
      </c>
      <c r="F562" s="208" t="s">
        <v>694</v>
      </c>
      <c r="G562" s="205"/>
      <c r="H562" s="209">
        <v>1</v>
      </c>
      <c r="I562" s="210"/>
      <c r="J562" s="205"/>
      <c r="K562" s="205"/>
      <c r="L562" s="211"/>
      <c r="M562" s="212"/>
      <c r="N562" s="213"/>
      <c r="O562" s="213"/>
      <c r="P562" s="213"/>
      <c r="Q562" s="213"/>
      <c r="R562" s="213"/>
      <c r="S562" s="213"/>
      <c r="T562" s="214"/>
      <c r="AT562" s="215" t="s">
        <v>180</v>
      </c>
      <c r="AU562" s="215" t="s">
        <v>81</v>
      </c>
      <c r="AV562" s="11" t="s">
        <v>81</v>
      </c>
      <c r="AW562" s="11" t="s">
        <v>182</v>
      </c>
      <c r="AX562" s="11" t="s">
        <v>71</v>
      </c>
      <c r="AY562" s="215" t="s">
        <v>172</v>
      </c>
    </row>
    <row r="563" spans="2:51" s="11" customFormat="1" ht="13.5">
      <c r="B563" s="204"/>
      <c r="C563" s="205"/>
      <c r="D563" s="206" t="s">
        <v>180</v>
      </c>
      <c r="E563" s="207" t="s">
        <v>21</v>
      </c>
      <c r="F563" s="208" t="s">
        <v>715</v>
      </c>
      <c r="G563" s="205"/>
      <c r="H563" s="209">
        <v>1</v>
      </c>
      <c r="I563" s="210"/>
      <c r="J563" s="205"/>
      <c r="K563" s="205"/>
      <c r="L563" s="211"/>
      <c r="M563" s="212"/>
      <c r="N563" s="213"/>
      <c r="O563" s="213"/>
      <c r="P563" s="213"/>
      <c r="Q563" s="213"/>
      <c r="R563" s="213"/>
      <c r="S563" s="213"/>
      <c r="T563" s="214"/>
      <c r="AT563" s="215" t="s">
        <v>180</v>
      </c>
      <c r="AU563" s="215" t="s">
        <v>81</v>
      </c>
      <c r="AV563" s="11" t="s">
        <v>81</v>
      </c>
      <c r="AW563" s="11" t="s">
        <v>182</v>
      </c>
      <c r="AX563" s="11" t="s">
        <v>71</v>
      </c>
      <c r="AY563" s="215" t="s">
        <v>172</v>
      </c>
    </row>
    <row r="564" spans="2:51" s="12" customFormat="1" ht="13.5">
      <c r="B564" s="216"/>
      <c r="C564" s="217"/>
      <c r="D564" s="206" t="s">
        <v>180</v>
      </c>
      <c r="E564" s="218" t="s">
        <v>21</v>
      </c>
      <c r="F564" s="219" t="s">
        <v>183</v>
      </c>
      <c r="G564" s="217"/>
      <c r="H564" s="220">
        <v>2</v>
      </c>
      <c r="I564" s="221"/>
      <c r="J564" s="217"/>
      <c r="K564" s="217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180</v>
      </c>
      <c r="AU564" s="226" t="s">
        <v>81</v>
      </c>
      <c r="AV564" s="12" t="s">
        <v>179</v>
      </c>
      <c r="AW564" s="12" t="s">
        <v>182</v>
      </c>
      <c r="AX564" s="12" t="s">
        <v>79</v>
      </c>
      <c r="AY564" s="226" t="s">
        <v>172</v>
      </c>
    </row>
    <row r="565" spans="2:65" s="1" customFormat="1" ht="25.5" customHeight="1">
      <c r="B565" s="41"/>
      <c r="C565" s="192" t="s">
        <v>357</v>
      </c>
      <c r="D565" s="192" t="s">
        <v>174</v>
      </c>
      <c r="E565" s="193" t="s">
        <v>716</v>
      </c>
      <c r="F565" s="194" t="s">
        <v>717</v>
      </c>
      <c r="G565" s="195" t="s">
        <v>280</v>
      </c>
      <c r="H565" s="196">
        <v>5</v>
      </c>
      <c r="I565" s="197"/>
      <c r="J565" s="198">
        <f>ROUND(I565*H565,2)</f>
        <v>0</v>
      </c>
      <c r="K565" s="194" t="s">
        <v>178</v>
      </c>
      <c r="L565" s="61"/>
      <c r="M565" s="199" t="s">
        <v>21</v>
      </c>
      <c r="N565" s="200" t="s">
        <v>42</v>
      </c>
      <c r="O565" s="42"/>
      <c r="P565" s="201">
        <f>O565*H565</f>
        <v>0</v>
      </c>
      <c r="Q565" s="201">
        <v>0</v>
      </c>
      <c r="R565" s="201">
        <f>Q565*H565</f>
        <v>0</v>
      </c>
      <c r="S565" s="201">
        <v>0</v>
      </c>
      <c r="T565" s="202">
        <f>S565*H565</f>
        <v>0</v>
      </c>
      <c r="AR565" s="24" t="s">
        <v>179</v>
      </c>
      <c r="AT565" s="24" t="s">
        <v>174</v>
      </c>
      <c r="AU565" s="24" t="s">
        <v>81</v>
      </c>
      <c r="AY565" s="24" t="s">
        <v>172</v>
      </c>
      <c r="BE565" s="203">
        <f>IF(N565="základní",J565,0)</f>
        <v>0</v>
      </c>
      <c r="BF565" s="203">
        <f>IF(N565="snížená",J565,0)</f>
        <v>0</v>
      </c>
      <c r="BG565" s="203">
        <f>IF(N565="zákl. přenesená",J565,0)</f>
        <v>0</v>
      </c>
      <c r="BH565" s="203">
        <f>IF(N565="sníž. přenesená",J565,0)</f>
        <v>0</v>
      </c>
      <c r="BI565" s="203">
        <f>IF(N565="nulová",J565,0)</f>
        <v>0</v>
      </c>
      <c r="BJ565" s="24" t="s">
        <v>79</v>
      </c>
      <c r="BK565" s="203">
        <f>ROUND(I565*H565,2)</f>
        <v>0</v>
      </c>
      <c r="BL565" s="24" t="s">
        <v>179</v>
      </c>
      <c r="BM565" s="24" t="s">
        <v>718</v>
      </c>
    </row>
    <row r="566" spans="2:65" s="1" customFormat="1" ht="38.25" customHeight="1">
      <c r="B566" s="41"/>
      <c r="C566" s="227" t="s">
        <v>719</v>
      </c>
      <c r="D566" s="227" t="s">
        <v>268</v>
      </c>
      <c r="E566" s="228" t="s">
        <v>720</v>
      </c>
      <c r="F566" s="229" t="s">
        <v>721</v>
      </c>
      <c r="G566" s="230" t="s">
        <v>280</v>
      </c>
      <c r="H566" s="231">
        <v>1</v>
      </c>
      <c r="I566" s="232"/>
      <c r="J566" s="233">
        <f>ROUND(I566*H566,2)</f>
        <v>0</v>
      </c>
      <c r="K566" s="229" t="s">
        <v>21</v>
      </c>
      <c r="L566" s="234"/>
      <c r="M566" s="235" t="s">
        <v>21</v>
      </c>
      <c r="N566" s="236" t="s">
        <v>42</v>
      </c>
      <c r="O566" s="42"/>
      <c r="P566" s="201">
        <f>O566*H566</f>
        <v>0</v>
      </c>
      <c r="Q566" s="201">
        <v>0</v>
      </c>
      <c r="R566" s="201">
        <f>Q566*H566</f>
        <v>0</v>
      </c>
      <c r="S566" s="201">
        <v>0</v>
      </c>
      <c r="T566" s="202">
        <f>S566*H566</f>
        <v>0</v>
      </c>
      <c r="AR566" s="24" t="s">
        <v>192</v>
      </c>
      <c r="AT566" s="24" t="s">
        <v>268</v>
      </c>
      <c r="AU566" s="24" t="s">
        <v>81</v>
      </c>
      <c r="AY566" s="24" t="s">
        <v>172</v>
      </c>
      <c r="BE566" s="203">
        <f>IF(N566="základní",J566,0)</f>
        <v>0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24" t="s">
        <v>79</v>
      </c>
      <c r="BK566" s="203">
        <f>ROUND(I566*H566,2)</f>
        <v>0</v>
      </c>
      <c r="BL566" s="24" t="s">
        <v>179</v>
      </c>
      <c r="BM566" s="24" t="s">
        <v>722</v>
      </c>
    </row>
    <row r="567" spans="2:51" s="11" customFormat="1" ht="13.5">
      <c r="B567" s="204"/>
      <c r="C567" s="205"/>
      <c r="D567" s="206" t="s">
        <v>180</v>
      </c>
      <c r="E567" s="207" t="s">
        <v>21</v>
      </c>
      <c r="F567" s="208" t="s">
        <v>723</v>
      </c>
      <c r="G567" s="205"/>
      <c r="H567" s="209">
        <v>1</v>
      </c>
      <c r="I567" s="210"/>
      <c r="J567" s="205"/>
      <c r="K567" s="205"/>
      <c r="L567" s="211"/>
      <c r="M567" s="212"/>
      <c r="N567" s="213"/>
      <c r="O567" s="213"/>
      <c r="P567" s="213"/>
      <c r="Q567" s="213"/>
      <c r="R567" s="213"/>
      <c r="S567" s="213"/>
      <c r="T567" s="214"/>
      <c r="AT567" s="215" t="s">
        <v>180</v>
      </c>
      <c r="AU567" s="215" t="s">
        <v>81</v>
      </c>
      <c r="AV567" s="11" t="s">
        <v>81</v>
      </c>
      <c r="AW567" s="11" t="s">
        <v>182</v>
      </c>
      <c r="AX567" s="11" t="s">
        <v>71</v>
      </c>
      <c r="AY567" s="215" t="s">
        <v>172</v>
      </c>
    </row>
    <row r="568" spans="2:51" s="12" customFormat="1" ht="13.5">
      <c r="B568" s="216"/>
      <c r="C568" s="217"/>
      <c r="D568" s="206" t="s">
        <v>180</v>
      </c>
      <c r="E568" s="218" t="s">
        <v>21</v>
      </c>
      <c r="F568" s="219" t="s">
        <v>183</v>
      </c>
      <c r="G568" s="217"/>
      <c r="H568" s="220">
        <v>1</v>
      </c>
      <c r="I568" s="221"/>
      <c r="J568" s="217"/>
      <c r="K568" s="217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180</v>
      </c>
      <c r="AU568" s="226" t="s">
        <v>81</v>
      </c>
      <c r="AV568" s="12" t="s">
        <v>179</v>
      </c>
      <c r="AW568" s="12" t="s">
        <v>182</v>
      </c>
      <c r="AX568" s="12" t="s">
        <v>79</v>
      </c>
      <c r="AY568" s="226" t="s">
        <v>172</v>
      </c>
    </row>
    <row r="569" spans="2:65" s="1" customFormat="1" ht="25.5" customHeight="1">
      <c r="B569" s="41"/>
      <c r="C569" s="227" t="s">
        <v>361</v>
      </c>
      <c r="D569" s="227" t="s">
        <v>268</v>
      </c>
      <c r="E569" s="228" t="s">
        <v>724</v>
      </c>
      <c r="F569" s="229" t="s">
        <v>725</v>
      </c>
      <c r="G569" s="230" t="s">
        <v>280</v>
      </c>
      <c r="H569" s="231">
        <v>4</v>
      </c>
      <c r="I569" s="232"/>
      <c r="J569" s="233">
        <f>ROUND(I569*H569,2)</f>
        <v>0</v>
      </c>
      <c r="K569" s="229" t="s">
        <v>21</v>
      </c>
      <c r="L569" s="234"/>
      <c r="M569" s="235" t="s">
        <v>21</v>
      </c>
      <c r="N569" s="236" t="s">
        <v>42</v>
      </c>
      <c r="O569" s="42"/>
      <c r="P569" s="201">
        <f>O569*H569</f>
        <v>0</v>
      </c>
      <c r="Q569" s="201">
        <v>0</v>
      </c>
      <c r="R569" s="201">
        <f>Q569*H569</f>
        <v>0</v>
      </c>
      <c r="S569" s="201">
        <v>0</v>
      </c>
      <c r="T569" s="202">
        <f>S569*H569</f>
        <v>0</v>
      </c>
      <c r="AR569" s="24" t="s">
        <v>192</v>
      </c>
      <c r="AT569" s="24" t="s">
        <v>268</v>
      </c>
      <c r="AU569" s="24" t="s">
        <v>81</v>
      </c>
      <c r="AY569" s="24" t="s">
        <v>172</v>
      </c>
      <c r="BE569" s="203">
        <f>IF(N569="základní",J569,0)</f>
        <v>0</v>
      </c>
      <c r="BF569" s="203">
        <f>IF(N569="snížená",J569,0)</f>
        <v>0</v>
      </c>
      <c r="BG569" s="203">
        <f>IF(N569="zákl. přenesená",J569,0)</f>
        <v>0</v>
      </c>
      <c r="BH569" s="203">
        <f>IF(N569="sníž. přenesená",J569,0)</f>
        <v>0</v>
      </c>
      <c r="BI569" s="203">
        <f>IF(N569="nulová",J569,0)</f>
        <v>0</v>
      </c>
      <c r="BJ569" s="24" t="s">
        <v>79</v>
      </c>
      <c r="BK569" s="203">
        <f>ROUND(I569*H569,2)</f>
        <v>0</v>
      </c>
      <c r="BL569" s="24" t="s">
        <v>179</v>
      </c>
      <c r="BM569" s="24" t="s">
        <v>726</v>
      </c>
    </row>
    <row r="570" spans="2:51" s="11" customFormat="1" ht="13.5">
      <c r="B570" s="204"/>
      <c r="C570" s="205"/>
      <c r="D570" s="206" t="s">
        <v>180</v>
      </c>
      <c r="E570" s="207" t="s">
        <v>21</v>
      </c>
      <c r="F570" s="208" t="s">
        <v>727</v>
      </c>
      <c r="G570" s="205"/>
      <c r="H570" s="209">
        <v>4</v>
      </c>
      <c r="I570" s="210"/>
      <c r="J570" s="205"/>
      <c r="K570" s="205"/>
      <c r="L570" s="211"/>
      <c r="M570" s="212"/>
      <c r="N570" s="213"/>
      <c r="O570" s="213"/>
      <c r="P570" s="213"/>
      <c r="Q570" s="213"/>
      <c r="R570" s="213"/>
      <c r="S570" s="213"/>
      <c r="T570" s="214"/>
      <c r="AT570" s="215" t="s">
        <v>180</v>
      </c>
      <c r="AU570" s="215" t="s">
        <v>81</v>
      </c>
      <c r="AV570" s="11" t="s">
        <v>81</v>
      </c>
      <c r="AW570" s="11" t="s">
        <v>182</v>
      </c>
      <c r="AX570" s="11" t="s">
        <v>71</v>
      </c>
      <c r="AY570" s="215" t="s">
        <v>172</v>
      </c>
    </row>
    <row r="571" spans="2:51" s="12" customFormat="1" ht="13.5">
      <c r="B571" s="216"/>
      <c r="C571" s="217"/>
      <c r="D571" s="206" t="s">
        <v>180</v>
      </c>
      <c r="E571" s="218" t="s">
        <v>21</v>
      </c>
      <c r="F571" s="219" t="s">
        <v>183</v>
      </c>
      <c r="G571" s="217"/>
      <c r="H571" s="220">
        <v>4</v>
      </c>
      <c r="I571" s="221"/>
      <c r="J571" s="217"/>
      <c r="K571" s="217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180</v>
      </c>
      <c r="AU571" s="226" t="s">
        <v>81</v>
      </c>
      <c r="AV571" s="12" t="s">
        <v>179</v>
      </c>
      <c r="AW571" s="12" t="s">
        <v>182</v>
      </c>
      <c r="AX571" s="12" t="s">
        <v>79</v>
      </c>
      <c r="AY571" s="226" t="s">
        <v>172</v>
      </c>
    </row>
    <row r="572" spans="2:65" s="1" customFormat="1" ht="16.5" customHeight="1">
      <c r="B572" s="41"/>
      <c r="C572" s="192" t="s">
        <v>728</v>
      </c>
      <c r="D572" s="192" t="s">
        <v>174</v>
      </c>
      <c r="E572" s="193" t="s">
        <v>729</v>
      </c>
      <c r="F572" s="194" t="s">
        <v>730</v>
      </c>
      <c r="G572" s="195" t="s">
        <v>280</v>
      </c>
      <c r="H572" s="196">
        <v>1</v>
      </c>
      <c r="I572" s="197"/>
      <c r="J572" s="198">
        <f>ROUND(I572*H572,2)</f>
        <v>0</v>
      </c>
      <c r="K572" s="194" t="s">
        <v>21</v>
      </c>
      <c r="L572" s="61"/>
      <c r="M572" s="199" t="s">
        <v>21</v>
      </c>
      <c r="N572" s="200" t="s">
        <v>42</v>
      </c>
      <c r="O572" s="42"/>
      <c r="P572" s="201">
        <f>O572*H572</f>
        <v>0</v>
      </c>
      <c r="Q572" s="201">
        <v>0</v>
      </c>
      <c r="R572" s="201">
        <f>Q572*H572</f>
        <v>0</v>
      </c>
      <c r="S572" s="201">
        <v>0</v>
      </c>
      <c r="T572" s="202">
        <f>S572*H572</f>
        <v>0</v>
      </c>
      <c r="AR572" s="24" t="s">
        <v>179</v>
      </c>
      <c r="AT572" s="24" t="s">
        <v>174</v>
      </c>
      <c r="AU572" s="24" t="s">
        <v>81</v>
      </c>
      <c r="AY572" s="24" t="s">
        <v>172</v>
      </c>
      <c r="BE572" s="203">
        <f>IF(N572="základní",J572,0)</f>
        <v>0</v>
      </c>
      <c r="BF572" s="203">
        <f>IF(N572="snížená",J572,0)</f>
        <v>0</v>
      </c>
      <c r="BG572" s="203">
        <f>IF(N572="zákl. přenesená",J572,0)</f>
        <v>0</v>
      </c>
      <c r="BH572" s="203">
        <f>IF(N572="sníž. přenesená",J572,0)</f>
        <v>0</v>
      </c>
      <c r="BI572" s="203">
        <f>IF(N572="nulová",J572,0)</f>
        <v>0</v>
      </c>
      <c r="BJ572" s="24" t="s">
        <v>79</v>
      </c>
      <c r="BK572" s="203">
        <f>ROUND(I572*H572,2)</f>
        <v>0</v>
      </c>
      <c r="BL572" s="24" t="s">
        <v>179</v>
      </c>
      <c r="BM572" s="24" t="s">
        <v>731</v>
      </c>
    </row>
    <row r="573" spans="2:51" s="11" customFormat="1" ht="13.5">
      <c r="B573" s="204"/>
      <c r="C573" s="205"/>
      <c r="D573" s="206" t="s">
        <v>180</v>
      </c>
      <c r="E573" s="207" t="s">
        <v>21</v>
      </c>
      <c r="F573" s="208" t="s">
        <v>732</v>
      </c>
      <c r="G573" s="205"/>
      <c r="H573" s="209">
        <v>1</v>
      </c>
      <c r="I573" s="210"/>
      <c r="J573" s="205"/>
      <c r="K573" s="205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180</v>
      </c>
      <c r="AU573" s="215" t="s">
        <v>81</v>
      </c>
      <c r="AV573" s="11" t="s">
        <v>81</v>
      </c>
      <c r="AW573" s="11" t="s">
        <v>182</v>
      </c>
      <c r="AX573" s="11" t="s">
        <v>71</v>
      </c>
      <c r="AY573" s="215" t="s">
        <v>172</v>
      </c>
    </row>
    <row r="574" spans="2:51" s="12" customFormat="1" ht="13.5">
      <c r="B574" s="216"/>
      <c r="C574" s="217"/>
      <c r="D574" s="206" t="s">
        <v>180</v>
      </c>
      <c r="E574" s="218" t="s">
        <v>21</v>
      </c>
      <c r="F574" s="219" t="s">
        <v>183</v>
      </c>
      <c r="G574" s="217"/>
      <c r="H574" s="220">
        <v>1</v>
      </c>
      <c r="I574" s="221"/>
      <c r="J574" s="217"/>
      <c r="K574" s="217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180</v>
      </c>
      <c r="AU574" s="226" t="s">
        <v>81</v>
      </c>
      <c r="AV574" s="12" t="s">
        <v>179</v>
      </c>
      <c r="AW574" s="12" t="s">
        <v>182</v>
      </c>
      <c r="AX574" s="12" t="s">
        <v>79</v>
      </c>
      <c r="AY574" s="226" t="s">
        <v>172</v>
      </c>
    </row>
    <row r="575" spans="2:65" s="1" customFormat="1" ht="16.5" customHeight="1">
      <c r="B575" s="41"/>
      <c r="C575" s="227" t="s">
        <v>366</v>
      </c>
      <c r="D575" s="227" t="s">
        <v>268</v>
      </c>
      <c r="E575" s="228" t="s">
        <v>733</v>
      </c>
      <c r="F575" s="229" t="s">
        <v>734</v>
      </c>
      <c r="G575" s="230" t="s">
        <v>280</v>
      </c>
      <c r="H575" s="231">
        <v>1</v>
      </c>
      <c r="I575" s="232"/>
      <c r="J575" s="233">
        <f>ROUND(I575*H575,2)</f>
        <v>0</v>
      </c>
      <c r="K575" s="229" t="s">
        <v>21</v>
      </c>
      <c r="L575" s="234"/>
      <c r="M575" s="235" t="s">
        <v>21</v>
      </c>
      <c r="N575" s="236" t="s">
        <v>42</v>
      </c>
      <c r="O575" s="42"/>
      <c r="P575" s="201">
        <f>O575*H575</f>
        <v>0</v>
      </c>
      <c r="Q575" s="201">
        <v>0</v>
      </c>
      <c r="R575" s="201">
        <f>Q575*H575</f>
        <v>0</v>
      </c>
      <c r="S575" s="201">
        <v>0</v>
      </c>
      <c r="T575" s="202">
        <f>S575*H575</f>
        <v>0</v>
      </c>
      <c r="AR575" s="24" t="s">
        <v>192</v>
      </c>
      <c r="AT575" s="24" t="s">
        <v>268</v>
      </c>
      <c r="AU575" s="24" t="s">
        <v>81</v>
      </c>
      <c r="AY575" s="24" t="s">
        <v>172</v>
      </c>
      <c r="BE575" s="203">
        <f>IF(N575="základní",J575,0)</f>
        <v>0</v>
      </c>
      <c r="BF575" s="203">
        <f>IF(N575="snížená",J575,0)</f>
        <v>0</v>
      </c>
      <c r="BG575" s="203">
        <f>IF(N575="zákl. přenesená",J575,0)</f>
        <v>0</v>
      </c>
      <c r="BH575" s="203">
        <f>IF(N575="sníž. přenesená",J575,0)</f>
        <v>0</v>
      </c>
      <c r="BI575" s="203">
        <f>IF(N575="nulová",J575,0)</f>
        <v>0</v>
      </c>
      <c r="BJ575" s="24" t="s">
        <v>79</v>
      </c>
      <c r="BK575" s="203">
        <f>ROUND(I575*H575,2)</f>
        <v>0</v>
      </c>
      <c r="BL575" s="24" t="s">
        <v>179</v>
      </c>
      <c r="BM575" s="24" t="s">
        <v>735</v>
      </c>
    </row>
    <row r="576" spans="2:63" s="10" customFormat="1" ht="29.85" customHeight="1">
      <c r="B576" s="176"/>
      <c r="C576" s="177"/>
      <c r="D576" s="178" t="s">
        <v>70</v>
      </c>
      <c r="E576" s="190" t="s">
        <v>211</v>
      </c>
      <c r="F576" s="190" t="s">
        <v>736</v>
      </c>
      <c r="G576" s="177"/>
      <c r="H576" s="177"/>
      <c r="I576" s="180"/>
      <c r="J576" s="191">
        <f>BK576</f>
        <v>0</v>
      </c>
      <c r="K576" s="177"/>
      <c r="L576" s="182"/>
      <c r="M576" s="183"/>
      <c r="N576" s="184"/>
      <c r="O576" s="184"/>
      <c r="P576" s="185">
        <f>SUM(P577:P835)</f>
        <v>0</v>
      </c>
      <c r="Q576" s="184"/>
      <c r="R576" s="185">
        <f>SUM(R577:R835)</f>
        <v>0</v>
      </c>
      <c r="S576" s="184"/>
      <c r="T576" s="186">
        <f>SUM(T577:T835)</f>
        <v>0</v>
      </c>
      <c r="AR576" s="187" t="s">
        <v>79</v>
      </c>
      <c r="AT576" s="188" t="s">
        <v>70</v>
      </c>
      <c r="AU576" s="188" t="s">
        <v>79</v>
      </c>
      <c r="AY576" s="187" t="s">
        <v>172</v>
      </c>
      <c r="BK576" s="189">
        <f>SUM(BK577:BK835)</f>
        <v>0</v>
      </c>
    </row>
    <row r="577" spans="2:65" s="1" customFormat="1" ht="16.5" customHeight="1">
      <c r="B577" s="41"/>
      <c r="C577" s="192" t="s">
        <v>737</v>
      </c>
      <c r="D577" s="192" t="s">
        <v>174</v>
      </c>
      <c r="E577" s="193" t="s">
        <v>738</v>
      </c>
      <c r="F577" s="194" t="s">
        <v>739</v>
      </c>
      <c r="G577" s="195" t="s">
        <v>218</v>
      </c>
      <c r="H577" s="196">
        <v>156.595</v>
      </c>
      <c r="I577" s="197"/>
      <c r="J577" s="198">
        <f>ROUND(I577*H577,2)</f>
        <v>0</v>
      </c>
      <c r="K577" s="194" t="s">
        <v>21</v>
      </c>
      <c r="L577" s="61"/>
      <c r="M577" s="199" t="s">
        <v>21</v>
      </c>
      <c r="N577" s="200" t="s">
        <v>42</v>
      </c>
      <c r="O577" s="42"/>
      <c r="P577" s="201">
        <f>O577*H577</f>
        <v>0</v>
      </c>
      <c r="Q577" s="201">
        <v>0</v>
      </c>
      <c r="R577" s="201">
        <f>Q577*H577</f>
        <v>0</v>
      </c>
      <c r="S577" s="201">
        <v>0</v>
      </c>
      <c r="T577" s="202">
        <f>S577*H577</f>
        <v>0</v>
      </c>
      <c r="AR577" s="24" t="s">
        <v>179</v>
      </c>
      <c r="AT577" s="24" t="s">
        <v>174</v>
      </c>
      <c r="AU577" s="24" t="s">
        <v>81</v>
      </c>
      <c r="AY577" s="24" t="s">
        <v>172</v>
      </c>
      <c r="BE577" s="203">
        <f>IF(N577="základní",J577,0)</f>
        <v>0</v>
      </c>
      <c r="BF577" s="203">
        <f>IF(N577="snížená",J577,0)</f>
        <v>0</v>
      </c>
      <c r="BG577" s="203">
        <f>IF(N577="zákl. přenesená",J577,0)</f>
        <v>0</v>
      </c>
      <c r="BH577" s="203">
        <f>IF(N577="sníž. přenesená",J577,0)</f>
        <v>0</v>
      </c>
      <c r="BI577" s="203">
        <f>IF(N577="nulová",J577,0)</f>
        <v>0</v>
      </c>
      <c r="BJ577" s="24" t="s">
        <v>79</v>
      </c>
      <c r="BK577" s="203">
        <f>ROUND(I577*H577,2)</f>
        <v>0</v>
      </c>
      <c r="BL577" s="24" t="s">
        <v>179</v>
      </c>
      <c r="BM577" s="24" t="s">
        <v>740</v>
      </c>
    </row>
    <row r="578" spans="2:51" s="13" customFormat="1" ht="13.5">
      <c r="B578" s="237"/>
      <c r="C578" s="238"/>
      <c r="D578" s="206" t="s">
        <v>180</v>
      </c>
      <c r="E578" s="239" t="s">
        <v>21</v>
      </c>
      <c r="F578" s="240" t="s">
        <v>741</v>
      </c>
      <c r="G578" s="238"/>
      <c r="H578" s="239" t="s">
        <v>21</v>
      </c>
      <c r="I578" s="241"/>
      <c r="J578" s="238"/>
      <c r="K578" s="238"/>
      <c r="L578" s="242"/>
      <c r="M578" s="243"/>
      <c r="N578" s="244"/>
      <c r="O578" s="244"/>
      <c r="P578" s="244"/>
      <c r="Q578" s="244"/>
      <c r="R578" s="244"/>
      <c r="S578" s="244"/>
      <c r="T578" s="245"/>
      <c r="AT578" s="246" t="s">
        <v>180</v>
      </c>
      <c r="AU578" s="246" t="s">
        <v>81</v>
      </c>
      <c r="AV578" s="13" t="s">
        <v>79</v>
      </c>
      <c r="AW578" s="13" t="s">
        <v>182</v>
      </c>
      <c r="AX578" s="13" t="s">
        <v>71</v>
      </c>
      <c r="AY578" s="246" t="s">
        <v>172</v>
      </c>
    </row>
    <row r="579" spans="2:51" s="11" customFormat="1" ht="13.5">
      <c r="B579" s="204"/>
      <c r="C579" s="205"/>
      <c r="D579" s="206" t="s">
        <v>180</v>
      </c>
      <c r="E579" s="207" t="s">
        <v>21</v>
      </c>
      <c r="F579" s="208" t="s">
        <v>742</v>
      </c>
      <c r="G579" s="205"/>
      <c r="H579" s="209">
        <v>16.93275</v>
      </c>
      <c r="I579" s="210"/>
      <c r="J579" s="205"/>
      <c r="K579" s="205"/>
      <c r="L579" s="211"/>
      <c r="M579" s="212"/>
      <c r="N579" s="213"/>
      <c r="O579" s="213"/>
      <c r="P579" s="213"/>
      <c r="Q579" s="213"/>
      <c r="R579" s="213"/>
      <c r="S579" s="213"/>
      <c r="T579" s="214"/>
      <c r="AT579" s="215" t="s">
        <v>180</v>
      </c>
      <c r="AU579" s="215" t="s">
        <v>81</v>
      </c>
      <c r="AV579" s="11" t="s">
        <v>81</v>
      </c>
      <c r="AW579" s="11" t="s">
        <v>182</v>
      </c>
      <c r="AX579" s="11" t="s">
        <v>71</v>
      </c>
      <c r="AY579" s="215" t="s">
        <v>172</v>
      </c>
    </row>
    <row r="580" spans="2:51" s="11" customFormat="1" ht="13.5">
      <c r="B580" s="204"/>
      <c r="C580" s="205"/>
      <c r="D580" s="206" t="s">
        <v>180</v>
      </c>
      <c r="E580" s="207" t="s">
        <v>21</v>
      </c>
      <c r="F580" s="208" t="s">
        <v>743</v>
      </c>
      <c r="G580" s="205"/>
      <c r="H580" s="209">
        <v>16.799</v>
      </c>
      <c r="I580" s="210"/>
      <c r="J580" s="205"/>
      <c r="K580" s="205"/>
      <c r="L580" s="211"/>
      <c r="M580" s="212"/>
      <c r="N580" s="213"/>
      <c r="O580" s="213"/>
      <c r="P580" s="213"/>
      <c r="Q580" s="213"/>
      <c r="R580" s="213"/>
      <c r="S580" s="213"/>
      <c r="T580" s="214"/>
      <c r="AT580" s="215" t="s">
        <v>180</v>
      </c>
      <c r="AU580" s="215" t="s">
        <v>81</v>
      </c>
      <c r="AV580" s="11" t="s">
        <v>81</v>
      </c>
      <c r="AW580" s="11" t="s">
        <v>182</v>
      </c>
      <c r="AX580" s="11" t="s">
        <v>71</v>
      </c>
      <c r="AY580" s="215" t="s">
        <v>172</v>
      </c>
    </row>
    <row r="581" spans="2:51" s="11" customFormat="1" ht="13.5">
      <c r="B581" s="204"/>
      <c r="C581" s="205"/>
      <c r="D581" s="206" t="s">
        <v>180</v>
      </c>
      <c r="E581" s="207" t="s">
        <v>21</v>
      </c>
      <c r="F581" s="208" t="s">
        <v>744</v>
      </c>
      <c r="G581" s="205"/>
      <c r="H581" s="209">
        <v>21.935</v>
      </c>
      <c r="I581" s="210"/>
      <c r="J581" s="205"/>
      <c r="K581" s="205"/>
      <c r="L581" s="211"/>
      <c r="M581" s="212"/>
      <c r="N581" s="213"/>
      <c r="O581" s="213"/>
      <c r="P581" s="213"/>
      <c r="Q581" s="213"/>
      <c r="R581" s="213"/>
      <c r="S581" s="213"/>
      <c r="T581" s="214"/>
      <c r="AT581" s="215" t="s">
        <v>180</v>
      </c>
      <c r="AU581" s="215" t="s">
        <v>81</v>
      </c>
      <c r="AV581" s="11" t="s">
        <v>81</v>
      </c>
      <c r="AW581" s="11" t="s">
        <v>182</v>
      </c>
      <c r="AX581" s="11" t="s">
        <v>71</v>
      </c>
      <c r="AY581" s="215" t="s">
        <v>172</v>
      </c>
    </row>
    <row r="582" spans="2:51" s="11" customFormat="1" ht="13.5">
      <c r="B582" s="204"/>
      <c r="C582" s="205"/>
      <c r="D582" s="206" t="s">
        <v>180</v>
      </c>
      <c r="E582" s="207" t="s">
        <v>21</v>
      </c>
      <c r="F582" s="208" t="s">
        <v>744</v>
      </c>
      <c r="G582" s="205"/>
      <c r="H582" s="209">
        <v>21.935</v>
      </c>
      <c r="I582" s="210"/>
      <c r="J582" s="205"/>
      <c r="K582" s="205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180</v>
      </c>
      <c r="AU582" s="215" t="s">
        <v>81</v>
      </c>
      <c r="AV582" s="11" t="s">
        <v>81</v>
      </c>
      <c r="AW582" s="11" t="s">
        <v>182</v>
      </c>
      <c r="AX582" s="11" t="s">
        <v>71</v>
      </c>
      <c r="AY582" s="215" t="s">
        <v>172</v>
      </c>
    </row>
    <row r="583" spans="2:51" s="11" customFormat="1" ht="13.5">
      <c r="B583" s="204"/>
      <c r="C583" s="205"/>
      <c r="D583" s="206" t="s">
        <v>180</v>
      </c>
      <c r="E583" s="207" t="s">
        <v>21</v>
      </c>
      <c r="F583" s="208" t="s">
        <v>744</v>
      </c>
      <c r="G583" s="205"/>
      <c r="H583" s="209">
        <v>21.935</v>
      </c>
      <c r="I583" s="210"/>
      <c r="J583" s="205"/>
      <c r="K583" s="205"/>
      <c r="L583" s="211"/>
      <c r="M583" s="212"/>
      <c r="N583" s="213"/>
      <c r="O583" s="213"/>
      <c r="P583" s="213"/>
      <c r="Q583" s="213"/>
      <c r="R583" s="213"/>
      <c r="S583" s="213"/>
      <c r="T583" s="214"/>
      <c r="AT583" s="215" t="s">
        <v>180</v>
      </c>
      <c r="AU583" s="215" t="s">
        <v>81</v>
      </c>
      <c r="AV583" s="11" t="s">
        <v>81</v>
      </c>
      <c r="AW583" s="11" t="s">
        <v>182</v>
      </c>
      <c r="AX583" s="11" t="s">
        <v>71</v>
      </c>
      <c r="AY583" s="215" t="s">
        <v>172</v>
      </c>
    </row>
    <row r="584" spans="2:51" s="11" customFormat="1" ht="13.5">
      <c r="B584" s="204"/>
      <c r="C584" s="205"/>
      <c r="D584" s="206" t="s">
        <v>180</v>
      </c>
      <c r="E584" s="207" t="s">
        <v>21</v>
      </c>
      <c r="F584" s="208" t="s">
        <v>744</v>
      </c>
      <c r="G584" s="205"/>
      <c r="H584" s="209">
        <v>21.935</v>
      </c>
      <c r="I584" s="210"/>
      <c r="J584" s="205"/>
      <c r="K584" s="205"/>
      <c r="L584" s="211"/>
      <c r="M584" s="212"/>
      <c r="N584" s="213"/>
      <c r="O584" s="213"/>
      <c r="P584" s="213"/>
      <c r="Q584" s="213"/>
      <c r="R584" s="213"/>
      <c r="S584" s="213"/>
      <c r="T584" s="214"/>
      <c r="AT584" s="215" t="s">
        <v>180</v>
      </c>
      <c r="AU584" s="215" t="s">
        <v>81</v>
      </c>
      <c r="AV584" s="11" t="s">
        <v>81</v>
      </c>
      <c r="AW584" s="11" t="s">
        <v>182</v>
      </c>
      <c r="AX584" s="11" t="s">
        <v>71</v>
      </c>
      <c r="AY584" s="215" t="s">
        <v>172</v>
      </c>
    </row>
    <row r="585" spans="2:51" s="11" customFormat="1" ht="13.5">
      <c r="B585" s="204"/>
      <c r="C585" s="205"/>
      <c r="D585" s="206" t="s">
        <v>180</v>
      </c>
      <c r="E585" s="207" t="s">
        <v>21</v>
      </c>
      <c r="F585" s="208" t="s">
        <v>745</v>
      </c>
      <c r="G585" s="205"/>
      <c r="H585" s="209">
        <v>18.19</v>
      </c>
      <c r="I585" s="210"/>
      <c r="J585" s="205"/>
      <c r="K585" s="205"/>
      <c r="L585" s="211"/>
      <c r="M585" s="212"/>
      <c r="N585" s="213"/>
      <c r="O585" s="213"/>
      <c r="P585" s="213"/>
      <c r="Q585" s="213"/>
      <c r="R585" s="213"/>
      <c r="S585" s="213"/>
      <c r="T585" s="214"/>
      <c r="AT585" s="215" t="s">
        <v>180</v>
      </c>
      <c r="AU585" s="215" t="s">
        <v>81</v>
      </c>
      <c r="AV585" s="11" t="s">
        <v>81</v>
      </c>
      <c r="AW585" s="11" t="s">
        <v>182</v>
      </c>
      <c r="AX585" s="11" t="s">
        <v>71</v>
      </c>
      <c r="AY585" s="215" t="s">
        <v>172</v>
      </c>
    </row>
    <row r="586" spans="2:51" s="11" customFormat="1" ht="13.5">
      <c r="B586" s="204"/>
      <c r="C586" s="205"/>
      <c r="D586" s="206" t="s">
        <v>180</v>
      </c>
      <c r="E586" s="207" t="s">
        <v>21</v>
      </c>
      <c r="F586" s="208" t="s">
        <v>742</v>
      </c>
      <c r="G586" s="205"/>
      <c r="H586" s="209">
        <v>16.93275</v>
      </c>
      <c r="I586" s="210"/>
      <c r="J586" s="205"/>
      <c r="K586" s="205"/>
      <c r="L586" s="211"/>
      <c r="M586" s="212"/>
      <c r="N586" s="213"/>
      <c r="O586" s="213"/>
      <c r="P586" s="213"/>
      <c r="Q586" s="213"/>
      <c r="R586" s="213"/>
      <c r="S586" s="213"/>
      <c r="T586" s="214"/>
      <c r="AT586" s="215" t="s">
        <v>180</v>
      </c>
      <c r="AU586" s="215" t="s">
        <v>81</v>
      </c>
      <c r="AV586" s="11" t="s">
        <v>81</v>
      </c>
      <c r="AW586" s="11" t="s">
        <v>182</v>
      </c>
      <c r="AX586" s="11" t="s">
        <v>71</v>
      </c>
      <c r="AY586" s="215" t="s">
        <v>172</v>
      </c>
    </row>
    <row r="587" spans="2:51" s="12" customFormat="1" ht="13.5">
      <c r="B587" s="216"/>
      <c r="C587" s="217"/>
      <c r="D587" s="206" t="s">
        <v>180</v>
      </c>
      <c r="E587" s="218" t="s">
        <v>21</v>
      </c>
      <c r="F587" s="219" t="s">
        <v>183</v>
      </c>
      <c r="G587" s="217"/>
      <c r="H587" s="220">
        <v>156.5945</v>
      </c>
      <c r="I587" s="221"/>
      <c r="J587" s="217"/>
      <c r="K587" s="217"/>
      <c r="L587" s="222"/>
      <c r="M587" s="223"/>
      <c r="N587" s="224"/>
      <c r="O587" s="224"/>
      <c r="P587" s="224"/>
      <c r="Q587" s="224"/>
      <c r="R587" s="224"/>
      <c r="S587" s="224"/>
      <c r="T587" s="225"/>
      <c r="AT587" s="226" t="s">
        <v>180</v>
      </c>
      <c r="AU587" s="226" t="s">
        <v>81</v>
      </c>
      <c r="AV587" s="12" t="s">
        <v>179</v>
      </c>
      <c r="AW587" s="12" t="s">
        <v>182</v>
      </c>
      <c r="AX587" s="12" t="s">
        <v>79</v>
      </c>
      <c r="AY587" s="226" t="s">
        <v>172</v>
      </c>
    </row>
    <row r="588" spans="2:65" s="1" customFormat="1" ht="16.5" customHeight="1">
      <c r="B588" s="41"/>
      <c r="C588" s="192" t="s">
        <v>370</v>
      </c>
      <c r="D588" s="192" t="s">
        <v>174</v>
      </c>
      <c r="E588" s="193" t="s">
        <v>746</v>
      </c>
      <c r="F588" s="194" t="s">
        <v>747</v>
      </c>
      <c r="G588" s="195" t="s">
        <v>280</v>
      </c>
      <c r="H588" s="196">
        <v>6</v>
      </c>
      <c r="I588" s="197"/>
      <c r="J588" s="198">
        <f>ROUND(I588*H588,2)</f>
        <v>0</v>
      </c>
      <c r="K588" s="194" t="s">
        <v>21</v>
      </c>
      <c r="L588" s="61"/>
      <c r="M588" s="199" t="s">
        <v>21</v>
      </c>
      <c r="N588" s="200" t="s">
        <v>42</v>
      </c>
      <c r="O588" s="42"/>
      <c r="P588" s="201">
        <f>O588*H588</f>
        <v>0</v>
      </c>
      <c r="Q588" s="201">
        <v>0</v>
      </c>
      <c r="R588" s="201">
        <f>Q588*H588</f>
        <v>0</v>
      </c>
      <c r="S588" s="201">
        <v>0</v>
      </c>
      <c r="T588" s="202">
        <f>S588*H588</f>
        <v>0</v>
      </c>
      <c r="AR588" s="24" t="s">
        <v>179</v>
      </c>
      <c r="AT588" s="24" t="s">
        <v>174</v>
      </c>
      <c r="AU588" s="24" t="s">
        <v>81</v>
      </c>
      <c r="AY588" s="24" t="s">
        <v>172</v>
      </c>
      <c r="BE588" s="203">
        <f>IF(N588="základní",J588,0)</f>
        <v>0</v>
      </c>
      <c r="BF588" s="203">
        <f>IF(N588="snížená",J588,0)</f>
        <v>0</v>
      </c>
      <c r="BG588" s="203">
        <f>IF(N588="zákl. přenesená",J588,0)</f>
        <v>0</v>
      </c>
      <c r="BH588" s="203">
        <f>IF(N588="sníž. přenesená",J588,0)</f>
        <v>0</v>
      </c>
      <c r="BI588" s="203">
        <f>IF(N588="nulová",J588,0)</f>
        <v>0</v>
      </c>
      <c r="BJ588" s="24" t="s">
        <v>79</v>
      </c>
      <c r="BK588" s="203">
        <f>ROUND(I588*H588,2)</f>
        <v>0</v>
      </c>
      <c r="BL588" s="24" t="s">
        <v>179</v>
      </c>
      <c r="BM588" s="24" t="s">
        <v>748</v>
      </c>
    </row>
    <row r="589" spans="2:65" s="1" customFormat="1" ht="16.5" customHeight="1">
      <c r="B589" s="41"/>
      <c r="C589" s="192" t="s">
        <v>749</v>
      </c>
      <c r="D589" s="192" t="s">
        <v>174</v>
      </c>
      <c r="E589" s="193" t="s">
        <v>750</v>
      </c>
      <c r="F589" s="194" t="s">
        <v>751</v>
      </c>
      <c r="G589" s="195" t="s">
        <v>280</v>
      </c>
      <c r="H589" s="196">
        <v>1</v>
      </c>
      <c r="I589" s="197"/>
      <c r="J589" s="198">
        <f>ROUND(I589*H589,2)</f>
        <v>0</v>
      </c>
      <c r="K589" s="194" t="s">
        <v>21</v>
      </c>
      <c r="L589" s="61"/>
      <c r="M589" s="199" t="s">
        <v>21</v>
      </c>
      <c r="N589" s="200" t="s">
        <v>42</v>
      </c>
      <c r="O589" s="42"/>
      <c r="P589" s="201">
        <f>O589*H589</f>
        <v>0</v>
      </c>
      <c r="Q589" s="201">
        <v>0</v>
      </c>
      <c r="R589" s="201">
        <f>Q589*H589</f>
        <v>0</v>
      </c>
      <c r="S589" s="201">
        <v>0</v>
      </c>
      <c r="T589" s="202">
        <f>S589*H589</f>
        <v>0</v>
      </c>
      <c r="AR589" s="24" t="s">
        <v>179</v>
      </c>
      <c r="AT589" s="24" t="s">
        <v>174</v>
      </c>
      <c r="AU589" s="24" t="s">
        <v>81</v>
      </c>
      <c r="AY589" s="24" t="s">
        <v>172</v>
      </c>
      <c r="BE589" s="203">
        <f>IF(N589="základní",J589,0)</f>
        <v>0</v>
      </c>
      <c r="BF589" s="203">
        <f>IF(N589="snížená",J589,0)</f>
        <v>0</v>
      </c>
      <c r="BG589" s="203">
        <f>IF(N589="zákl. přenesená",J589,0)</f>
        <v>0</v>
      </c>
      <c r="BH589" s="203">
        <f>IF(N589="sníž. přenesená",J589,0)</f>
        <v>0</v>
      </c>
      <c r="BI589" s="203">
        <f>IF(N589="nulová",J589,0)</f>
        <v>0</v>
      </c>
      <c r="BJ589" s="24" t="s">
        <v>79</v>
      </c>
      <c r="BK589" s="203">
        <f>ROUND(I589*H589,2)</f>
        <v>0</v>
      </c>
      <c r="BL589" s="24" t="s">
        <v>179</v>
      </c>
      <c r="BM589" s="24" t="s">
        <v>752</v>
      </c>
    </row>
    <row r="590" spans="2:65" s="1" customFormat="1" ht="25.5" customHeight="1">
      <c r="B590" s="41"/>
      <c r="C590" s="192" t="s">
        <v>374</v>
      </c>
      <c r="D590" s="192" t="s">
        <v>174</v>
      </c>
      <c r="E590" s="193" t="s">
        <v>753</v>
      </c>
      <c r="F590" s="194" t="s">
        <v>754</v>
      </c>
      <c r="G590" s="195" t="s">
        <v>218</v>
      </c>
      <c r="H590" s="196">
        <v>1214.32</v>
      </c>
      <c r="I590" s="197"/>
      <c r="J590" s="198">
        <f>ROUND(I590*H590,2)</f>
        <v>0</v>
      </c>
      <c r="K590" s="194" t="s">
        <v>178</v>
      </c>
      <c r="L590" s="61"/>
      <c r="M590" s="199" t="s">
        <v>21</v>
      </c>
      <c r="N590" s="200" t="s">
        <v>42</v>
      </c>
      <c r="O590" s="42"/>
      <c r="P590" s="201">
        <f>O590*H590</f>
        <v>0</v>
      </c>
      <c r="Q590" s="201">
        <v>0</v>
      </c>
      <c r="R590" s="201">
        <f>Q590*H590</f>
        <v>0</v>
      </c>
      <c r="S590" s="201">
        <v>0</v>
      </c>
      <c r="T590" s="202">
        <f>S590*H590</f>
        <v>0</v>
      </c>
      <c r="AR590" s="24" t="s">
        <v>179</v>
      </c>
      <c r="AT590" s="24" t="s">
        <v>174</v>
      </c>
      <c r="AU590" s="24" t="s">
        <v>81</v>
      </c>
      <c r="AY590" s="24" t="s">
        <v>172</v>
      </c>
      <c r="BE590" s="203">
        <f>IF(N590="základní",J590,0)</f>
        <v>0</v>
      </c>
      <c r="BF590" s="203">
        <f>IF(N590="snížená",J590,0)</f>
        <v>0</v>
      </c>
      <c r="BG590" s="203">
        <f>IF(N590="zákl. přenesená",J590,0)</f>
        <v>0</v>
      </c>
      <c r="BH590" s="203">
        <f>IF(N590="sníž. přenesená",J590,0)</f>
        <v>0</v>
      </c>
      <c r="BI590" s="203">
        <f>IF(N590="nulová",J590,0)</f>
        <v>0</v>
      </c>
      <c r="BJ590" s="24" t="s">
        <v>79</v>
      </c>
      <c r="BK590" s="203">
        <f>ROUND(I590*H590,2)</f>
        <v>0</v>
      </c>
      <c r="BL590" s="24" t="s">
        <v>179</v>
      </c>
      <c r="BM590" s="24" t="s">
        <v>755</v>
      </c>
    </row>
    <row r="591" spans="2:51" s="11" customFormat="1" ht="13.5">
      <c r="B591" s="204"/>
      <c r="C591" s="205"/>
      <c r="D591" s="206" t="s">
        <v>180</v>
      </c>
      <c r="E591" s="207" t="s">
        <v>21</v>
      </c>
      <c r="F591" s="208" t="s">
        <v>756</v>
      </c>
      <c r="G591" s="205"/>
      <c r="H591" s="209">
        <v>185.81</v>
      </c>
      <c r="I591" s="210"/>
      <c r="J591" s="205"/>
      <c r="K591" s="205"/>
      <c r="L591" s="211"/>
      <c r="M591" s="212"/>
      <c r="N591" s="213"/>
      <c r="O591" s="213"/>
      <c r="P591" s="213"/>
      <c r="Q591" s="213"/>
      <c r="R591" s="213"/>
      <c r="S591" s="213"/>
      <c r="T591" s="214"/>
      <c r="AT591" s="215" t="s">
        <v>180</v>
      </c>
      <c r="AU591" s="215" t="s">
        <v>81</v>
      </c>
      <c r="AV591" s="11" t="s">
        <v>81</v>
      </c>
      <c r="AW591" s="11" t="s">
        <v>182</v>
      </c>
      <c r="AX591" s="11" t="s">
        <v>71</v>
      </c>
      <c r="AY591" s="215" t="s">
        <v>172</v>
      </c>
    </row>
    <row r="592" spans="2:51" s="11" customFormat="1" ht="13.5">
      <c r="B592" s="204"/>
      <c r="C592" s="205"/>
      <c r="D592" s="206" t="s">
        <v>180</v>
      </c>
      <c r="E592" s="207" t="s">
        <v>21</v>
      </c>
      <c r="F592" s="208" t="s">
        <v>757</v>
      </c>
      <c r="G592" s="205"/>
      <c r="H592" s="209">
        <v>48.42</v>
      </c>
      <c r="I592" s="210"/>
      <c r="J592" s="205"/>
      <c r="K592" s="205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180</v>
      </c>
      <c r="AU592" s="215" t="s">
        <v>81</v>
      </c>
      <c r="AV592" s="11" t="s">
        <v>81</v>
      </c>
      <c r="AW592" s="11" t="s">
        <v>182</v>
      </c>
      <c r="AX592" s="11" t="s">
        <v>71</v>
      </c>
      <c r="AY592" s="215" t="s">
        <v>172</v>
      </c>
    </row>
    <row r="593" spans="2:51" s="11" customFormat="1" ht="13.5">
      <c r="B593" s="204"/>
      <c r="C593" s="205"/>
      <c r="D593" s="206" t="s">
        <v>180</v>
      </c>
      <c r="E593" s="207" t="s">
        <v>21</v>
      </c>
      <c r="F593" s="208" t="s">
        <v>758</v>
      </c>
      <c r="G593" s="205"/>
      <c r="H593" s="209">
        <v>49.98</v>
      </c>
      <c r="I593" s="210"/>
      <c r="J593" s="205"/>
      <c r="K593" s="205"/>
      <c r="L593" s="211"/>
      <c r="M593" s="212"/>
      <c r="N593" s="213"/>
      <c r="O593" s="213"/>
      <c r="P593" s="213"/>
      <c r="Q593" s="213"/>
      <c r="R593" s="213"/>
      <c r="S593" s="213"/>
      <c r="T593" s="214"/>
      <c r="AT593" s="215" t="s">
        <v>180</v>
      </c>
      <c r="AU593" s="215" t="s">
        <v>81</v>
      </c>
      <c r="AV593" s="11" t="s">
        <v>81</v>
      </c>
      <c r="AW593" s="11" t="s">
        <v>182</v>
      </c>
      <c r="AX593" s="11" t="s">
        <v>71</v>
      </c>
      <c r="AY593" s="215" t="s">
        <v>172</v>
      </c>
    </row>
    <row r="594" spans="2:51" s="11" customFormat="1" ht="13.5">
      <c r="B594" s="204"/>
      <c r="C594" s="205"/>
      <c r="D594" s="206" t="s">
        <v>180</v>
      </c>
      <c r="E594" s="207" t="s">
        <v>21</v>
      </c>
      <c r="F594" s="208" t="s">
        <v>759</v>
      </c>
      <c r="G594" s="205"/>
      <c r="H594" s="209">
        <v>49.42</v>
      </c>
      <c r="I594" s="210"/>
      <c r="J594" s="205"/>
      <c r="K594" s="205"/>
      <c r="L594" s="211"/>
      <c r="M594" s="212"/>
      <c r="N594" s="213"/>
      <c r="O594" s="213"/>
      <c r="P594" s="213"/>
      <c r="Q594" s="213"/>
      <c r="R594" s="213"/>
      <c r="S594" s="213"/>
      <c r="T594" s="214"/>
      <c r="AT594" s="215" t="s">
        <v>180</v>
      </c>
      <c r="AU594" s="215" t="s">
        <v>81</v>
      </c>
      <c r="AV594" s="11" t="s">
        <v>81</v>
      </c>
      <c r="AW594" s="11" t="s">
        <v>182</v>
      </c>
      <c r="AX594" s="11" t="s">
        <v>71</v>
      </c>
      <c r="AY594" s="215" t="s">
        <v>172</v>
      </c>
    </row>
    <row r="595" spans="2:51" s="11" customFormat="1" ht="13.5">
      <c r="B595" s="204"/>
      <c r="C595" s="205"/>
      <c r="D595" s="206" t="s">
        <v>180</v>
      </c>
      <c r="E595" s="207" t="s">
        <v>21</v>
      </c>
      <c r="F595" s="208" t="s">
        <v>760</v>
      </c>
      <c r="G595" s="205"/>
      <c r="H595" s="209">
        <v>47.46</v>
      </c>
      <c r="I595" s="210"/>
      <c r="J595" s="205"/>
      <c r="K595" s="205"/>
      <c r="L595" s="211"/>
      <c r="M595" s="212"/>
      <c r="N595" s="213"/>
      <c r="O595" s="213"/>
      <c r="P595" s="213"/>
      <c r="Q595" s="213"/>
      <c r="R595" s="213"/>
      <c r="S595" s="213"/>
      <c r="T595" s="214"/>
      <c r="AT595" s="215" t="s">
        <v>180</v>
      </c>
      <c r="AU595" s="215" t="s">
        <v>81</v>
      </c>
      <c r="AV595" s="11" t="s">
        <v>81</v>
      </c>
      <c r="AW595" s="11" t="s">
        <v>182</v>
      </c>
      <c r="AX595" s="11" t="s">
        <v>71</v>
      </c>
      <c r="AY595" s="215" t="s">
        <v>172</v>
      </c>
    </row>
    <row r="596" spans="2:51" s="11" customFormat="1" ht="13.5">
      <c r="B596" s="204"/>
      <c r="C596" s="205"/>
      <c r="D596" s="206" t="s">
        <v>180</v>
      </c>
      <c r="E596" s="207" t="s">
        <v>21</v>
      </c>
      <c r="F596" s="208" t="s">
        <v>761</v>
      </c>
      <c r="G596" s="205"/>
      <c r="H596" s="209">
        <v>48.4</v>
      </c>
      <c r="I596" s="210"/>
      <c r="J596" s="205"/>
      <c r="K596" s="205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180</v>
      </c>
      <c r="AU596" s="215" t="s">
        <v>81</v>
      </c>
      <c r="AV596" s="11" t="s">
        <v>81</v>
      </c>
      <c r="AW596" s="11" t="s">
        <v>182</v>
      </c>
      <c r="AX596" s="11" t="s">
        <v>71</v>
      </c>
      <c r="AY596" s="215" t="s">
        <v>172</v>
      </c>
    </row>
    <row r="597" spans="2:51" s="11" customFormat="1" ht="13.5">
      <c r="B597" s="204"/>
      <c r="C597" s="205"/>
      <c r="D597" s="206" t="s">
        <v>180</v>
      </c>
      <c r="E597" s="207" t="s">
        <v>21</v>
      </c>
      <c r="F597" s="208" t="s">
        <v>762</v>
      </c>
      <c r="G597" s="205"/>
      <c r="H597" s="209">
        <v>60.52</v>
      </c>
      <c r="I597" s="210"/>
      <c r="J597" s="205"/>
      <c r="K597" s="205"/>
      <c r="L597" s="211"/>
      <c r="M597" s="212"/>
      <c r="N597" s="213"/>
      <c r="O597" s="213"/>
      <c r="P597" s="213"/>
      <c r="Q597" s="213"/>
      <c r="R597" s="213"/>
      <c r="S597" s="213"/>
      <c r="T597" s="214"/>
      <c r="AT597" s="215" t="s">
        <v>180</v>
      </c>
      <c r="AU597" s="215" t="s">
        <v>81</v>
      </c>
      <c r="AV597" s="11" t="s">
        <v>81</v>
      </c>
      <c r="AW597" s="11" t="s">
        <v>182</v>
      </c>
      <c r="AX597" s="11" t="s">
        <v>71</v>
      </c>
      <c r="AY597" s="215" t="s">
        <v>172</v>
      </c>
    </row>
    <row r="598" spans="2:51" s="11" customFormat="1" ht="13.5">
      <c r="B598" s="204"/>
      <c r="C598" s="205"/>
      <c r="D598" s="206" t="s">
        <v>180</v>
      </c>
      <c r="E598" s="207" t="s">
        <v>21</v>
      </c>
      <c r="F598" s="208" t="s">
        <v>763</v>
      </c>
      <c r="G598" s="205"/>
      <c r="H598" s="209">
        <v>48.24</v>
      </c>
      <c r="I598" s="210"/>
      <c r="J598" s="205"/>
      <c r="K598" s="205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180</v>
      </c>
      <c r="AU598" s="215" t="s">
        <v>81</v>
      </c>
      <c r="AV598" s="11" t="s">
        <v>81</v>
      </c>
      <c r="AW598" s="11" t="s">
        <v>182</v>
      </c>
      <c r="AX598" s="11" t="s">
        <v>71</v>
      </c>
      <c r="AY598" s="215" t="s">
        <v>172</v>
      </c>
    </row>
    <row r="599" spans="2:51" s="11" customFormat="1" ht="13.5">
      <c r="B599" s="204"/>
      <c r="C599" s="205"/>
      <c r="D599" s="206" t="s">
        <v>180</v>
      </c>
      <c r="E599" s="207" t="s">
        <v>21</v>
      </c>
      <c r="F599" s="208" t="s">
        <v>764</v>
      </c>
      <c r="G599" s="205"/>
      <c r="H599" s="209">
        <v>47.46</v>
      </c>
      <c r="I599" s="210"/>
      <c r="J599" s="205"/>
      <c r="K599" s="205"/>
      <c r="L599" s="211"/>
      <c r="M599" s="212"/>
      <c r="N599" s="213"/>
      <c r="O599" s="213"/>
      <c r="P599" s="213"/>
      <c r="Q599" s="213"/>
      <c r="R599" s="213"/>
      <c r="S599" s="213"/>
      <c r="T599" s="214"/>
      <c r="AT599" s="215" t="s">
        <v>180</v>
      </c>
      <c r="AU599" s="215" t="s">
        <v>81</v>
      </c>
      <c r="AV599" s="11" t="s">
        <v>81</v>
      </c>
      <c r="AW599" s="11" t="s">
        <v>182</v>
      </c>
      <c r="AX599" s="11" t="s">
        <v>71</v>
      </c>
      <c r="AY599" s="215" t="s">
        <v>172</v>
      </c>
    </row>
    <row r="600" spans="2:51" s="11" customFormat="1" ht="13.5">
      <c r="B600" s="204"/>
      <c r="C600" s="205"/>
      <c r="D600" s="206" t="s">
        <v>180</v>
      </c>
      <c r="E600" s="207" t="s">
        <v>21</v>
      </c>
      <c r="F600" s="208" t="s">
        <v>765</v>
      </c>
      <c r="G600" s="205"/>
      <c r="H600" s="209">
        <v>48.44</v>
      </c>
      <c r="I600" s="210"/>
      <c r="J600" s="205"/>
      <c r="K600" s="205"/>
      <c r="L600" s="211"/>
      <c r="M600" s="212"/>
      <c r="N600" s="213"/>
      <c r="O600" s="213"/>
      <c r="P600" s="213"/>
      <c r="Q600" s="213"/>
      <c r="R600" s="213"/>
      <c r="S600" s="213"/>
      <c r="T600" s="214"/>
      <c r="AT600" s="215" t="s">
        <v>180</v>
      </c>
      <c r="AU600" s="215" t="s">
        <v>81</v>
      </c>
      <c r="AV600" s="11" t="s">
        <v>81</v>
      </c>
      <c r="AW600" s="11" t="s">
        <v>182</v>
      </c>
      <c r="AX600" s="11" t="s">
        <v>71</v>
      </c>
      <c r="AY600" s="215" t="s">
        <v>172</v>
      </c>
    </row>
    <row r="601" spans="2:51" s="11" customFormat="1" ht="13.5">
      <c r="B601" s="204"/>
      <c r="C601" s="205"/>
      <c r="D601" s="206" t="s">
        <v>180</v>
      </c>
      <c r="E601" s="207" t="s">
        <v>21</v>
      </c>
      <c r="F601" s="208" t="s">
        <v>766</v>
      </c>
      <c r="G601" s="205"/>
      <c r="H601" s="209">
        <v>60.15</v>
      </c>
      <c r="I601" s="210"/>
      <c r="J601" s="205"/>
      <c r="K601" s="205"/>
      <c r="L601" s="211"/>
      <c r="M601" s="212"/>
      <c r="N601" s="213"/>
      <c r="O601" s="213"/>
      <c r="P601" s="213"/>
      <c r="Q601" s="213"/>
      <c r="R601" s="213"/>
      <c r="S601" s="213"/>
      <c r="T601" s="214"/>
      <c r="AT601" s="215" t="s">
        <v>180</v>
      </c>
      <c r="AU601" s="215" t="s">
        <v>81</v>
      </c>
      <c r="AV601" s="11" t="s">
        <v>81</v>
      </c>
      <c r="AW601" s="11" t="s">
        <v>182</v>
      </c>
      <c r="AX601" s="11" t="s">
        <v>71</v>
      </c>
      <c r="AY601" s="215" t="s">
        <v>172</v>
      </c>
    </row>
    <row r="602" spans="2:51" s="11" customFormat="1" ht="13.5">
      <c r="B602" s="204"/>
      <c r="C602" s="205"/>
      <c r="D602" s="206" t="s">
        <v>180</v>
      </c>
      <c r="E602" s="207" t="s">
        <v>21</v>
      </c>
      <c r="F602" s="208" t="s">
        <v>767</v>
      </c>
      <c r="G602" s="205"/>
      <c r="H602" s="209">
        <v>48.55</v>
      </c>
      <c r="I602" s="210"/>
      <c r="J602" s="205"/>
      <c r="K602" s="205"/>
      <c r="L602" s="211"/>
      <c r="M602" s="212"/>
      <c r="N602" s="213"/>
      <c r="O602" s="213"/>
      <c r="P602" s="213"/>
      <c r="Q602" s="213"/>
      <c r="R602" s="213"/>
      <c r="S602" s="213"/>
      <c r="T602" s="214"/>
      <c r="AT602" s="215" t="s">
        <v>180</v>
      </c>
      <c r="AU602" s="215" t="s">
        <v>81</v>
      </c>
      <c r="AV602" s="11" t="s">
        <v>81</v>
      </c>
      <c r="AW602" s="11" t="s">
        <v>182</v>
      </c>
      <c r="AX602" s="11" t="s">
        <v>71</v>
      </c>
      <c r="AY602" s="215" t="s">
        <v>172</v>
      </c>
    </row>
    <row r="603" spans="2:51" s="11" customFormat="1" ht="13.5">
      <c r="B603" s="204"/>
      <c r="C603" s="205"/>
      <c r="D603" s="206" t="s">
        <v>180</v>
      </c>
      <c r="E603" s="207" t="s">
        <v>21</v>
      </c>
      <c r="F603" s="208" t="s">
        <v>768</v>
      </c>
      <c r="G603" s="205"/>
      <c r="H603" s="209">
        <v>47.44</v>
      </c>
      <c r="I603" s="210"/>
      <c r="J603" s="205"/>
      <c r="K603" s="205"/>
      <c r="L603" s="211"/>
      <c r="M603" s="212"/>
      <c r="N603" s="213"/>
      <c r="O603" s="213"/>
      <c r="P603" s="213"/>
      <c r="Q603" s="213"/>
      <c r="R603" s="213"/>
      <c r="S603" s="213"/>
      <c r="T603" s="214"/>
      <c r="AT603" s="215" t="s">
        <v>180</v>
      </c>
      <c r="AU603" s="215" t="s">
        <v>81</v>
      </c>
      <c r="AV603" s="11" t="s">
        <v>81</v>
      </c>
      <c r="AW603" s="11" t="s">
        <v>182</v>
      </c>
      <c r="AX603" s="11" t="s">
        <v>71</v>
      </c>
      <c r="AY603" s="215" t="s">
        <v>172</v>
      </c>
    </row>
    <row r="604" spans="2:51" s="11" customFormat="1" ht="13.5">
      <c r="B604" s="204"/>
      <c r="C604" s="205"/>
      <c r="D604" s="206" t="s">
        <v>180</v>
      </c>
      <c r="E604" s="207" t="s">
        <v>21</v>
      </c>
      <c r="F604" s="208" t="s">
        <v>769</v>
      </c>
      <c r="G604" s="205"/>
      <c r="H604" s="209">
        <v>48.44</v>
      </c>
      <c r="I604" s="210"/>
      <c r="J604" s="205"/>
      <c r="K604" s="205"/>
      <c r="L604" s="211"/>
      <c r="M604" s="212"/>
      <c r="N604" s="213"/>
      <c r="O604" s="213"/>
      <c r="P604" s="213"/>
      <c r="Q604" s="213"/>
      <c r="R604" s="213"/>
      <c r="S604" s="213"/>
      <c r="T604" s="214"/>
      <c r="AT604" s="215" t="s">
        <v>180</v>
      </c>
      <c r="AU604" s="215" t="s">
        <v>81</v>
      </c>
      <c r="AV604" s="11" t="s">
        <v>81</v>
      </c>
      <c r="AW604" s="11" t="s">
        <v>182</v>
      </c>
      <c r="AX604" s="11" t="s">
        <v>71</v>
      </c>
      <c r="AY604" s="215" t="s">
        <v>172</v>
      </c>
    </row>
    <row r="605" spans="2:51" s="11" customFormat="1" ht="13.5">
      <c r="B605" s="204"/>
      <c r="C605" s="205"/>
      <c r="D605" s="206" t="s">
        <v>180</v>
      </c>
      <c r="E605" s="207" t="s">
        <v>21</v>
      </c>
      <c r="F605" s="208" t="s">
        <v>770</v>
      </c>
      <c r="G605" s="205"/>
      <c r="H605" s="209">
        <v>60.15</v>
      </c>
      <c r="I605" s="210"/>
      <c r="J605" s="205"/>
      <c r="K605" s="205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180</v>
      </c>
      <c r="AU605" s="215" t="s">
        <v>81</v>
      </c>
      <c r="AV605" s="11" t="s">
        <v>81</v>
      </c>
      <c r="AW605" s="11" t="s">
        <v>182</v>
      </c>
      <c r="AX605" s="11" t="s">
        <v>71</v>
      </c>
      <c r="AY605" s="215" t="s">
        <v>172</v>
      </c>
    </row>
    <row r="606" spans="2:51" s="11" customFormat="1" ht="13.5">
      <c r="B606" s="204"/>
      <c r="C606" s="205"/>
      <c r="D606" s="206" t="s">
        <v>180</v>
      </c>
      <c r="E606" s="207" t="s">
        <v>21</v>
      </c>
      <c r="F606" s="208" t="s">
        <v>771</v>
      </c>
      <c r="G606" s="205"/>
      <c r="H606" s="209">
        <v>48.55</v>
      </c>
      <c r="I606" s="210"/>
      <c r="J606" s="205"/>
      <c r="K606" s="205"/>
      <c r="L606" s="211"/>
      <c r="M606" s="212"/>
      <c r="N606" s="213"/>
      <c r="O606" s="213"/>
      <c r="P606" s="213"/>
      <c r="Q606" s="213"/>
      <c r="R606" s="213"/>
      <c r="S606" s="213"/>
      <c r="T606" s="214"/>
      <c r="AT606" s="215" t="s">
        <v>180</v>
      </c>
      <c r="AU606" s="215" t="s">
        <v>81</v>
      </c>
      <c r="AV606" s="11" t="s">
        <v>81</v>
      </c>
      <c r="AW606" s="11" t="s">
        <v>182</v>
      </c>
      <c r="AX606" s="11" t="s">
        <v>71</v>
      </c>
      <c r="AY606" s="215" t="s">
        <v>172</v>
      </c>
    </row>
    <row r="607" spans="2:51" s="11" customFormat="1" ht="13.5">
      <c r="B607" s="204"/>
      <c r="C607" s="205"/>
      <c r="D607" s="206" t="s">
        <v>180</v>
      </c>
      <c r="E607" s="207" t="s">
        <v>21</v>
      </c>
      <c r="F607" s="208" t="s">
        <v>772</v>
      </c>
      <c r="G607" s="205"/>
      <c r="H607" s="209">
        <v>47.44</v>
      </c>
      <c r="I607" s="210"/>
      <c r="J607" s="205"/>
      <c r="K607" s="205"/>
      <c r="L607" s="211"/>
      <c r="M607" s="212"/>
      <c r="N607" s="213"/>
      <c r="O607" s="213"/>
      <c r="P607" s="213"/>
      <c r="Q607" s="213"/>
      <c r="R607" s="213"/>
      <c r="S607" s="213"/>
      <c r="T607" s="214"/>
      <c r="AT607" s="215" t="s">
        <v>180</v>
      </c>
      <c r="AU607" s="215" t="s">
        <v>81</v>
      </c>
      <c r="AV607" s="11" t="s">
        <v>81</v>
      </c>
      <c r="AW607" s="11" t="s">
        <v>182</v>
      </c>
      <c r="AX607" s="11" t="s">
        <v>71</v>
      </c>
      <c r="AY607" s="215" t="s">
        <v>172</v>
      </c>
    </row>
    <row r="608" spans="2:51" s="11" customFormat="1" ht="13.5">
      <c r="B608" s="204"/>
      <c r="C608" s="205"/>
      <c r="D608" s="206" t="s">
        <v>180</v>
      </c>
      <c r="E608" s="207" t="s">
        <v>21</v>
      </c>
      <c r="F608" s="208" t="s">
        <v>773</v>
      </c>
      <c r="G608" s="205"/>
      <c r="H608" s="209">
        <v>49.27</v>
      </c>
      <c r="I608" s="210"/>
      <c r="J608" s="205"/>
      <c r="K608" s="205"/>
      <c r="L608" s="211"/>
      <c r="M608" s="212"/>
      <c r="N608" s="213"/>
      <c r="O608" s="213"/>
      <c r="P608" s="213"/>
      <c r="Q608" s="213"/>
      <c r="R608" s="213"/>
      <c r="S608" s="213"/>
      <c r="T608" s="214"/>
      <c r="AT608" s="215" t="s">
        <v>180</v>
      </c>
      <c r="AU608" s="215" t="s">
        <v>81</v>
      </c>
      <c r="AV608" s="11" t="s">
        <v>81</v>
      </c>
      <c r="AW608" s="11" t="s">
        <v>182</v>
      </c>
      <c r="AX608" s="11" t="s">
        <v>71</v>
      </c>
      <c r="AY608" s="215" t="s">
        <v>172</v>
      </c>
    </row>
    <row r="609" spans="2:51" s="11" customFormat="1" ht="13.5">
      <c r="B609" s="204"/>
      <c r="C609" s="205"/>
      <c r="D609" s="206" t="s">
        <v>180</v>
      </c>
      <c r="E609" s="207" t="s">
        <v>21</v>
      </c>
      <c r="F609" s="208" t="s">
        <v>774</v>
      </c>
      <c r="G609" s="205"/>
      <c r="H609" s="209">
        <v>61.17</v>
      </c>
      <c r="I609" s="210"/>
      <c r="J609" s="205"/>
      <c r="K609" s="205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180</v>
      </c>
      <c r="AU609" s="215" t="s">
        <v>81</v>
      </c>
      <c r="AV609" s="11" t="s">
        <v>81</v>
      </c>
      <c r="AW609" s="11" t="s">
        <v>182</v>
      </c>
      <c r="AX609" s="11" t="s">
        <v>71</v>
      </c>
      <c r="AY609" s="215" t="s">
        <v>172</v>
      </c>
    </row>
    <row r="610" spans="2:51" s="11" customFormat="1" ht="13.5">
      <c r="B610" s="204"/>
      <c r="C610" s="205"/>
      <c r="D610" s="206" t="s">
        <v>180</v>
      </c>
      <c r="E610" s="207" t="s">
        <v>21</v>
      </c>
      <c r="F610" s="208" t="s">
        <v>775</v>
      </c>
      <c r="G610" s="205"/>
      <c r="H610" s="209">
        <v>48.93</v>
      </c>
      <c r="I610" s="210"/>
      <c r="J610" s="205"/>
      <c r="K610" s="205"/>
      <c r="L610" s="211"/>
      <c r="M610" s="212"/>
      <c r="N610" s="213"/>
      <c r="O610" s="213"/>
      <c r="P610" s="213"/>
      <c r="Q610" s="213"/>
      <c r="R610" s="213"/>
      <c r="S610" s="213"/>
      <c r="T610" s="214"/>
      <c r="AT610" s="215" t="s">
        <v>180</v>
      </c>
      <c r="AU610" s="215" t="s">
        <v>81</v>
      </c>
      <c r="AV610" s="11" t="s">
        <v>81</v>
      </c>
      <c r="AW610" s="11" t="s">
        <v>182</v>
      </c>
      <c r="AX610" s="11" t="s">
        <v>71</v>
      </c>
      <c r="AY610" s="215" t="s">
        <v>172</v>
      </c>
    </row>
    <row r="611" spans="2:51" s="11" customFormat="1" ht="13.5">
      <c r="B611" s="204"/>
      <c r="C611" s="205"/>
      <c r="D611" s="206" t="s">
        <v>180</v>
      </c>
      <c r="E611" s="207" t="s">
        <v>21</v>
      </c>
      <c r="F611" s="208" t="s">
        <v>776</v>
      </c>
      <c r="G611" s="205"/>
      <c r="H611" s="209">
        <v>48.23</v>
      </c>
      <c r="I611" s="210"/>
      <c r="J611" s="205"/>
      <c r="K611" s="205"/>
      <c r="L611" s="211"/>
      <c r="M611" s="212"/>
      <c r="N611" s="213"/>
      <c r="O611" s="213"/>
      <c r="P611" s="213"/>
      <c r="Q611" s="213"/>
      <c r="R611" s="213"/>
      <c r="S611" s="213"/>
      <c r="T611" s="214"/>
      <c r="AT611" s="215" t="s">
        <v>180</v>
      </c>
      <c r="AU611" s="215" t="s">
        <v>81</v>
      </c>
      <c r="AV611" s="11" t="s">
        <v>81</v>
      </c>
      <c r="AW611" s="11" t="s">
        <v>182</v>
      </c>
      <c r="AX611" s="11" t="s">
        <v>71</v>
      </c>
      <c r="AY611" s="215" t="s">
        <v>172</v>
      </c>
    </row>
    <row r="612" spans="2:51" s="11" customFormat="1" ht="13.5">
      <c r="B612" s="204"/>
      <c r="C612" s="205"/>
      <c r="D612" s="206" t="s">
        <v>180</v>
      </c>
      <c r="E612" s="207" t="s">
        <v>21</v>
      </c>
      <c r="F612" s="208" t="s">
        <v>777</v>
      </c>
      <c r="G612" s="205"/>
      <c r="H612" s="209">
        <v>11.85</v>
      </c>
      <c r="I612" s="210"/>
      <c r="J612" s="205"/>
      <c r="K612" s="205"/>
      <c r="L612" s="211"/>
      <c r="M612" s="212"/>
      <c r="N612" s="213"/>
      <c r="O612" s="213"/>
      <c r="P612" s="213"/>
      <c r="Q612" s="213"/>
      <c r="R612" s="213"/>
      <c r="S612" s="213"/>
      <c r="T612" s="214"/>
      <c r="AT612" s="215" t="s">
        <v>180</v>
      </c>
      <c r="AU612" s="215" t="s">
        <v>81</v>
      </c>
      <c r="AV612" s="11" t="s">
        <v>81</v>
      </c>
      <c r="AW612" s="11" t="s">
        <v>182</v>
      </c>
      <c r="AX612" s="11" t="s">
        <v>71</v>
      </c>
      <c r="AY612" s="215" t="s">
        <v>172</v>
      </c>
    </row>
    <row r="613" spans="2:51" s="12" customFormat="1" ht="13.5">
      <c r="B613" s="216"/>
      <c r="C613" s="217"/>
      <c r="D613" s="206" t="s">
        <v>180</v>
      </c>
      <c r="E613" s="218" t="s">
        <v>21</v>
      </c>
      <c r="F613" s="219" t="s">
        <v>183</v>
      </c>
      <c r="G613" s="217"/>
      <c r="H613" s="220">
        <v>1214.32</v>
      </c>
      <c r="I613" s="221"/>
      <c r="J613" s="217"/>
      <c r="K613" s="217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180</v>
      </c>
      <c r="AU613" s="226" t="s">
        <v>81</v>
      </c>
      <c r="AV613" s="12" t="s">
        <v>179</v>
      </c>
      <c r="AW613" s="12" t="s">
        <v>182</v>
      </c>
      <c r="AX613" s="12" t="s">
        <v>79</v>
      </c>
      <c r="AY613" s="226" t="s">
        <v>172</v>
      </c>
    </row>
    <row r="614" spans="2:65" s="1" customFormat="1" ht="25.5" customHeight="1">
      <c r="B614" s="41"/>
      <c r="C614" s="192" t="s">
        <v>778</v>
      </c>
      <c r="D614" s="192" t="s">
        <v>174</v>
      </c>
      <c r="E614" s="193" t="s">
        <v>779</v>
      </c>
      <c r="F614" s="194" t="s">
        <v>780</v>
      </c>
      <c r="G614" s="195" t="s">
        <v>218</v>
      </c>
      <c r="H614" s="196">
        <v>1214.32</v>
      </c>
      <c r="I614" s="197"/>
      <c r="J614" s="198">
        <f>ROUND(I614*H614,2)</f>
        <v>0</v>
      </c>
      <c r="K614" s="194" t="s">
        <v>178</v>
      </c>
      <c r="L614" s="61"/>
      <c r="M614" s="199" t="s">
        <v>21</v>
      </c>
      <c r="N614" s="200" t="s">
        <v>42</v>
      </c>
      <c r="O614" s="42"/>
      <c r="P614" s="201">
        <f>O614*H614</f>
        <v>0</v>
      </c>
      <c r="Q614" s="201">
        <v>0</v>
      </c>
      <c r="R614" s="201">
        <f>Q614*H614</f>
        <v>0</v>
      </c>
      <c r="S614" s="201">
        <v>0</v>
      </c>
      <c r="T614" s="202">
        <f>S614*H614</f>
        <v>0</v>
      </c>
      <c r="AR614" s="24" t="s">
        <v>179</v>
      </c>
      <c r="AT614" s="24" t="s">
        <v>174</v>
      </c>
      <c r="AU614" s="24" t="s">
        <v>81</v>
      </c>
      <c r="AY614" s="24" t="s">
        <v>172</v>
      </c>
      <c r="BE614" s="203">
        <f>IF(N614="základní",J614,0)</f>
        <v>0</v>
      </c>
      <c r="BF614" s="203">
        <f>IF(N614="snížená",J614,0)</f>
        <v>0</v>
      </c>
      <c r="BG614" s="203">
        <f>IF(N614="zákl. přenesená",J614,0)</f>
        <v>0</v>
      </c>
      <c r="BH614" s="203">
        <f>IF(N614="sníž. přenesená",J614,0)</f>
        <v>0</v>
      </c>
      <c r="BI614" s="203">
        <f>IF(N614="nulová",J614,0)</f>
        <v>0</v>
      </c>
      <c r="BJ614" s="24" t="s">
        <v>79</v>
      </c>
      <c r="BK614" s="203">
        <f>ROUND(I614*H614,2)</f>
        <v>0</v>
      </c>
      <c r="BL614" s="24" t="s">
        <v>179</v>
      </c>
      <c r="BM614" s="24" t="s">
        <v>781</v>
      </c>
    </row>
    <row r="615" spans="2:65" s="1" customFormat="1" ht="16.5" customHeight="1">
      <c r="B615" s="41"/>
      <c r="C615" s="192" t="s">
        <v>469</v>
      </c>
      <c r="D615" s="192" t="s">
        <v>174</v>
      </c>
      <c r="E615" s="193" t="s">
        <v>782</v>
      </c>
      <c r="F615" s="194" t="s">
        <v>783</v>
      </c>
      <c r="G615" s="195" t="s">
        <v>218</v>
      </c>
      <c r="H615" s="196">
        <v>57.78</v>
      </c>
      <c r="I615" s="197"/>
      <c r="J615" s="198">
        <f>ROUND(I615*H615,2)</f>
        <v>0</v>
      </c>
      <c r="K615" s="194" t="s">
        <v>178</v>
      </c>
      <c r="L615" s="61"/>
      <c r="M615" s="199" t="s">
        <v>21</v>
      </c>
      <c r="N615" s="200" t="s">
        <v>42</v>
      </c>
      <c r="O615" s="42"/>
      <c r="P615" s="201">
        <f>O615*H615</f>
        <v>0</v>
      </c>
      <c r="Q615" s="201">
        <v>0</v>
      </c>
      <c r="R615" s="201">
        <f>Q615*H615</f>
        <v>0</v>
      </c>
      <c r="S615" s="201">
        <v>0</v>
      </c>
      <c r="T615" s="202">
        <f>S615*H615</f>
        <v>0</v>
      </c>
      <c r="AR615" s="24" t="s">
        <v>179</v>
      </c>
      <c r="AT615" s="24" t="s">
        <v>174</v>
      </c>
      <c r="AU615" s="24" t="s">
        <v>81</v>
      </c>
      <c r="AY615" s="24" t="s">
        <v>172</v>
      </c>
      <c r="BE615" s="203">
        <f>IF(N615="základní",J615,0)</f>
        <v>0</v>
      </c>
      <c r="BF615" s="203">
        <f>IF(N615="snížená",J615,0)</f>
        <v>0</v>
      </c>
      <c r="BG615" s="203">
        <f>IF(N615="zákl. přenesená",J615,0)</f>
        <v>0</v>
      </c>
      <c r="BH615" s="203">
        <f>IF(N615="sníž. přenesená",J615,0)</f>
        <v>0</v>
      </c>
      <c r="BI615" s="203">
        <f>IF(N615="nulová",J615,0)</f>
        <v>0</v>
      </c>
      <c r="BJ615" s="24" t="s">
        <v>79</v>
      </c>
      <c r="BK615" s="203">
        <f>ROUND(I615*H615,2)</f>
        <v>0</v>
      </c>
      <c r="BL615" s="24" t="s">
        <v>179</v>
      </c>
      <c r="BM615" s="24" t="s">
        <v>784</v>
      </c>
    </row>
    <row r="616" spans="2:51" s="11" customFormat="1" ht="13.5">
      <c r="B616" s="204"/>
      <c r="C616" s="205"/>
      <c r="D616" s="206" t="s">
        <v>180</v>
      </c>
      <c r="E616" s="207" t="s">
        <v>21</v>
      </c>
      <c r="F616" s="208" t="s">
        <v>785</v>
      </c>
      <c r="G616" s="205"/>
      <c r="H616" s="209">
        <v>3.21</v>
      </c>
      <c r="I616" s="210"/>
      <c r="J616" s="205"/>
      <c r="K616" s="205"/>
      <c r="L616" s="211"/>
      <c r="M616" s="212"/>
      <c r="N616" s="213"/>
      <c r="O616" s="213"/>
      <c r="P616" s="213"/>
      <c r="Q616" s="213"/>
      <c r="R616" s="213"/>
      <c r="S616" s="213"/>
      <c r="T616" s="214"/>
      <c r="AT616" s="215" t="s">
        <v>180</v>
      </c>
      <c r="AU616" s="215" t="s">
        <v>81</v>
      </c>
      <c r="AV616" s="11" t="s">
        <v>81</v>
      </c>
      <c r="AW616" s="11" t="s">
        <v>182</v>
      </c>
      <c r="AX616" s="11" t="s">
        <v>71</v>
      </c>
      <c r="AY616" s="215" t="s">
        <v>172</v>
      </c>
    </row>
    <row r="617" spans="2:51" s="11" customFormat="1" ht="13.5">
      <c r="B617" s="204"/>
      <c r="C617" s="205"/>
      <c r="D617" s="206" t="s">
        <v>180</v>
      </c>
      <c r="E617" s="207" t="s">
        <v>21</v>
      </c>
      <c r="F617" s="208" t="s">
        <v>786</v>
      </c>
      <c r="G617" s="205"/>
      <c r="H617" s="209">
        <v>3.21</v>
      </c>
      <c r="I617" s="210"/>
      <c r="J617" s="205"/>
      <c r="K617" s="205"/>
      <c r="L617" s="211"/>
      <c r="M617" s="212"/>
      <c r="N617" s="213"/>
      <c r="O617" s="213"/>
      <c r="P617" s="213"/>
      <c r="Q617" s="213"/>
      <c r="R617" s="213"/>
      <c r="S617" s="213"/>
      <c r="T617" s="214"/>
      <c r="AT617" s="215" t="s">
        <v>180</v>
      </c>
      <c r="AU617" s="215" t="s">
        <v>81</v>
      </c>
      <c r="AV617" s="11" t="s">
        <v>81</v>
      </c>
      <c r="AW617" s="11" t="s">
        <v>182</v>
      </c>
      <c r="AX617" s="11" t="s">
        <v>71</v>
      </c>
      <c r="AY617" s="215" t="s">
        <v>172</v>
      </c>
    </row>
    <row r="618" spans="2:51" s="11" customFormat="1" ht="13.5">
      <c r="B618" s="204"/>
      <c r="C618" s="205"/>
      <c r="D618" s="206" t="s">
        <v>180</v>
      </c>
      <c r="E618" s="207" t="s">
        <v>21</v>
      </c>
      <c r="F618" s="208" t="s">
        <v>787</v>
      </c>
      <c r="G618" s="205"/>
      <c r="H618" s="209">
        <v>3.21</v>
      </c>
      <c r="I618" s="210"/>
      <c r="J618" s="205"/>
      <c r="K618" s="205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180</v>
      </c>
      <c r="AU618" s="215" t="s">
        <v>81</v>
      </c>
      <c r="AV618" s="11" t="s">
        <v>81</v>
      </c>
      <c r="AW618" s="11" t="s">
        <v>182</v>
      </c>
      <c r="AX618" s="11" t="s">
        <v>71</v>
      </c>
      <c r="AY618" s="215" t="s">
        <v>172</v>
      </c>
    </row>
    <row r="619" spans="2:51" s="11" customFormat="1" ht="13.5">
      <c r="B619" s="204"/>
      <c r="C619" s="205"/>
      <c r="D619" s="206" t="s">
        <v>180</v>
      </c>
      <c r="E619" s="207" t="s">
        <v>21</v>
      </c>
      <c r="F619" s="208" t="s">
        <v>788</v>
      </c>
      <c r="G619" s="205"/>
      <c r="H619" s="209">
        <v>3.21</v>
      </c>
      <c r="I619" s="210"/>
      <c r="J619" s="205"/>
      <c r="K619" s="205"/>
      <c r="L619" s="211"/>
      <c r="M619" s="212"/>
      <c r="N619" s="213"/>
      <c r="O619" s="213"/>
      <c r="P619" s="213"/>
      <c r="Q619" s="213"/>
      <c r="R619" s="213"/>
      <c r="S619" s="213"/>
      <c r="T619" s="214"/>
      <c r="AT619" s="215" t="s">
        <v>180</v>
      </c>
      <c r="AU619" s="215" t="s">
        <v>81</v>
      </c>
      <c r="AV619" s="11" t="s">
        <v>81</v>
      </c>
      <c r="AW619" s="11" t="s">
        <v>182</v>
      </c>
      <c r="AX619" s="11" t="s">
        <v>71</v>
      </c>
      <c r="AY619" s="215" t="s">
        <v>172</v>
      </c>
    </row>
    <row r="620" spans="2:51" s="11" customFormat="1" ht="13.5">
      <c r="B620" s="204"/>
      <c r="C620" s="205"/>
      <c r="D620" s="206" t="s">
        <v>180</v>
      </c>
      <c r="E620" s="207" t="s">
        <v>21</v>
      </c>
      <c r="F620" s="208" t="s">
        <v>789</v>
      </c>
      <c r="G620" s="205"/>
      <c r="H620" s="209">
        <v>3.21</v>
      </c>
      <c r="I620" s="210"/>
      <c r="J620" s="205"/>
      <c r="K620" s="205"/>
      <c r="L620" s="211"/>
      <c r="M620" s="212"/>
      <c r="N620" s="213"/>
      <c r="O620" s="213"/>
      <c r="P620" s="213"/>
      <c r="Q620" s="213"/>
      <c r="R620" s="213"/>
      <c r="S620" s="213"/>
      <c r="T620" s="214"/>
      <c r="AT620" s="215" t="s">
        <v>180</v>
      </c>
      <c r="AU620" s="215" t="s">
        <v>81</v>
      </c>
      <c r="AV620" s="11" t="s">
        <v>81</v>
      </c>
      <c r="AW620" s="11" t="s">
        <v>182</v>
      </c>
      <c r="AX620" s="11" t="s">
        <v>71</v>
      </c>
      <c r="AY620" s="215" t="s">
        <v>172</v>
      </c>
    </row>
    <row r="621" spans="2:51" s="11" customFormat="1" ht="13.5">
      <c r="B621" s="204"/>
      <c r="C621" s="205"/>
      <c r="D621" s="206" t="s">
        <v>180</v>
      </c>
      <c r="E621" s="207" t="s">
        <v>21</v>
      </c>
      <c r="F621" s="208" t="s">
        <v>790</v>
      </c>
      <c r="G621" s="205"/>
      <c r="H621" s="209">
        <v>3.21</v>
      </c>
      <c r="I621" s="210"/>
      <c r="J621" s="205"/>
      <c r="K621" s="205"/>
      <c r="L621" s="211"/>
      <c r="M621" s="212"/>
      <c r="N621" s="213"/>
      <c r="O621" s="213"/>
      <c r="P621" s="213"/>
      <c r="Q621" s="213"/>
      <c r="R621" s="213"/>
      <c r="S621" s="213"/>
      <c r="T621" s="214"/>
      <c r="AT621" s="215" t="s">
        <v>180</v>
      </c>
      <c r="AU621" s="215" t="s">
        <v>81</v>
      </c>
      <c r="AV621" s="11" t="s">
        <v>81</v>
      </c>
      <c r="AW621" s="11" t="s">
        <v>182</v>
      </c>
      <c r="AX621" s="11" t="s">
        <v>71</v>
      </c>
      <c r="AY621" s="215" t="s">
        <v>172</v>
      </c>
    </row>
    <row r="622" spans="2:51" s="11" customFormat="1" ht="13.5">
      <c r="B622" s="204"/>
      <c r="C622" s="205"/>
      <c r="D622" s="206" t="s">
        <v>180</v>
      </c>
      <c r="E622" s="207" t="s">
        <v>21</v>
      </c>
      <c r="F622" s="208" t="s">
        <v>791</v>
      </c>
      <c r="G622" s="205"/>
      <c r="H622" s="209">
        <v>3.21</v>
      </c>
      <c r="I622" s="210"/>
      <c r="J622" s="205"/>
      <c r="K622" s="205"/>
      <c r="L622" s="211"/>
      <c r="M622" s="212"/>
      <c r="N622" s="213"/>
      <c r="O622" s="213"/>
      <c r="P622" s="213"/>
      <c r="Q622" s="213"/>
      <c r="R622" s="213"/>
      <c r="S622" s="213"/>
      <c r="T622" s="214"/>
      <c r="AT622" s="215" t="s">
        <v>180</v>
      </c>
      <c r="AU622" s="215" t="s">
        <v>81</v>
      </c>
      <c r="AV622" s="11" t="s">
        <v>81</v>
      </c>
      <c r="AW622" s="11" t="s">
        <v>182</v>
      </c>
      <c r="AX622" s="11" t="s">
        <v>71</v>
      </c>
      <c r="AY622" s="215" t="s">
        <v>172</v>
      </c>
    </row>
    <row r="623" spans="2:51" s="11" customFormat="1" ht="13.5">
      <c r="B623" s="204"/>
      <c r="C623" s="205"/>
      <c r="D623" s="206" t="s">
        <v>180</v>
      </c>
      <c r="E623" s="207" t="s">
        <v>21</v>
      </c>
      <c r="F623" s="208" t="s">
        <v>792</v>
      </c>
      <c r="G623" s="205"/>
      <c r="H623" s="209">
        <v>3.21</v>
      </c>
      <c r="I623" s="210"/>
      <c r="J623" s="205"/>
      <c r="K623" s="205"/>
      <c r="L623" s="211"/>
      <c r="M623" s="212"/>
      <c r="N623" s="213"/>
      <c r="O623" s="213"/>
      <c r="P623" s="213"/>
      <c r="Q623" s="213"/>
      <c r="R623" s="213"/>
      <c r="S623" s="213"/>
      <c r="T623" s="214"/>
      <c r="AT623" s="215" t="s">
        <v>180</v>
      </c>
      <c r="AU623" s="215" t="s">
        <v>81</v>
      </c>
      <c r="AV623" s="11" t="s">
        <v>81</v>
      </c>
      <c r="AW623" s="11" t="s">
        <v>182</v>
      </c>
      <c r="AX623" s="11" t="s">
        <v>71</v>
      </c>
      <c r="AY623" s="215" t="s">
        <v>172</v>
      </c>
    </row>
    <row r="624" spans="2:51" s="11" customFormat="1" ht="13.5">
      <c r="B624" s="204"/>
      <c r="C624" s="205"/>
      <c r="D624" s="206" t="s">
        <v>180</v>
      </c>
      <c r="E624" s="207" t="s">
        <v>21</v>
      </c>
      <c r="F624" s="208" t="s">
        <v>793</v>
      </c>
      <c r="G624" s="205"/>
      <c r="H624" s="209">
        <v>3.21</v>
      </c>
      <c r="I624" s="210"/>
      <c r="J624" s="205"/>
      <c r="K624" s="205"/>
      <c r="L624" s="211"/>
      <c r="M624" s="212"/>
      <c r="N624" s="213"/>
      <c r="O624" s="213"/>
      <c r="P624" s="213"/>
      <c r="Q624" s="213"/>
      <c r="R624" s="213"/>
      <c r="S624" s="213"/>
      <c r="T624" s="214"/>
      <c r="AT624" s="215" t="s">
        <v>180</v>
      </c>
      <c r="AU624" s="215" t="s">
        <v>81</v>
      </c>
      <c r="AV624" s="11" t="s">
        <v>81</v>
      </c>
      <c r="AW624" s="11" t="s">
        <v>182</v>
      </c>
      <c r="AX624" s="11" t="s">
        <v>71</v>
      </c>
      <c r="AY624" s="215" t="s">
        <v>172</v>
      </c>
    </row>
    <row r="625" spans="2:51" s="11" customFormat="1" ht="13.5">
      <c r="B625" s="204"/>
      <c r="C625" s="205"/>
      <c r="D625" s="206" t="s">
        <v>180</v>
      </c>
      <c r="E625" s="207" t="s">
        <v>21</v>
      </c>
      <c r="F625" s="208" t="s">
        <v>794</v>
      </c>
      <c r="G625" s="205"/>
      <c r="H625" s="209">
        <v>3.21</v>
      </c>
      <c r="I625" s="210"/>
      <c r="J625" s="205"/>
      <c r="K625" s="205"/>
      <c r="L625" s="211"/>
      <c r="M625" s="212"/>
      <c r="N625" s="213"/>
      <c r="O625" s="213"/>
      <c r="P625" s="213"/>
      <c r="Q625" s="213"/>
      <c r="R625" s="213"/>
      <c r="S625" s="213"/>
      <c r="T625" s="214"/>
      <c r="AT625" s="215" t="s">
        <v>180</v>
      </c>
      <c r="AU625" s="215" t="s">
        <v>81</v>
      </c>
      <c r="AV625" s="11" t="s">
        <v>81</v>
      </c>
      <c r="AW625" s="11" t="s">
        <v>182</v>
      </c>
      <c r="AX625" s="11" t="s">
        <v>71</v>
      </c>
      <c r="AY625" s="215" t="s">
        <v>172</v>
      </c>
    </row>
    <row r="626" spans="2:51" s="11" customFormat="1" ht="13.5">
      <c r="B626" s="204"/>
      <c r="C626" s="205"/>
      <c r="D626" s="206" t="s">
        <v>180</v>
      </c>
      <c r="E626" s="207" t="s">
        <v>21</v>
      </c>
      <c r="F626" s="208" t="s">
        <v>795</v>
      </c>
      <c r="G626" s="205"/>
      <c r="H626" s="209">
        <v>3.21</v>
      </c>
      <c r="I626" s="210"/>
      <c r="J626" s="205"/>
      <c r="K626" s="205"/>
      <c r="L626" s="211"/>
      <c r="M626" s="212"/>
      <c r="N626" s="213"/>
      <c r="O626" s="213"/>
      <c r="P626" s="213"/>
      <c r="Q626" s="213"/>
      <c r="R626" s="213"/>
      <c r="S626" s="213"/>
      <c r="T626" s="214"/>
      <c r="AT626" s="215" t="s">
        <v>180</v>
      </c>
      <c r="AU626" s="215" t="s">
        <v>81</v>
      </c>
      <c r="AV626" s="11" t="s">
        <v>81</v>
      </c>
      <c r="AW626" s="11" t="s">
        <v>182</v>
      </c>
      <c r="AX626" s="11" t="s">
        <v>71</v>
      </c>
      <c r="AY626" s="215" t="s">
        <v>172</v>
      </c>
    </row>
    <row r="627" spans="2:51" s="11" customFormat="1" ht="13.5">
      <c r="B627" s="204"/>
      <c r="C627" s="205"/>
      <c r="D627" s="206" t="s">
        <v>180</v>
      </c>
      <c r="E627" s="207" t="s">
        <v>21</v>
      </c>
      <c r="F627" s="208" t="s">
        <v>796</v>
      </c>
      <c r="G627" s="205"/>
      <c r="H627" s="209">
        <v>3.21</v>
      </c>
      <c r="I627" s="210"/>
      <c r="J627" s="205"/>
      <c r="K627" s="205"/>
      <c r="L627" s="211"/>
      <c r="M627" s="212"/>
      <c r="N627" s="213"/>
      <c r="O627" s="213"/>
      <c r="P627" s="213"/>
      <c r="Q627" s="213"/>
      <c r="R627" s="213"/>
      <c r="S627" s="213"/>
      <c r="T627" s="214"/>
      <c r="AT627" s="215" t="s">
        <v>180</v>
      </c>
      <c r="AU627" s="215" t="s">
        <v>81</v>
      </c>
      <c r="AV627" s="11" t="s">
        <v>81</v>
      </c>
      <c r="AW627" s="11" t="s">
        <v>182</v>
      </c>
      <c r="AX627" s="11" t="s">
        <v>71</v>
      </c>
      <c r="AY627" s="215" t="s">
        <v>172</v>
      </c>
    </row>
    <row r="628" spans="2:51" s="11" customFormat="1" ht="13.5">
      <c r="B628" s="204"/>
      <c r="C628" s="205"/>
      <c r="D628" s="206" t="s">
        <v>180</v>
      </c>
      <c r="E628" s="207" t="s">
        <v>21</v>
      </c>
      <c r="F628" s="208" t="s">
        <v>797</v>
      </c>
      <c r="G628" s="205"/>
      <c r="H628" s="209">
        <v>3.21</v>
      </c>
      <c r="I628" s="210"/>
      <c r="J628" s="205"/>
      <c r="K628" s="205"/>
      <c r="L628" s="211"/>
      <c r="M628" s="212"/>
      <c r="N628" s="213"/>
      <c r="O628" s="213"/>
      <c r="P628" s="213"/>
      <c r="Q628" s="213"/>
      <c r="R628" s="213"/>
      <c r="S628" s="213"/>
      <c r="T628" s="214"/>
      <c r="AT628" s="215" t="s">
        <v>180</v>
      </c>
      <c r="AU628" s="215" t="s">
        <v>81</v>
      </c>
      <c r="AV628" s="11" t="s">
        <v>81</v>
      </c>
      <c r="AW628" s="11" t="s">
        <v>182</v>
      </c>
      <c r="AX628" s="11" t="s">
        <v>71</v>
      </c>
      <c r="AY628" s="215" t="s">
        <v>172</v>
      </c>
    </row>
    <row r="629" spans="2:51" s="11" customFormat="1" ht="13.5">
      <c r="B629" s="204"/>
      <c r="C629" s="205"/>
      <c r="D629" s="206" t="s">
        <v>180</v>
      </c>
      <c r="E629" s="207" t="s">
        <v>21</v>
      </c>
      <c r="F629" s="208" t="s">
        <v>798</v>
      </c>
      <c r="G629" s="205"/>
      <c r="H629" s="209">
        <v>3.21</v>
      </c>
      <c r="I629" s="210"/>
      <c r="J629" s="205"/>
      <c r="K629" s="205"/>
      <c r="L629" s="211"/>
      <c r="M629" s="212"/>
      <c r="N629" s="213"/>
      <c r="O629" s="213"/>
      <c r="P629" s="213"/>
      <c r="Q629" s="213"/>
      <c r="R629" s="213"/>
      <c r="S629" s="213"/>
      <c r="T629" s="214"/>
      <c r="AT629" s="215" t="s">
        <v>180</v>
      </c>
      <c r="AU629" s="215" t="s">
        <v>81</v>
      </c>
      <c r="AV629" s="11" t="s">
        <v>81</v>
      </c>
      <c r="AW629" s="11" t="s">
        <v>182</v>
      </c>
      <c r="AX629" s="11" t="s">
        <v>71</v>
      </c>
      <c r="AY629" s="215" t="s">
        <v>172</v>
      </c>
    </row>
    <row r="630" spans="2:51" s="11" customFormat="1" ht="13.5">
      <c r="B630" s="204"/>
      <c r="C630" s="205"/>
      <c r="D630" s="206" t="s">
        <v>180</v>
      </c>
      <c r="E630" s="207" t="s">
        <v>21</v>
      </c>
      <c r="F630" s="208" t="s">
        <v>799</v>
      </c>
      <c r="G630" s="205"/>
      <c r="H630" s="209">
        <v>3.21</v>
      </c>
      <c r="I630" s="210"/>
      <c r="J630" s="205"/>
      <c r="K630" s="205"/>
      <c r="L630" s="211"/>
      <c r="M630" s="212"/>
      <c r="N630" s="213"/>
      <c r="O630" s="213"/>
      <c r="P630" s="213"/>
      <c r="Q630" s="213"/>
      <c r="R630" s="213"/>
      <c r="S630" s="213"/>
      <c r="T630" s="214"/>
      <c r="AT630" s="215" t="s">
        <v>180</v>
      </c>
      <c r="AU630" s="215" t="s">
        <v>81</v>
      </c>
      <c r="AV630" s="11" t="s">
        <v>81</v>
      </c>
      <c r="AW630" s="11" t="s">
        <v>182</v>
      </c>
      <c r="AX630" s="11" t="s">
        <v>71</v>
      </c>
      <c r="AY630" s="215" t="s">
        <v>172</v>
      </c>
    </row>
    <row r="631" spans="2:51" s="11" customFormat="1" ht="13.5">
      <c r="B631" s="204"/>
      <c r="C631" s="205"/>
      <c r="D631" s="206" t="s">
        <v>180</v>
      </c>
      <c r="E631" s="207" t="s">
        <v>21</v>
      </c>
      <c r="F631" s="208" t="s">
        <v>800</v>
      </c>
      <c r="G631" s="205"/>
      <c r="H631" s="209">
        <v>3.21</v>
      </c>
      <c r="I631" s="210"/>
      <c r="J631" s="205"/>
      <c r="K631" s="205"/>
      <c r="L631" s="211"/>
      <c r="M631" s="212"/>
      <c r="N631" s="213"/>
      <c r="O631" s="213"/>
      <c r="P631" s="213"/>
      <c r="Q631" s="213"/>
      <c r="R631" s="213"/>
      <c r="S631" s="213"/>
      <c r="T631" s="214"/>
      <c r="AT631" s="215" t="s">
        <v>180</v>
      </c>
      <c r="AU631" s="215" t="s">
        <v>81</v>
      </c>
      <c r="AV631" s="11" t="s">
        <v>81</v>
      </c>
      <c r="AW631" s="11" t="s">
        <v>182</v>
      </c>
      <c r="AX631" s="11" t="s">
        <v>71</v>
      </c>
      <c r="AY631" s="215" t="s">
        <v>172</v>
      </c>
    </row>
    <row r="632" spans="2:51" s="11" customFormat="1" ht="13.5">
      <c r="B632" s="204"/>
      <c r="C632" s="205"/>
      <c r="D632" s="206" t="s">
        <v>180</v>
      </c>
      <c r="E632" s="207" t="s">
        <v>21</v>
      </c>
      <c r="F632" s="208" t="s">
        <v>801</v>
      </c>
      <c r="G632" s="205"/>
      <c r="H632" s="209">
        <v>3.21</v>
      </c>
      <c r="I632" s="210"/>
      <c r="J632" s="205"/>
      <c r="K632" s="205"/>
      <c r="L632" s="211"/>
      <c r="M632" s="212"/>
      <c r="N632" s="213"/>
      <c r="O632" s="213"/>
      <c r="P632" s="213"/>
      <c r="Q632" s="213"/>
      <c r="R632" s="213"/>
      <c r="S632" s="213"/>
      <c r="T632" s="214"/>
      <c r="AT632" s="215" t="s">
        <v>180</v>
      </c>
      <c r="AU632" s="215" t="s">
        <v>81</v>
      </c>
      <c r="AV632" s="11" t="s">
        <v>81</v>
      </c>
      <c r="AW632" s="11" t="s">
        <v>182</v>
      </c>
      <c r="AX632" s="11" t="s">
        <v>71</v>
      </c>
      <c r="AY632" s="215" t="s">
        <v>172</v>
      </c>
    </row>
    <row r="633" spans="2:51" s="11" customFormat="1" ht="13.5">
      <c r="B633" s="204"/>
      <c r="C633" s="205"/>
      <c r="D633" s="206" t="s">
        <v>180</v>
      </c>
      <c r="E633" s="207" t="s">
        <v>21</v>
      </c>
      <c r="F633" s="208" t="s">
        <v>802</v>
      </c>
      <c r="G633" s="205"/>
      <c r="H633" s="209">
        <v>3.21</v>
      </c>
      <c r="I633" s="210"/>
      <c r="J633" s="205"/>
      <c r="K633" s="205"/>
      <c r="L633" s="211"/>
      <c r="M633" s="212"/>
      <c r="N633" s="213"/>
      <c r="O633" s="213"/>
      <c r="P633" s="213"/>
      <c r="Q633" s="213"/>
      <c r="R633" s="213"/>
      <c r="S633" s="213"/>
      <c r="T633" s="214"/>
      <c r="AT633" s="215" t="s">
        <v>180</v>
      </c>
      <c r="AU633" s="215" t="s">
        <v>81</v>
      </c>
      <c r="AV633" s="11" t="s">
        <v>81</v>
      </c>
      <c r="AW633" s="11" t="s">
        <v>182</v>
      </c>
      <c r="AX633" s="11" t="s">
        <v>71</v>
      </c>
      <c r="AY633" s="215" t="s">
        <v>172</v>
      </c>
    </row>
    <row r="634" spans="2:51" s="12" customFormat="1" ht="13.5">
      <c r="B634" s="216"/>
      <c r="C634" s="217"/>
      <c r="D634" s="206" t="s">
        <v>180</v>
      </c>
      <c r="E634" s="218" t="s">
        <v>21</v>
      </c>
      <c r="F634" s="219" t="s">
        <v>183</v>
      </c>
      <c r="G634" s="217"/>
      <c r="H634" s="220">
        <v>57.78</v>
      </c>
      <c r="I634" s="221"/>
      <c r="J634" s="217"/>
      <c r="K634" s="217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180</v>
      </c>
      <c r="AU634" s="226" t="s">
        <v>81</v>
      </c>
      <c r="AV634" s="12" t="s">
        <v>179</v>
      </c>
      <c r="AW634" s="12" t="s">
        <v>182</v>
      </c>
      <c r="AX634" s="12" t="s">
        <v>79</v>
      </c>
      <c r="AY634" s="226" t="s">
        <v>172</v>
      </c>
    </row>
    <row r="635" spans="2:65" s="1" customFormat="1" ht="16.5" customHeight="1">
      <c r="B635" s="41"/>
      <c r="C635" s="192" t="s">
        <v>803</v>
      </c>
      <c r="D635" s="192" t="s">
        <v>174</v>
      </c>
      <c r="E635" s="193" t="s">
        <v>804</v>
      </c>
      <c r="F635" s="194" t="s">
        <v>805</v>
      </c>
      <c r="G635" s="195" t="s">
        <v>218</v>
      </c>
      <c r="H635" s="196">
        <v>964.234</v>
      </c>
      <c r="I635" s="197"/>
      <c r="J635" s="198">
        <f>ROUND(I635*H635,2)</f>
        <v>0</v>
      </c>
      <c r="K635" s="194" t="s">
        <v>178</v>
      </c>
      <c r="L635" s="61"/>
      <c r="M635" s="199" t="s">
        <v>21</v>
      </c>
      <c r="N635" s="200" t="s">
        <v>42</v>
      </c>
      <c r="O635" s="42"/>
      <c r="P635" s="201">
        <f>O635*H635</f>
        <v>0</v>
      </c>
      <c r="Q635" s="201">
        <v>0</v>
      </c>
      <c r="R635" s="201">
        <f>Q635*H635</f>
        <v>0</v>
      </c>
      <c r="S635" s="201">
        <v>0</v>
      </c>
      <c r="T635" s="202">
        <f>S635*H635</f>
        <v>0</v>
      </c>
      <c r="AR635" s="24" t="s">
        <v>179</v>
      </c>
      <c r="AT635" s="24" t="s">
        <v>174</v>
      </c>
      <c r="AU635" s="24" t="s">
        <v>81</v>
      </c>
      <c r="AY635" s="24" t="s">
        <v>172</v>
      </c>
      <c r="BE635" s="203">
        <f>IF(N635="základní",J635,0)</f>
        <v>0</v>
      </c>
      <c r="BF635" s="203">
        <f>IF(N635="snížená",J635,0)</f>
        <v>0</v>
      </c>
      <c r="BG635" s="203">
        <f>IF(N635="zákl. přenesená",J635,0)</f>
        <v>0</v>
      </c>
      <c r="BH635" s="203">
        <f>IF(N635="sníž. přenesená",J635,0)</f>
        <v>0</v>
      </c>
      <c r="BI635" s="203">
        <f>IF(N635="nulová",J635,0)</f>
        <v>0</v>
      </c>
      <c r="BJ635" s="24" t="s">
        <v>79</v>
      </c>
      <c r="BK635" s="203">
        <f>ROUND(I635*H635,2)</f>
        <v>0</v>
      </c>
      <c r="BL635" s="24" t="s">
        <v>179</v>
      </c>
      <c r="BM635" s="24" t="s">
        <v>806</v>
      </c>
    </row>
    <row r="636" spans="2:65" s="1" customFormat="1" ht="25.5" customHeight="1">
      <c r="B636" s="41"/>
      <c r="C636" s="192" t="s">
        <v>473</v>
      </c>
      <c r="D636" s="192" t="s">
        <v>174</v>
      </c>
      <c r="E636" s="193" t="s">
        <v>807</v>
      </c>
      <c r="F636" s="194" t="s">
        <v>808</v>
      </c>
      <c r="G636" s="195" t="s">
        <v>177</v>
      </c>
      <c r="H636" s="196">
        <v>0.877</v>
      </c>
      <c r="I636" s="197"/>
      <c r="J636" s="198">
        <f>ROUND(I636*H636,2)</f>
        <v>0</v>
      </c>
      <c r="K636" s="194" t="s">
        <v>178</v>
      </c>
      <c r="L636" s="61"/>
      <c r="M636" s="199" t="s">
        <v>21</v>
      </c>
      <c r="N636" s="200" t="s">
        <v>42</v>
      </c>
      <c r="O636" s="42"/>
      <c r="P636" s="201">
        <f>O636*H636</f>
        <v>0</v>
      </c>
      <c r="Q636" s="201">
        <v>0</v>
      </c>
      <c r="R636" s="201">
        <f>Q636*H636</f>
        <v>0</v>
      </c>
      <c r="S636" s="201">
        <v>0</v>
      </c>
      <c r="T636" s="202">
        <f>S636*H636</f>
        <v>0</v>
      </c>
      <c r="AR636" s="24" t="s">
        <v>179</v>
      </c>
      <c r="AT636" s="24" t="s">
        <v>174</v>
      </c>
      <c r="AU636" s="24" t="s">
        <v>81</v>
      </c>
      <c r="AY636" s="24" t="s">
        <v>172</v>
      </c>
      <c r="BE636" s="203">
        <f>IF(N636="základní",J636,0)</f>
        <v>0</v>
      </c>
      <c r="BF636" s="203">
        <f>IF(N636="snížená",J636,0)</f>
        <v>0</v>
      </c>
      <c r="BG636" s="203">
        <f>IF(N636="zákl. přenesená",J636,0)</f>
        <v>0</v>
      </c>
      <c r="BH636" s="203">
        <f>IF(N636="sníž. přenesená",J636,0)</f>
        <v>0</v>
      </c>
      <c r="BI636" s="203">
        <f>IF(N636="nulová",J636,0)</f>
        <v>0</v>
      </c>
      <c r="BJ636" s="24" t="s">
        <v>79</v>
      </c>
      <c r="BK636" s="203">
        <f>ROUND(I636*H636,2)</f>
        <v>0</v>
      </c>
      <c r="BL636" s="24" t="s">
        <v>179</v>
      </c>
      <c r="BM636" s="24" t="s">
        <v>809</v>
      </c>
    </row>
    <row r="637" spans="2:51" s="11" customFormat="1" ht="13.5">
      <c r="B637" s="204"/>
      <c r="C637" s="205"/>
      <c r="D637" s="206" t="s">
        <v>180</v>
      </c>
      <c r="E637" s="207" t="s">
        <v>21</v>
      </c>
      <c r="F637" s="208" t="s">
        <v>810</v>
      </c>
      <c r="G637" s="205"/>
      <c r="H637" s="209">
        <v>0.87725</v>
      </c>
      <c r="I637" s="210"/>
      <c r="J637" s="205"/>
      <c r="K637" s="205"/>
      <c r="L637" s="211"/>
      <c r="M637" s="212"/>
      <c r="N637" s="213"/>
      <c r="O637" s="213"/>
      <c r="P637" s="213"/>
      <c r="Q637" s="213"/>
      <c r="R637" s="213"/>
      <c r="S637" s="213"/>
      <c r="T637" s="214"/>
      <c r="AT637" s="215" t="s">
        <v>180</v>
      </c>
      <c r="AU637" s="215" t="s">
        <v>81</v>
      </c>
      <c r="AV637" s="11" t="s">
        <v>81</v>
      </c>
      <c r="AW637" s="11" t="s">
        <v>182</v>
      </c>
      <c r="AX637" s="11" t="s">
        <v>71</v>
      </c>
      <c r="AY637" s="215" t="s">
        <v>172</v>
      </c>
    </row>
    <row r="638" spans="2:51" s="12" customFormat="1" ht="13.5">
      <c r="B638" s="216"/>
      <c r="C638" s="217"/>
      <c r="D638" s="206" t="s">
        <v>180</v>
      </c>
      <c r="E638" s="218" t="s">
        <v>21</v>
      </c>
      <c r="F638" s="219" t="s">
        <v>183</v>
      </c>
      <c r="G638" s="217"/>
      <c r="H638" s="220">
        <v>0.87725</v>
      </c>
      <c r="I638" s="221"/>
      <c r="J638" s="217"/>
      <c r="K638" s="217"/>
      <c r="L638" s="222"/>
      <c r="M638" s="223"/>
      <c r="N638" s="224"/>
      <c r="O638" s="224"/>
      <c r="P638" s="224"/>
      <c r="Q638" s="224"/>
      <c r="R638" s="224"/>
      <c r="S638" s="224"/>
      <c r="T638" s="225"/>
      <c r="AT638" s="226" t="s">
        <v>180</v>
      </c>
      <c r="AU638" s="226" t="s">
        <v>81</v>
      </c>
      <c r="AV638" s="12" t="s">
        <v>179</v>
      </c>
      <c r="AW638" s="12" t="s">
        <v>182</v>
      </c>
      <c r="AX638" s="12" t="s">
        <v>79</v>
      </c>
      <c r="AY638" s="226" t="s">
        <v>172</v>
      </c>
    </row>
    <row r="639" spans="2:65" s="1" customFormat="1" ht="25.5" customHeight="1">
      <c r="B639" s="41"/>
      <c r="C639" s="192" t="s">
        <v>811</v>
      </c>
      <c r="D639" s="192" t="s">
        <v>174</v>
      </c>
      <c r="E639" s="193" t="s">
        <v>812</v>
      </c>
      <c r="F639" s="194" t="s">
        <v>813</v>
      </c>
      <c r="G639" s="195" t="s">
        <v>218</v>
      </c>
      <c r="H639" s="196">
        <v>49.63</v>
      </c>
      <c r="I639" s="197"/>
      <c r="J639" s="198">
        <f>ROUND(I639*H639,2)</f>
        <v>0</v>
      </c>
      <c r="K639" s="194" t="s">
        <v>178</v>
      </c>
      <c r="L639" s="61"/>
      <c r="M639" s="199" t="s">
        <v>21</v>
      </c>
      <c r="N639" s="200" t="s">
        <v>42</v>
      </c>
      <c r="O639" s="42"/>
      <c r="P639" s="201">
        <f>O639*H639</f>
        <v>0</v>
      </c>
      <c r="Q639" s="201">
        <v>0</v>
      </c>
      <c r="R639" s="201">
        <f>Q639*H639</f>
        <v>0</v>
      </c>
      <c r="S639" s="201">
        <v>0</v>
      </c>
      <c r="T639" s="202">
        <f>S639*H639</f>
        <v>0</v>
      </c>
      <c r="AR639" s="24" t="s">
        <v>179</v>
      </c>
      <c r="AT639" s="24" t="s">
        <v>174</v>
      </c>
      <c r="AU639" s="24" t="s">
        <v>81</v>
      </c>
      <c r="AY639" s="24" t="s">
        <v>172</v>
      </c>
      <c r="BE639" s="203">
        <f>IF(N639="základní",J639,0)</f>
        <v>0</v>
      </c>
      <c r="BF639" s="203">
        <f>IF(N639="snížená",J639,0)</f>
        <v>0</v>
      </c>
      <c r="BG639" s="203">
        <f>IF(N639="zákl. přenesená",J639,0)</f>
        <v>0</v>
      </c>
      <c r="BH639" s="203">
        <f>IF(N639="sníž. přenesená",J639,0)</f>
        <v>0</v>
      </c>
      <c r="BI639" s="203">
        <f>IF(N639="nulová",J639,0)</f>
        <v>0</v>
      </c>
      <c r="BJ639" s="24" t="s">
        <v>79</v>
      </c>
      <c r="BK639" s="203">
        <f>ROUND(I639*H639,2)</f>
        <v>0</v>
      </c>
      <c r="BL639" s="24" t="s">
        <v>179</v>
      </c>
      <c r="BM639" s="24" t="s">
        <v>814</v>
      </c>
    </row>
    <row r="640" spans="2:65" s="1" customFormat="1" ht="16.5" customHeight="1">
      <c r="B640" s="41"/>
      <c r="C640" s="192" t="s">
        <v>476</v>
      </c>
      <c r="D640" s="192" t="s">
        <v>174</v>
      </c>
      <c r="E640" s="193" t="s">
        <v>815</v>
      </c>
      <c r="F640" s="194" t="s">
        <v>816</v>
      </c>
      <c r="G640" s="195" t="s">
        <v>348</v>
      </c>
      <c r="H640" s="196">
        <v>6</v>
      </c>
      <c r="I640" s="197"/>
      <c r="J640" s="198">
        <f>ROUND(I640*H640,2)</f>
        <v>0</v>
      </c>
      <c r="K640" s="194" t="s">
        <v>21</v>
      </c>
      <c r="L640" s="61"/>
      <c r="M640" s="199" t="s">
        <v>21</v>
      </c>
      <c r="N640" s="200" t="s">
        <v>42</v>
      </c>
      <c r="O640" s="42"/>
      <c r="P640" s="201">
        <f>O640*H640</f>
        <v>0</v>
      </c>
      <c r="Q640" s="201">
        <v>0</v>
      </c>
      <c r="R640" s="201">
        <f>Q640*H640</f>
        <v>0</v>
      </c>
      <c r="S640" s="201">
        <v>0</v>
      </c>
      <c r="T640" s="202">
        <f>S640*H640</f>
        <v>0</v>
      </c>
      <c r="AR640" s="24" t="s">
        <v>179</v>
      </c>
      <c r="AT640" s="24" t="s">
        <v>174</v>
      </c>
      <c r="AU640" s="24" t="s">
        <v>81</v>
      </c>
      <c r="AY640" s="24" t="s">
        <v>172</v>
      </c>
      <c r="BE640" s="203">
        <f>IF(N640="základní",J640,0)</f>
        <v>0</v>
      </c>
      <c r="BF640" s="203">
        <f>IF(N640="snížená",J640,0)</f>
        <v>0</v>
      </c>
      <c r="BG640" s="203">
        <f>IF(N640="zákl. přenesená",J640,0)</f>
        <v>0</v>
      </c>
      <c r="BH640" s="203">
        <f>IF(N640="sníž. přenesená",J640,0)</f>
        <v>0</v>
      </c>
      <c r="BI640" s="203">
        <f>IF(N640="nulová",J640,0)</f>
        <v>0</v>
      </c>
      <c r="BJ640" s="24" t="s">
        <v>79</v>
      </c>
      <c r="BK640" s="203">
        <f>ROUND(I640*H640,2)</f>
        <v>0</v>
      </c>
      <c r="BL640" s="24" t="s">
        <v>179</v>
      </c>
      <c r="BM640" s="24" t="s">
        <v>817</v>
      </c>
    </row>
    <row r="641" spans="2:51" s="11" customFormat="1" ht="13.5">
      <c r="B641" s="204"/>
      <c r="C641" s="205"/>
      <c r="D641" s="206" t="s">
        <v>180</v>
      </c>
      <c r="E641" s="207" t="s">
        <v>21</v>
      </c>
      <c r="F641" s="208" t="s">
        <v>818</v>
      </c>
      <c r="G641" s="205"/>
      <c r="H641" s="209">
        <v>6</v>
      </c>
      <c r="I641" s="210"/>
      <c r="J641" s="205"/>
      <c r="K641" s="205"/>
      <c r="L641" s="211"/>
      <c r="M641" s="212"/>
      <c r="N641" s="213"/>
      <c r="O641" s="213"/>
      <c r="P641" s="213"/>
      <c r="Q641" s="213"/>
      <c r="R641" s="213"/>
      <c r="S641" s="213"/>
      <c r="T641" s="214"/>
      <c r="AT641" s="215" t="s">
        <v>180</v>
      </c>
      <c r="AU641" s="215" t="s">
        <v>81</v>
      </c>
      <c r="AV641" s="11" t="s">
        <v>81</v>
      </c>
      <c r="AW641" s="11" t="s">
        <v>182</v>
      </c>
      <c r="AX641" s="11" t="s">
        <v>71</v>
      </c>
      <c r="AY641" s="215" t="s">
        <v>172</v>
      </c>
    </row>
    <row r="642" spans="2:51" s="12" customFormat="1" ht="13.5">
      <c r="B642" s="216"/>
      <c r="C642" s="217"/>
      <c r="D642" s="206" t="s">
        <v>180</v>
      </c>
      <c r="E642" s="218" t="s">
        <v>21</v>
      </c>
      <c r="F642" s="219" t="s">
        <v>183</v>
      </c>
      <c r="G642" s="217"/>
      <c r="H642" s="220">
        <v>6</v>
      </c>
      <c r="I642" s="221"/>
      <c r="J642" s="217"/>
      <c r="K642" s="217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180</v>
      </c>
      <c r="AU642" s="226" t="s">
        <v>81</v>
      </c>
      <c r="AV642" s="12" t="s">
        <v>179</v>
      </c>
      <c r="AW642" s="12" t="s">
        <v>182</v>
      </c>
      <c r="AX642" s="12" t="s">
        <v>79</v>
      </c>
      <c r="AY642" s="226" t="s">
        <v>172</v>
      </c>
    </row>
    <row r="643" spans="2:65" s="1" customFormat="1" ht="16.5" customHeight="1">
      <c r="B643" s="41"/>
      <c r="C643" s="192" t="s">
        <v>819</v>
      </c>
      <c r="D643" s="192" t="s">
        <v>174</v>
      </c>
      <c r="E643" s="193" t="s">
        <v>820</v>
      </c>
      <c r="F643" s="194" t="s">
        <v>821</v>
      </c>
      <c r="G643" s="195" t="s">
        <v>280</v>
      </c>
      <c r="H643" s="196">
        <v>3</v>
      </c>
      <c r="I643" s="197"/>
      <c r="J643" s="198">
        <f>ROUND(I643*H643,2)</f>
        <v>0</v>
      </c>
      <c r="K643" s="194" t="s">
        <v>21</v>
      </c>
      <c r="L643" s="61"/>
      <c r="M643" s="199" t="s">
        <v>21</v>
      </c>
      <c r="N643" s="200" t="s">
        <v>42</v>
      </c>
      <c r="O643" s="42"/>
      <c r="P643" s="201">
        <f>O643*H643</f>
        <v>0</v>
      </c>
      <c r="Q643" s="201">
        <v>0</v>
      </c>
      <c r="R643" s="201">
        <f>Q643*H643</f>
        <v>0</v>
      </c>
      <c r="S643" s="201">
        <v>0</v>
      </c>
      <c r="T643" s="202">
        <f>S643*H643</f>
        <v>0</v>
      </c>
      <c r="AR643" s="24" t="s">
        <v>179</v>
      </c>
      <c r="AT643" s="24" t="s">
        <v>174</v>
      </c>
      <c r="AU643" s="24" t="s">
        <v>81</v>
      </c>
      <c r="AY643" s="24" t="s">
        <v>172</v>
      </c>
      <c r="BE643" s="203">
        <f>IF(N643="základní",J643,0)</f>
        <v>0</v>
      </c>
      <c r="BF643" s="203">
        <f>IF(N643="snížená",J643,0)</f>
        <v>0</v>
      </c>
      <c r="BG643" s="203">
        <f>IF(N643="zákl. přenesená",J643,0)</f>
        <v>0</v>
      </c>
      <c r="BH643" s="203">
        <f>IF(N643="sníž. přenesená",J643,0)</f>
        <v>0</v>
      </c>
      <c r="BI643" s="203">
        <f>IF(N643="nulová",J643,0)</f>
        <v>0</v>
      </c>
      <c r="BJ643" s="24" t="s">
        <v>79</v>
      </c>
      <c r="BK643" s="203">
        <f>ROUND(I643*H643,2)</f>
        <v>0</v>
      </c>
      <c r="BL643" s="24" t="s">
        <v>179</v>
      </c>
      <c r="BM643" s="24" t="s">
        <v>822</v>
      </c>
    </row>
    <row r="644" spans="2:51" s="11" customFormat="1" ht="13.5">
      <c r="B644" s="204"/>
      <c r="C644" s="205"/>
      <c r="D644" s="206" t="s">
        <v>180</v>
      </c>
      <c r="E644" s="207" t="s">
        <v>21</v>
      </c>
      <c r="F644" s="208" t="s">
        <v>823</v>
      </c>
      <c r="G644" s="205"/>
      <c r="H644" s="209">
        <v>3</v>
      </c>
      <c r="I644" s="210"/>
      <c r="J644" s="205"/>
      <c r="K644" s="205"/>
      <c r="L644" s="211"/>
      <c r="M644" s="212"/>
      <c r="N644" s="213"/>
      <c r="O644" s="213"/>
      <c r="P644" s="213"/>
      <c r="Q644" s="213"/>
      <c r="R644" s="213"/>
      <c r="S644" s="213"/>
      <c r="T644" s="214"/>
      <c r="AT644" s="215" t="s">
        <v>180</v>
      </c>
      <c r="AU644" s="215" t="s">
        <v>81</v>
      </c>
      <c r="AV644" s="11" t="s">
        <v>81</v>
      </c>
      <c r="AW644" s="11" t="s">
        <v>182</v>
      </c>
      <c r="AX644" s="11" t="s">
        <v>71</v>
      </c>
      <c r="AY644" s="215" t="s">
        <v>172</v>
      </c>
    </row>
    <row r="645" spans="2:51" s="12" customFormat="1" ht="13.5">
      <c r="B645" s="216"/>
      <c r="C645" s="217"/>
      <c r="D645" s="206" t="s">
        <v>180</v>
      </c>
      <c r="E645" s="218" t="s">
        <v>21</v>
      </c>
      <c r="F645" s="219" t="s">
        <v>183</v>
      </c>
      <c r="G645" s="217"/>
      <c r="H645" s="220">
        <v>3</v>
      </c>
      <c r="I645" s="221"/>
      <c r="J645" s="217"/>
      <c r="K645" s="217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180</v>
      </c>
      <c r="AU645" s="226" t="s">
        <v>81</v>
      </c>
      <c r="AV645" s="12" t="s">
        <v>179</v>
      </c>
      <c r="AW645" s="12" t="s">
        <v>182</v>
      </c>
      <c r="AX645" s="12" t="s">
        <v>79</v>
      </c>
      <c r="AY645" s="226" t="s">
        <v>172</v>
      </c>
    </row>
    <row r="646" spans="2:65" s="1" customFormat="1" ht="25.5" customHeight="1">
      <c r="B646" s="41"/>
      <c r="C646" s="192" t="s">
        <v>481</v>
      </c>
      <c r="D646" s="192" t="s">
        <v>174</v>
      </c>
      <c r="E646" s="193" t="s">
        <v>824</v>
      </c>
      <c r="F646" s="194" t="s">
        <v>825</v>
      </c>
      <c r="G646" s="195" t="s">
        <v>177</v>
      </c>
      <c r="H646" s="196">
        <v>7.698</v>
      </c>
      <c r="I646" s="197"/>
      <c r="J646" s="198">
        <f>ROUND(I646*H646,2)</f>
        <v>0</v>
      </c>
      <c r="K646" s="194" t="s">
        <v>178</v>
      </c>
      <c r="L646" s="61"/>
      <c r="M646" s="199" t="s">
        <v>21</v>
      </c>
      <c r="N646" s="200" t="s">
        <v>42</v>
      </c>
      <c r="O646" s="42"/>
      <c r="P646" s="201">
        <f>O646*H646</f>
        <v>0</v>
      </c>
      <c r="Q646" s="201">
        <v>0</v>
      </c>
      <c r="R646" s="201">
        <f>Q646*H646</f>
        <v>0</v>
      </c>
      <c r="S646" s="201">
        <v>0</v>
      </c>
      <c r="T646" s="202">
        <f>S646*H646</f>
        <v>0</v>
      </c>
      <c r="AR646" s="24" t="s">
        <v>179</v>
      </c>
      <c r="AT646" s="24" t="s">
        <v>174</v>
      </c>
      <c r="AU646" s="24" t="s">
        <v>81</v>
      </c>
      <c r="AY646" s="24" t="s">
        <v>172</v>
      </c>
      <c r="BE646" s="203">
        <f>IF(N646="základní",J646,0)</f>
        <v>0</v>
      </c>
      <c r="BF646" s="203">
        <f>IF(N646="snížená",J646,0)</f>
        <v>0</v>
      </c>
      <c r="BG646" s="203">
        <f>IF(N646="zákl. přenesená",J646,0)</f>
        <v>0</v>
      </c>
      <c r="BH646" s="203">
        <f>IF(N646="sníž. přenesená",J646,0)</f>
        <v>0</v>
      </c>
      <c r="BI646" s="203">
        <f>IF(N646="nulová",J646,0)</f>
        <v>0</v>
      </c>
      <c r="BJ646" s="24" t="s">
        <v>79</v>
      </c>
      <c r="BK646" s="203">
        <f>ROUND(I646*H646,2)</f>
        <v>0</v>
      </c>
      <c r="BL646" s="24" t="s">
        <v>179</v>
      </c>
      <c r="BM646" s="24" t="s">
        <v>826</v>
      </c>
    </row>
    <row r="647" spans="2:51" s="13" customFormat="1" ht="13.5">
      <c r="B647" s="237"/>
      <c r="C647" s="238"/>
      <c r="D647" s="206" t="s">
        <v>180</v>
      </c>
      <c r="E647" s="239" t="s">
        <v>21</v>
      </c>
      <c r="F647" s="240" t="s">
        <v>827</v>
      </c>
      <c r="G647" s="238"/>
      <c r="H647" s="239" t="s">
        <v>21</v>
      </c>
      <c r="I647" s="241"/>
      <c r="J647" s="238"/>
      <c r="K647" s="238"/>
      <c r="L647" s="242"/>
      <c r="M647" s="243"/>
      <c r="N647" s="244"/>
      <c r="O647" s="244"/>
      <c r="P647" s="244"/>
      <c r="Q647" s="244"/>
      <c r="R647" s="244"/>
      <c r="S647" s="244"/>
      <c r="T647" s="245"/>
      <c r="AT647" s="246" t="s">
        <v>180</v>
      </c>
      <c r="AU647" s="246" t="s">
        <v>81</v>
      </c>
      <c r="AV647" s="13" t="s">
        <v>79</v>
      </c>
      <c r="AW647" s="13" t="s">
        <v>182</v>
      </c>
      <c r="AX647" s="13" t="s">
        <v>71</v>
      </c>
      <c r="AY647" s="246" t="s">
        <v>172</v>
      </c>
    </row>
    <row r="648" spans="2:51" s="11" customFormat="1" ht="13.5">
      <c r="B648" s="204"/>
      <c r="C648" s="205"/>
      <c r="D648" s="206" t="s">
        <v>180</v>
      </c>
      <c r="E648" s="207" t="s">
        <v>21</v>
      </c>
      <c r="F648" s="208" t="s">
        <v>828</v>
      </c>
      <c r="G648" s="205"/>
      <c r="H648" s="209">
        <v>0.103</v>
      </c>
      <c r="I648" s="210"/>
      <c r="J648" s="205"/>
      <c r="K648" s="205"/>
      <c r="L648" s="211"/>
      <c r="M648" s="212"/>
      <c r="N648" s="213"/>
      <c r="O648" s="213"/>
      <c r="P648" s="213"/>
      <c r="Q648" s="213"/>
      <c r="R648" s="213"/>
      <c r="S648" s="213"/>
      <c r="T648" s="214"/>
      <c r="AT648" s="215" t="s">
        <v>180</v>
      </c>
      <c r="AU648" s="215" t="s">
        <v>81</v>
      </c>
      <c r="AV648" s="11" t="s">
        <v>81</v>
      </c>
      <c r="AW648" s="11" t="s">
        <v>182</v>
      </c>
      <c r="AX648" s="11" t="s">
        <v>71</v>
      </c>
      <c r="AY648" s="215" t="s">
        <v>172</v>
      </c>
    </row>
    <row r="649" spans="2:51" s="11" customFormat="1" ht="13.5">
      <c r="B649" s="204"/>
      <c r="C649" s="205"/>
      <c r="D649" s="206" t="s">
        <v>180</v>
      </c>
      <c r="E649" s="207" t="s">
        <v>21</v>
      </c>
      <c r="F649" s="208" t="s">
        <v>829</v>
      </c>
      <c r="G649" s="205"/>
      <c r="H649" s="209">
        <v>0.286</v>
      </c>
      <c r="I649" s="210"/>
      <c r="J649" s="205"/>
      <c r="K649" s="205"/>
      <c r="L649" s="211"/>
      <c r="M649" s="212"/>
      <c r="N649" s="213"/>
      <c r="O649" s="213"/>
      <c r="P649" s="213"/>
      <c r="Q649" s="213"/>
      <c r="R649" s="213"/>
      <c r="S649" s="213"/>
      <c r="T649" s="214"/>
      <c r="AT649" s="215" t="s">
        <v>180</v>
      </c>
      <c r="AU649" s="215" t="s">
        <v>81</v>
      </c>
      <c r="AV649" s="11" t="s">
        <v>81</v>
      </c>
      <c r="AW649" s="11" t="s">
        <v>182</v>
      </c>
      <c r="AX649" s="11" t="s">
        <v>71</v>
      </c>
      <c r="AY649" s="215" t="s">
        <v>172</v>
      </c>
    </row>
    <row r="650" spans="2:51" s="11" customFormat="1" ht="13.5">
      <c r="B650" s="204"/>
      <c r="C650" s="205"/>
      <c r="D650" s="206" t="s">
        <v>180</v>
      </c>
      <c r="E650" s="207" t="s">
        <v>21</v>
      </c>
      <c r="F650" s="208" t="s">
        <v>830</v>
      </c>
      <c r="G650" s="205"/>
      <c r="H650" s="209">
        <v>0.105</v>
      </c>
      <c r="I650" s="210"/>
      <c r="J650" s="205"/>
      <c r="K650" s="205"/>
      <c r="L650" s="211"/>
      <c r="M650" s="212"/>
      <c r="N650" s="213"/>
      <c r="O650" s="213"/>
      <c r="P650" s="213"/>
      <c r="Q650" s="213"/>
      <c r="R650" s="213"/>
      <c r="S650" s="213"/>
      <c r="T650" s="214"/>
      <c r="AT650" s="215" t="s">
        <v>180</v>
      </c>
      <c r="AU650" s="215" t="s">
        <v>81</v>
      </c>
      <c r="AV650" s="11" t="s">
        <v>81</v>
      </c>
      <c r="AW650" s="11" t="s">
        <v>182</v>
      </c>
      <c r="AX650" s="11" t="s">
        <v>71</v>
      </c>
      <c r="AY650" s="215" t="s">
        <v>172</v>
      </c>
    </row>
    <row r="651" spans="2:51" s="11" customFormat="1" ht="13.5">
      <c r="B651" s="204"/>
      <c r="C651" s="205"/>
      <c r="D651" s="206" t="s">
        <v>180</v>
      </c>
      <c r="E651" s="207" t="s">
        <v>21</v>
      </c>
      <c r="F651" s="208" t="s">
        <v>831</v>
      </c>
      <c r="G651" s="205"/>
      <c r="H651" s="209">
        <v>0.253</v>
      </c>
      <c r="I651" s="210"/>
      <c r="J651" s="205"/>
      <c r="K651" s="205"/>
      <c r="L651" s="211"/>
      <c r="M651" s="212"/>
      <c r="N651" s="213"/>
      <c r="O651" s="213"/>
      <c r="P651" s="213"/>
      <c r="Q651" s="213"/>
      <c r="R651" s="213"/>
      <c r="S651" s="213"/>
      <c r="T651" s="214"/>
      <c r="AT651" s="215" t="s">
        <v>180</v>
      </c>
      <c r="AU651" s="215" t="s">
        <v>81</v>
      </c>
      <c r="AV651" s="11" t="s">
        <v>81</v>
      </c>
      <c r="AW651" s="11" t="s">
        <v>182</v>
      </c>
      <c r="AX651" s="11" t="s">
        <v>71</v>
      </c>
      <c r="AY651" s="215" t="s">
        <v>172</v>
      </c>
    </row>
    <row r="652" spans="2:51" s="11" customFormat="1" ht="13.5">
      <c r="B652" s="204"/>
      <c r="C652" s="205"/>
      <c r="D652" s="206" t="s">
        <v>180</v>
      </c>
      <c r="E652" s="207" t="s">
        <v>21</v>
      </c>
      <c r="F652" s="208" t="s">
        <v>832</v>
      </c>
      <c r="G652" s="205"/>
      <c r="H652" s="209">
        <v>0.078</v>
      </c>
      <c r="I652" s="210"/>
      <c r="J652" s="205"/>
      <c r="K652" s="205"/>
      <c r="L652" s="211"/>
      <c r="M652" s="212"/>
      <c r="N652" s="213"/>
      <c r="O652" s="213"/>
      <c r="P652" s="213"/>
      <c r="Q652" s="213"/>
      <c r="R652" s="213"/>
      <c r="S652" s="213"/>
      <c r="T652" s="214"/>
      <c r="AT652" s="215" t="s">
        <v>180</v>
      </c>
      <c r="AU652" s="215" t="s">
        <v>81</v>
      </c>
      <c r="AV652" s="11" t="s">
        <v>81</v>
      </c>
      <c r="AW652" s="11" t="s">
        <v>182</v>
      </c>
      <c r="AX652" s="11" t="s">
        <v>71</v>
      </c>
      <c r="AY652" s="215" t="s">
        <v>172</v>
      </c>
    </row>
    <row r="653" spans="2:51" s="11" customFormat="1" ht="13.5">
      <c r="B653" s="204"/>
      <c r="C653" s="205"/>
      <c r="D653" s="206" t="s">
        <v>180</v>
      </c>
      <c r="E653" s="207" t="s">
        <v>21</v>
      </c>
      <c r="F653" s="208" t="s">
        <v>833</v>
      </c>
      <c r="G653" s="205"/>
      <c r="H653" s="209">
        <v>0.253</v>
      </c>
      <c r="I653" s="210"/>
      <c r="J653" s="205"/>
      <c r="K653" s="205"/>
      <c r="L653" s="211"/>
      <c r="M653" s="212"/>
      <c r="N653" s="213"/>
      <c r="O653" s="213"/>
      <c r="P653" s="213"/>
      <c r="Q653" s="213"/>
      <c r="R653" s="213"/>
      <c r="S653" s="213"/>
      <c r="T653" s="214"/>
      <c r="AT653" s="215" t="s">
        <v>180</v>
      </c>
      <c r="AU653" s="215" t="s">
        <v>81</v>
      </c>
      <c r="AV653" s="11" t="s">
        <v>81</v>
      </c>
      <c r="AW653" s="11" t="s">
        <v>182</v>
      </c>
      <c r="AX653" s="11" t="s">
        <v>71</v>
      </c>
      <c r="AY653" s="215" t="s">
        <v>172</v>
      </c>
    </row>
    <row r="654" spans="2:51" s="11" customFormat="1" ht="13.5">
      <c r="B654" s="204"/>
      <c r="C654" s="205"/>
      <c r="D654" s="206" t="s">
        <v>180</v>
      </c>
      <c r="E654" s="207" t="s">
        <v>21</v>
      </c>
      <c r="F654" s="208" t="s">
        <v>834</v>
      </c>
      <c r="G654" s="205"/>
      <c r="H654" s="209">
        <v>0.113</v>
      </c>
      <c r="I654" s="210"/>
      <c r="J654" s="205"/>
      <c r="K654" s="205"/>
      <c r="L654" s="211"/>
      <c r="M654" s="212"/>
      <c r="N654" s="213"/>
      <c r="O654" s="213"/>
      <c r="P654" s="213"/>
      <c r="Q654" s="213"/>
      <c r="R654" s="213"/>
      <c r="S654" s="213"/>
      <c r="T654" s="214"/>
      <c r="AT654" s="215" t="s">
        <v>180</v>
      </c>
      <c r="AU654" s="215" t="s">
        <v>81</v>
      </c>
      <c r="AV654" s="11" t="s">
        <v>81</v>
      </c>
      <c r="AW654" s="11" t="s">
        <v>182</v>
      </c>
      <c r="AX654" s="11" t="s">
        <v>71</v>
      </c>
      <c r="AY654" s="215" t="s">
        <v>172</v>
      </c>
    </row>
    <row r="655" spans="2:51" s="11" customFormat="1" ht="13.5">
      <c r="B655" s="204"/>
      <c r="C655" s="205"/>
      <c r="D655" s="206" t="s">
        <v>180</v>
      </c>
      <c r="E655" s="207" t="s">
        <v>21</v>
      </c>
      <c r="F655" s="208" t="s">
        <v>835</v>
      </c>
      <c r="G655" s="205"/>
      <c r="H655" s="209">
        <v>0.272</v>
      </c>
      <c r="I655" s="210"/>
      <c r="J655" s="205"/>
      <c r="K655" s="205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180</v>
      </c>
      <c r="AU655" s="215" t="s">
        <v>81</v>
      </c>
      <c r="AV655" s="11" t="s">
        <v>81</v>
      </c>
      <c r="AW655" s="11" t="s">
        <v>182</v>
      </c>
      <c r="AX655" s="11" t="s">
        <v>71</v>
      </c>
      <c r="AY655" s="215" t="s">
        <v>172</v>
      </c>
    </row>
    <row r="656" spans="2:51" s="11" customFormat="1" ht="13.5">
      <c r="B656" s="204"/>
      <c r="C656" s="205"/>
      <c r="D656" s="206" t="s">
        <v>180</v>
      </c>
      <c r="E656" s="207" t="s">
        <v>21</v>
      </c>
      <c r="F656" s="208" t="s">
        <v>836</v>
      </c>
      <c r="G656" s="205"/>
      <c r="H656" s="209">
        <v>0.103</v>
      </c>
      <c r="I656" s="210"/>
      <c r="J656" s="205"/>
      <c r="K656" s="205"/>
      <c r="L656" s="211"/>
      <c r="M656" s="212"/>
      <c r="N656" s="213"/>
      <c r="O656" s="213"/>
      <c r="P656" s="213"/>
      <c r="Q656" s="213"/>
      <c r="R656" s="213"/>
      <c r="S656" s="213"/>
      <c r="T656" s="214"/>
      <c r="AT656" s="215" t="s">
        <v>180</v>
      </c>
      <c r="AU656" s="215" t="s">
        <v>81</v>
      </c>
      <c r="AV656" s="11" t="s">
        <v>81</v>
      </c>
      <c r="AW656" s="11" t="s">
        <v>182</v>
      </c>
      <c r="AX656" s="11" t="s">
        <v>71</v>
      </c>
      <c r="AY656" s="215" t="s">
        <v>172</v>
      </c>
    </row>
    <row r="657" spans="2:51" s="11" customFormat="1" ht="13.5">
      <c r="B657" s="204"/>
      <c r="C657" s="205"/>
      <c r="D657" s="206" t="s">
        <v>180</v>
      </c>
      <c r="E657" s="207" t="s">
        <v>21</v>
      </c>
      <c r="F657" s="208" t="s">
        <v>837</v>
      </c>
      <c r="G657" s="205"/>
      <c r="H657" s="209">
        <v>0.286</v>
      </c>
      <c r="I657" s="210"/>
      <c r="J657" s="205"/>
      <c r="K657" s="205"/>
      <c r="L657" s="211"/>
      <c r="M657" s="212"/>
      <c r="N657" s="213"/>
      <c r="O657" s="213"/>
      <c r="P657" s="213"/>
      <c r="Q657" s="213"/>
      <c r="R657" s="213"/>
      <c r="S657" s="213"/>
      <c r="T657" s="214"/>
      <c r="AT657" s="215" t="s">
        <v>180</v>
      </c>
      <c r="AU657" s="215" t="s">
        <v>81</v>
      </c>
      <c r="AV657" s="11" t="s">
        <v>81</v>
      </c>
      <c r="AW657" s="11" t="s">
        <v>182</v>
      </c>
      <c r="AX657" s="11" t="s">
        <v>71</v>
      </c>
      <c r="AY657" s="215" t="s">
        <v>172</v>
      </c>
    </row>
    <row r="658" spans="2:51" s="11" customFormat="1" ht="13.5">
      <c r="B658" s="204"/>
      <c r="C658" s="205"/>
      <c r="D658" s="206" t="s">
        <v>180</v>
      </c>
      <c r="E658" s="207" t="s">
        <v>21</v>
      </c>
      <c r="F658" s="208" t="s">
        <v>838</v>
      </c>
      <c r="G658" s="205"/>
      <c r="H658" s="209">
        <v>0.073</v>
      </c>
      <c r="I658" s="210"/>
      <c r="J658" s="205"/>
      <c r="K658" s="205"/>
      <c r="L658" s="211"/>
      <c r="M658" s="212"/>
      <c r="N658" s="213"/>
      <c r="O658" s="213"/>
      <c r="P658" s="213"/>
      <c r="Q658" s="213"/>
      <c r="R658" s="213"/>
      <c r="S658" s="213"/>
      <c r="T658" s="214"/>
      <c r="AT658" s="215" t="s">
        <v>180</v>
      </c>
      <c r="AU658" s="215" t="s">
        <v>81</v>
      </c>
      <c r="AV658" s="11" t="s">
        <v>81</v>
      </c>
      <c r="AW658" s="11" t="s">
        <v>182</v>
      </c>
      <c r="AX658" s="11" t="s">
        <v>71</v>
      </c>
      <c r="AY658" s="215" t="s">
        <v>172</v>
      </c>
    </row>
    <row r="659" spans="2:51" s="11" customFormat="1" ht="13.5">
      <c r="B659" s="204"/>
      <c r="C659" s="205"/>
      <c r="D659" s="206" t="s">
        <v>180</v>
      </c>
      <c r="E659" s="207" t="s">
        <v>21</v>
      </c>
      <c r="F659" s="208" t="s">
        <v>839</v>
      </c>
      <c r="G659" s="205"/>
      <c r="H659" s="209">
        <v>0.24</v>
      </c>
      <c r="I659" s="210"/>
      <c r="J659" s="205"/>
      <c r="K659" s="205"/>
      <c r="L659" s="211"/>
      <c r="M659" s="212"/>
      <c r="N659" s="213"/>
      <c r="O659" s="213"/>
      <c r="P659" s="213"/>
      <c r="Q659" s="213"/>
      <c r="R659" s="213"/>
      <c r="S659" s="213"/>
      <c r="T659" s="214"/>
      <c r="AT659" s="215" t="s">
        <v>180</v>
      </c>
      <c r="AU659" s="215" t="s">
        <v>81</v>
      </c>
      <c r="AV659" s="11" t="s">
        <v>81</v>
      </c>
      <c r="AW659" s="11" t="s">
        <v>182</v>
      </c>
      <c r="AX659" s="11" t="s">
        <v>71</v>
      </c>
      <c r="AY659" s="215" t="s">
        <v>172</v>
      </c>
    </row>
    <row r="660" spans="2:51" s="11" customFormat="1" ht="13.5">
      <c r="B660" s="204"/>
      <c r="C660" s="205"/>
      <c r="D660" s="206" t="s">
        <v>180</v>
      </c>
      <c r="E660" s="207" t="s">
        <v>21</v>
      </c>
      <c r="F660" s="208" t="s">
        <v>840</v>
      </c>
      <c r="G660" s="205"/>
      <c r="H660" s="209">
        <v>0.079</v>
      </c>
      <c r="I660" s="210"/>
      <c r="J660" s="205"/>
      <c r="K660" s="205"/>
      <c r="L660" s="211"/>
      <c r="M660" s="212"/>
      <c r="N660" s="213"/>
      <c r="O660" s="213"/>
      <c r="P660" s="213"/>
      <c r="Q660" s="213"/>
      <c r="R660" s="213"/>
      <c r="S660" s="213"/>
      <c r="T660" s="214"/>
      <c r="AT660" s="215" t="s">
        <v>180</v>
      </c>
      <c r="AU660" s="215" t="s">
        <v>81</v>
      </c>
      <c r="AV660" s="11" t="s">
        <v>81</v>
      </c>
      <c r="AW660" s="11" t="s">
        <v>182</v>
      </c>
      <c r="AX660" s="11" t="s">
        <v>71</v>
      </c>
      <c r="AY660" s="215" t="s">
        <v>172</v>
      </c>
    </row>
    <row r="661" spans="2:51" s="11" customFormat="1" ht="13.5">
      <c r="B661" s="204"/>
      <c r="C661" s="205"/>
      <c r="D661" s="206" t="s">
        <v>180</v>
      </c>
      <c r="E661" s="207" t="s">
        <v>21</v>
      </c>
      <c r="F661" s="208" t="s">
        <v>841</v>
      </c>
      <c r="G661" s="205"/>
      <c r="H661" s="209">
        <v>0.247</v>
      </c>
      <c r="I661" s="210"/>
      <c r="J661" s="205"/>
      <c r="K661" s="205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180</v>
      </c>
      <c r="AU661" s="215" t="s">
        <v>81</v>
      </c>
      <c r="AV661" s="11" t="s">
        <v>81</v>
      </c>
      <c r="AW661" s="11" t="s">
        <v>182</v>
      </c>
      <c r="AX661" s="11" t="s">
        <v>71</v>
      </c>
      <c r="AY661" s="215" t="s">
        <v>172</v>
      </c>
    </row>
    <row r="662" spans="2:51" s="11" customFormat="1" ht="13.5">
      <c r="B662" s="204"/>
      <c r="C662" s="205"/>
      <c r="D662" s="206" t="s">
        <v>180</v>
      </c>
      <c r="E662" s="207" t="s">
        <v>21</v>
      </c>
      <c r="F662" s="208" t="s">
        <v>842</v>
      </c>
      <c r="G662" s="205"/>
      <c r="H662" s="209">
        <v>0.113</v>
      </c>
      <c r="I662" s="210"/>
      <c r="J662" s="205"/>
      <c r="K662" s="205"/>
      <c r="L662" s="211"/>
      <c r="M662" s="212"/>
      <c r="N662" s="213"/>
      <c r="O662" s="213"/>
      <c r="P662" s="213"/>
      <c r="Q662" s="213"/>
      <c r="R662" s="213"/>
      <c r="S662" s="213"/>
      <c r="T662" s="214"/>
      <c r="AT662" s="215" t="s">
        <v>180</v>
      </c>
      <c r="AU662" s="215" t="s">
        <v>81</v>
      </c>
      <c r="AV662" s="11" t="s">
        <v>81</v>
      </c>
      <c r="AW662" s="11" t="s">
        <v>182</v>
      </c>
      <c r="AX662" s="11" t="s">
        <v>71</v>
      </c>
      <c r="AY662" s="215" t="s">
        <v>172</v>
      </c>
    </row>
    <row r="663" spans="2:51" s="11" customFormat="1" ht="13.5">
      <c r="B663" s="204"/>
      <c r="C663" s="205"/>
      <c r="D663" s="206" t="s">
        <v>180</v>
      </c>
      <c r="E663" s="207" t="s">
        <v>21</v>
      </c>
      <c r="F663" s="208" t="s">
        <v>843</v>
      </c>
      <c r="G663" s="205"/>
      <c r="H663" s="209">
        <v>0.272</v>
      </c>
      <c r="I663" s="210"/>
      <c r="J663" s="205"/>
      <c r="K663" s="205"/>
      <c r="L663" s="211"/>
      <c r="M663" s="212"/>
      <c r="N663" s="213"/>
      <c r="O663" s="213"/>
      <c r="P663" s="213"/>
      <c r="Q663" s="213"/>
      <c r="R663" s="213"/>
      <c r="S663" s="213"/>
      <c r="T663" s="214"/>
      <c r="AT663" s="215" t="s">
        <v>180</v>
      </c>
      <c r="AU663" s="215" t="s">
        <v>81</v>
      </c>
      <c r="AV663" s="11" t="s">
        <v>81</v>
      </c>
      <c r="AW663" s="11" t="s">
        <v>182</v>
      </c>
      <c r="AX663" s="11" t="s">
        <v>71</v>
      </c>
      <c r="AY663" s="215" t="s">
        <v>172</v>
      </c>
    </row>
    <row r="664" spans="2:51" s="11" customFormat="1" ht="13.5">
      <c r="B664" s="204"/>
      <c r="C664" s="205"/>
      <c r="D664" s="206" t="s">
        <v>180</v>
      </c>
      <c r="E664" s="207" t="s">
        <v>21</v>
      </c>
      <c r="F664" s="208" t="s">
        <v>844</v>
      </c>
      <c r="G664" s="205"/>
      <c r="H664" s="209">
        <v>0.103</v>
      </c>
      <c r="I664" s="210"/>
      <c r="J664" s="205"/>
      <c r="K664" s="205"/>
      <c r="L664" s="211"/>
      <c r="M664" s="212"/>
      <c r="N664" s="213"/>
      <c r="O664" s="213"/>
      <c r="P664" s="213"/>
      <c r="Q664" s="213"/>
      <c r="R664" s="213"/>
      <c r="S664" s="213"/>
      <c r="T664" s="214"/>
      <c r="AT664" s="215" t="s">
        <v>180</v>
      </c>
      <c r="AU664" s="215" t="s">
        <v>81</v>
      </c>
      <c r="AV664" s="11" t="s">
        <v>81</v>
      </c>
      <c r="AW664" s="11" t="s">
        <v>182</v>
      </c>
      <c r="AX664" s="11" t="s">
        <v>71</v>
      </c>
      <c r="AY664" s="215" t="s">
        <v>172</v>
      </c>
    </row>
    <row r="665" spans="2:51" s="11" customFormat="1" ht="13.5">
      <c r="B665" s="204"/>
      <c r="C665" s="205"/>
      <c r="D665" s="206" t="s">
        <v>180</v>
      </c>
      <c r="E665" s="207" t="s">
        <v>21</v>
      </c>
      <c r="F665" s="208" t="s">
        <v>845</v>
      </c>
      <c r="G665" s="205"/>
      <c r="H665" s="209">
        <v>0.286</v>
      </c>
      <c r="I665" s="210"/>
      <c r="J665" s="205"/>
      <c r="K665" s="205"/>
      <c r="L665" s="211"/>
      <c r="M665" s="212"/>
      <c r="N665" s="213"/>
      <c r="O665" s="213"/>
      <c r="P665" s="213"/>
      <c r="Q665" s="213"/>
      <c r="R665" s="213"/>
      <c r="S665" s="213"/>
      <c r="T665" s="214"/>
      <c r="AT665" s="215" t="s">
        <v>180</v>
      </c>
      <c r="AU665" s="215" t="s">
        <v>81</v>
      </c>
      <c r="AV665" s="11" t="s">
        <v>81</v>
      </c>
      <c r="AW665" s="11" t="s">
        <v>182</v>
      </c>
      <c r="AX665" s="11" t="s">
        <v>71</v>
      </c>
      <c r="AY665" s="215" t="s">
        <v>172</v>
      </c>
    </row>
    <row r="666" spans="2:51" s="11" customFormat="1" ht="13.5">
      <c r="B666" s="204"/>
      <c r="C666" s="205"/>
      <c r="D666" s="206" t="s">
        <v>180</v>
      </c>
      <c r="E666" s="207" t="s">
        <v>21</v>
      </c>
      <c r="F666" s="208" t="s">
        <v>846</v>
      </c>
      <c r="G666" s="205"/>
      <c r="H666" s="209">
        <v>0.073</v>
      </c>
      <c r="I666" s="210"/>
      <c r="J666" s="205"/>
      <c r="K666" s="205"/>
      <c r="L666" s="211"/>
      <c r="M666" s="212"/>
      <c r="N666" s="213"/>
      <c r="O666" s="213"/>
      <c r="P666" s="213"/>
      <c r="Q666" s="213"/>
      <c r="R666" s="213"/>
      <c r="S666" s="213"/>
      <c r="T666" s="214"/>
      <c r="AT666" s="215" t="s">
        <v>180</v>
      </c>
      <c r="AU666" s="215" t="s">
        <v>81</v>
      </c>
      <c r="AV666" s="11" t="s">
        <v>81</v>
      </c>
      <c r="AW666" s="11" t="s">
        <v>182</v>
      </c>
      <c r="AX666" s="11" t="s">
        <v>71</v>
      </c>
      <c r="AY666" s="215" t="s">
        <v>172</v>
      </c>
    </row>
    <row r="667" spans="2:51" s="11" customFormat="1" ht="13.5">
      <c r="B667" s="204"/>
      <c r="C667" s="205"/>
      <c r="D667" s="206" t="s">
        <v>180</v>
      </c>
      <c r="E667" s="207" t="s">
        <v>21</v>
      </c>
      <c r="F667" s="208" t="s">
        <v>847</v>
      </c>
      <c r="G667" s="205"/>
      <c r="H667" s="209">
        <v>0.24</v>
      </c>
      <c r="I667" s="210"/>
      <c r="J667" s="205"/>
      <c r="K667" s="205"/>
      <c r="L667" s="211"/>
      <c r="M667" s="212"/>
      <c r="N667" s="213"/>
      <c r="O667" s="213"/>
      <c r="P667" s="213"/>
      <c r="Q667" s="213"/>
      <c r="R667" s="213"/>
      <c r="S667" s="213"/>
      <c r="T667" s="214"/>
      <c r="AT667" s="215" t="s">
        <v>180</v>
      </c>
      <c r="AU667" s="215" t="s">
        <v>81</v>
      </c>
      <c r="AV667" s="11" t="s">
        <v>81</v>
      </c>
      <c r="AW667" s="11" t="s">
        <v>182</v>
      </c>
      <c r="AX667" s="11" t="s">
        <v>71</v>
      </c>
      <c r="AY667" s="215" t="s">
        <v>172</v>
      </c>
    </row>
    <row r="668" spans="2:51" s="11" customFormat="1" ht="13.5">
      <c r="B668" s="204"/>
      <c r="C668" s="205"/>
      <c r="D668" s="206" t="s">
        <v>180</v>
      </c>
      <c r="E668" s="207" t="s">
        <v>21</v>
      </c>
      <c r="F668" s="208" t="s">
        <v>848</v>
      </c>
      <c r="G668" s="205"/>
      <c r="H668" s="209">
        <v>0.079</v>
      </c>
      <c r="I668" s="210"/>
      <c r="J668" s="205"/>
      <c r="K668" s="205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180</v>
      </c>
      <c r="AU668" s="215" t="s">
        <v>81</v>
      </c>
      <c r="AV668" s="11" t="s">
        <v>81</v>
      </c>
      <c r="AW668" s="11" t="s">
        <v>182</v>
      </c>
      <c r="AX668" s="11" t="s">
        <v>71</v>
      </c>
      <c r="AY668" s="215" t="s">
        <v>172</v>
      </c>
    </row>
    <row r="669" spans="2:51" s="11" customFormat="1" ht="13.5">
      <c r="B669" s="204"/>
      <c r="C669" s="205"/>
      <c r="D669" s="206" t="s">
        <v>180</v>
      </c>
      <c r="E669" s="207" t="s">
        <v>21</v>
      </c>
      <c r="F669" s="208" t="s">
        <v>849</v>
      </c>
      <c r="G669" s="205"/>
      <c r="H669" s="209">
        <v>0.247</v>
      </c>
      <c r="I669" s="210"/>
      <c r="J669" s="205"/>
      <c r="K669" s="205"/>
      <c r="L669" s="211"/>
      <c r="M669" s="212"/>
      <c r="N669" s="213"/>
      <c r="O669" s="213"/>
      <c r="P669" s="213"/>
      <c r="Q669" s="213"/>
      <c r="R669" s="213"/>
      <c r="S669" s="213"/>
      <c r="T669" s="214"/>
      <c r="AT669" s="215" t="s">
        <v>180</v>
      </c>
      <c r="AU669" s="215" t="s">
        <v>81</v>
      </c>
      <c r="AV669" s="11" t="s">
        <v>81</v>
      </c>
      <c r="AW669" s="11" t="s">
        <v>182</v>
      </c>
      <c r="AX669" s="11" t="s">
        <v>71</v>
      </c>
      <c r="AY669" s="215" t="s">
        <v>172</v>
      </c>
    </row>
    <row r="670" spans="2:51" s="11" customFormat="1" ht="13.5">
      <c r="B670" s="204"/>
      <c r="C670" s="205"/>
      <c r="D670" s="206" t="s">
        <v>180</v>
      </c>
      <c r="E670" s="207" t="s">
        <v>21</v>
      </c>
      <c r="F670" s="208" t="s">
        <v>850</v>
      </c>
      <c r="G670" s="205"/>
      <c r="H670" s="209">
        <v>0.113</v>
      </c>
      <c r="I670" s="210"/>
      <c r="J670" s="205"/>
      <c r="K670" s="205"/>
      <c r="L670" s="211"/>
      <c r="M670" s="212"/>
      <c r="N670" s="213"/>
      <c r="O670" s="213"/>
      <c r="P670" s="213"/>
      <c r="Q670" s="213"/>
      <c r="R670" s="213"/>
      <c r="S670" s="213"/>
      <c r="T670" s="214"/>
      <c r="AT670" s="215" t="s">
        <v>180</v>
      </c>
      <c r="AU670" s="215" t="s">
        <v>81</v>
      </c>
      <c r="AV670" s="11" t="s">
        <v>81</v>
      </c>
      <c r="AW670" s="11" t="s">
        <v>182</v>
      </c>
      <c r="AX670" s="11" t="s">
        <v>71</v>
      </c>
      <c r="AY670" s="215" t="s">
        <v>172</v>
      </c>
    </row>
    <row r="671" spans="2:51" s="11" customFormat="1" ht="13.5">
      <c r="B671" s="204"/>
      <c r="C671" s="205"/>
      <c r="D671" s="206" t="s">
        <v>180</v>
      </c>
      <c r="E671" s="207" t="s">
        <v>21</v>
      </c>
      <c r="F671" s="208" t="s">
        <v>851</v>
      </c>
      <c r="G671" s="205"/>
      <c r="H671" s="209">
        <v>0.272</v>
      </c>
      <c r="I671" s="210"/>
      <c r="J671" s="205"/>
      <c r="K671" s="205"/>
      <c r="L671" s="211"/>
      <c r="M671" s="212"/>
      <c r="N671" s="213"/>
      <c r="O671" s="213"/>
      <c r="P671" s="213"/>
      <c r="Q671" s="213"/>
      <c r="R671" s="213"/>
      <c r="S671" s="213"/>
      <c r="T671" s="214"/>
      <c r="AT671" s="215" t="s">
        <v>180</v>
      </c>
      <c r="AU671" s="215" t="s">
        <v>81</v>
      </c>
      <c r="AV671" s="11" t="s">
        <v>81</v>
      </c>
      <c r="AW671" s="11" t="s">
        <v>182</v>
      </c>
      <c r="AX671" s="11" t="s">
        <v>71</v>
      </c>
      <c r="AY671" s="215" t="s">
        <v>172</v>
      </c>
    </row>
    <row r="672" spans="2:51" s="11" customFormat="1" ht="13.5">
      <c r="B672" s="204"/>
      <c r="C672" s="205"/>
      <c r="D672" s="206" t="s">
        <v>180</v>
      </c>
      <c r="E672" s="207" t="s">
        <v>21</v>
      </c>
      <c r="F672" s="208" t="s">
        <v>852</v>
      </c>
      <c r="G672" s="205"/>
      <c r="H672" s="209">
        <v>0.103</v>
      </c>
      <c r="I672" s="210"/>
      <c r="J672" s="205"/>
      <c r="K672" s="205"/>
      <c r="L672" s="211"/>
      <c r="M672" s="212"/>
      <c r="N672" s="213"/>
      <c r="O672" s="213"/>
      <c r="P672" s="213"/>
      <c r="Q672" s="213"/>
      <c r="R672" s="213"/>
      <c r="S672" s="213"/>
      <c r="T672" s="214"/>
      <c r="AT672" s="215" t="s">
        <v>180</v>
      </c>
      <c r="AU672" s="215" t="s">
        <v>81</v>
      </c>
      <c r="AV672" s="11" t="s">
        <v>81</v>
      </c>
      <c r="AW672" s="11" t="s">
        <v>182</v>
      </c>
      <c r="AX672" s="11" t="s">
        <v>71</v>
      </c>
      <c r="AY672" s="215" t="s">
        <v>172</v>
      </c>
    </row>
    <row r="673" spans="2:51" s="11" customFormat="1" ht="13.5">
      <c r="B673" s="204"/>
      <c r="C673" s="205"/>
      <c r="D673" s="206" t="s">
        <v>180</v>
      </c>
      <c r="E673" s="207" t="s">
        <v>21</v>
      </c>
      <c r="F673" s="208" t="s">
        <v>853</v>
      </c>
      <c r="G673" s="205"/>
      <c r="H673" s="209">
        <v>0.286</v>
      </c>
      <c r="I673" s="210"/>
      <c r="J673" s="205"/>
      <c r="K673" s="205"/>
      <c r="L673" s="211"/>
      <c r="M673" s="212"/>
      <c r="N673" s="213"/>
      <c r="O673" s="213"/>
      <c r="P673" s="213"/>
      <c r="Q673" s="213"/>
      <c r="R673" s="213"/>
      <c r="S673" s="213"/>
      <c r="T673" s="214"/>
      <c r="AT673" s="215" t="s">
        <v>180</v>
      </c>
      <c r="AU673" s="215" t="s">
        <v>81</v>
      </c>
      <c r="AV673" s="11" t="s">
        <v>81</v>
      </c>
      <c r="AW673" s="11" t="s">
        <v>182</v>
      </c>
      <c r="AX673" s="11" t="s">
        <v>71</v>
      </c>
      <c r="AY673" s="215" t="s">
        <v>172</v>
      </c>
    </row>
    <row r="674" spans="2:51" s="11" customFormat="1" ht="13.5">
      <c r="B674" s="204"/>
      <c r="C674" s="205"/>
      <c r="D674" s="206" t="s">
        <v>180</v>
      </c>
      <c r="E674" s="207" t="s">
        <v>21</v>
      </c>
      <c r="F674" s="208" t="s">
        <v>854</v>
      </c>
      <c r="G674" s="205"/>
      <c r="H674" s="209">
        <v>0.073</v>
      </c>
      <c r="I674" s="210"/>
      <c r="J674" s="205"/>
      <c r="K674" s="205"/>
      <c r="L674" s="211"/>
      <c r="M674" s="212"/>
      <c r="N674" s="213"/>
      <c r="O674" s="213"/>
      <c r="P674" s="213"/>
      <c r="Q674" s="213"/>
      <c r="R674" s="213"/>
      <c r="S674" s="213"/>
      <c r="T674" s="214"/>
      <c r="AT674" s="215" t="s">
        <v>180</v>
      </c>
      <c r="AU674" s="215" t="s">
        <v>81</v>
      </c>
      <c r="AV674" s="11" t="s">
        <v>81</v>
      </c>
      <c r="AW674" s="11" t="s">
        <v>182</v>
      </c>
      <c r="AX674" s="11" t="s">
        <v>71</v>
      </c>
      <c r="AY674" s="215" t="s">
        <v>172</v>
      </c>
    </row>
    <row r="675" spans="2:51" s="11" customFormat="1" ht="13.5">
      <c r="B675" s="204"/>
      <c r="C675" s="205"/>
      <c r="D675" s="206" t="s">
        <v>180</v>
      </c>
      <c r="E675" s="207" t="s">
        <v>21</v>
      </c>
      <c r="F675" s="208" t="s">
        <v>855</v>
      </c>
      <c r="G675" s="205"/>
      <c r="H675" s="209">
        <v>0.24</v>
      </c>
      <c r="I675" s="210"/>
      <c r="J675" s="205"/>
      <c r="K675" s="205"/>
      <c r="L675" s="211"/>
      <c r="M675" s="212"/>
      <c r="N675" s="213"/>
      <c r="O675" s="213"/>
      <c r="P675" s="213"/>
      <c r="Q675" s="213"/>
      <c r="R675" s="213"/>
      <c r="S675" s="213"/>
      <c r="T675" s="214"/>
      <c r="AT675" s="215" t="s">
        <v>180</v>
      </c>
      <c r="AU675" s="215" t="s">
        <v>81</v>
      </c>
      <c r="AV675" s="11" t="s">
        <v>81</v>
      </c>
      <c r="AW675" s="11" t="s">
        <v>182</v>
      </c>
      <c r="AX675" s="11" t="s">
        <v>71</v>
      </c>
      <c r="AY675" s="215" t="s">
        <v>172</v>
      </c>
    </row>
    <row r="676" spans="2:51" s="11" customFormat="1" ht="13.5">
      <c r="B676" s="204"/>
      <c r="C676" s="205"/>
      <c r="D676" s="206" t="s">
        <v>180</v>
      </c>
      <c r="E676" s="207" t="s">
        <v>21</v>
      </c>
      <c r="F676" s="208" t="s">
        <v>856</v>
      </c>
      <c r="G676" s="205"/>
      <c r="H676" s="209">
        <v>0.079</v>
      </c>
      <c r="I676" s="210"/>
      <c r="J676" s="205"/>
      <c r="K676" s="205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180</v>
      </c>
      <c r="AU676" s="215" t="s">
        <v>81</v>
      </c>
      <c r="AV676" s="11" t="s">
        <v>81</v>
      </c>
      <c r="AW676" s="11" t="s">
        <v>182</v>
      </c>
      <c r="AX676" s="11" t="s">
        <v>71</v>
      </c>
      <c r="AY676" s="215" t="s">
        <v>172</v>
      </c>
    </row>
    <row r="677" spans="2:51" s="11" customFormat="1" ht="13.5">
      <c r="B677" s="204"/>
      <c r="C677" s="205"/>
      <c r="D677" s="206" t="s">
        <v>180</v>
      </c>
      <c r="E677" s="207" t="s">
        <v>21</v>
      </c>
      <c r="F677" s="208" t="s">
        <v>857</v>
      </c>
      <c r="G677" s="205"/>
      <c r="H677" s="209">
        <v>0.247</v>
      </c>
      <c r="I677" s="210"/>
      <c r="J677" s="205"/>
      <c r="K677" s="205"/>
      <c r="L677" s="211"/>
      <c r="M677" s="212"/>
      <c r="N677" s="213"/>
      <c r="O677" s="213"/>
      <c r="P677" s="213"/>
      <c r="Q677" s="213"/>
      <c r="R677" s="213"/>
      <c r="S677" s="213"/>
      <c r="T677" s="214"/>
      <c r="AT677" s="215" t="s">
        <v>180</v>
      </c>
      <c r="AU677" s="215" t="s">
        <v>81</v>
      </c>
      <c r="AV677" s="11" t="s">
        <v>81</v>
      </c>
      <c r="AW677" s="11" t="s">
        <v>182</v>
      </c>
      <c r="AX677" s="11" t="s">
        <v>71</v>
      </c>
      <c r="AY677" s="215" t="s">
        <v>172</v>
      </c>
    </row>
    <row r="678" spans="2:51" s="11" customFormat="1" ht="13.5">
      <c r="B678" s="204"/>
      <c r="C678" s="205"/>
      <c r="D678" s="206" t="s">
        <v>180</v>
      </c>
      <c r="E678" s="207" t="s">
        <v>21</v>
      </c>
      <c r="F678" s="208" t="s">
        <v>858</v>
      </c>
      <c r="G678" s="205"/>
      <c r="H678" s="209">
        <v>0.113</v>
      </c>
      <c r="I678" s="210"/>
      <c r="J678" s="205"/>
      <c r="K678" s="205"/>
      <c r="L678" s="211"/>
      <c r="M678" s="212"/>
      <c r="N678" s="213"/>
      <c r="O678" s="213"/>
      <c r="P678" s="213"/>
      <c r="Q678" s="213"/>
      <c r="R678" s="213"/>
      <c r="S678" s="213"/>
      <c r="T678" s="214"/>
      <c r="AT678" s="215" t="s">
        <v>180</v>
      </c>
      <c r="AU678" s="215" t="s">
        <v>81</v>
      </c>
      <c r="AV678" s="11" t="s">
        <v>81</v>
      </c>
      <c r="AW678" s="11" t="s">
        <v>182</v>
      </c>
      <c r="AX678" s="11" t="s">
        <v>71</v>
      </c>
      <c r="AY678" s="215" t="s">
        <v>172</v>
      </c>
    </row>
    <row r="679" spans="2:51" s="11" customFormat="1" ht="13.5">
      <c r="B679" s="204"/>
      <c r="C679" s="205"/>
      <c r="D679" s="206" t="s">
        <v>180</v>
      </c>
      <c r="E679" s="207" t="s">
        <v>21</v>
      </c>
      <c r="F679" s="208" t="s">
        <v>859</v>
      </c>
      <c r="G679" s="205"/>
      <c r="H679" s="209">
        <v>0.272</v>
      </c>
      <c r="I679" s="210"/>
      <c r="J679" s="205"/>
      <c r="K679" s="205"/>
      <c r="L679" s="211"/>
      <c r="M679" s="212"/>
      <c r="N679" s="213"/>
      <c r="O679" s="213"/>
      <c r="P679" s="213"/>
      <c r="Q679" s="213"/>
      <c r="R679" s="213"/>
      <c r="S679" s="213"/>
      <c r="T679" s="214"/>
      <c r="AT679" s="215" t="s">
        <v>180</v>
      </c>
      <c r="AU679" s="215" t="s">
        <v>81</v>
      </c>
      <c r="AV679" s="11" t="s">
        <v>81</v>
      </c>
      <c r="AW679" s="11" t="s">
        <v>182</v>
      </c>
      <c r="AX679" s="11" t="s">
        <v>71</v>
      </c>
      <c r="AY679" s="215" t="s">
        <v>172</v>
      </c>
    </row>
    <row r="680" spans="2:51" s="11" customFormat="1" ht="13.5">
      <c r="B680" s="204"/>
      <c r="C680" s="205"/>
      <c r="D680" s="206" t="s">
        <v>180</v>
      </c>
      <c r="E680" s="207" t="s">
        <v>21</v>
      </c>
      <c r="F680" s="208" t="s">
        <v>860</v>
      </c>
      <c r="G680" s="205"/>
      <c r="H680" s="209">
        <v>0.145</v>
      </c>
      <c r="I680" s="210"/>
      <c r="J680" s="205"/>
      <c r="K680" s="205"/>
      <c r="L680" s="211"/>
      <c r="M680" s="212"/>
      <c r="N680" s="213"/>
      <c r="O680" s="213"/>
      <c r="P680" s="213"/>
      <c r="Q680" s="213"/>
      <c r="R680" s="213"/>
      <c r="S680" s="213"/>
      <c r="T680" s="214"/>
      <c r="AT680" s="215" t="s">
        <v>180</v>
      </c>
      <c r="AU680" s="215" t="s">
        <v>81</v>
      </c>
      <c r="AV680" s="11" t="s">
        <v>81</v>
      </c>
      <c r="AW680" s="11" t="s">
        <v>182</v>
      </c>
      <c r="AX680" s="11" t="s">
        <v>71</v>
      </c>
      <c r="AY680" s="215" t="s">
        <v>172</v>
      </c>
    </row>
    <row r="681" spans="2:51" s="11" customFormat="1" ht="13.5">
      <c r="B681" s="204"/>
      <c r="C681" s="205"/>
      <c r="D681" s="206" t="s">
        <v>180</v>
      </c>
      <c r="E681" s="207" t="s">
        <v>21</v>
      </c>
      <c r="F681" s="208" t="s">
        <v>861</v>
      </c>
      <c r="G681" s="205"/>
      <c r="H681" s="209">
        <v>0.117</v>
      </c>
      <c r="I681" s="210"/>
      <c r="J681" s="205"/>
      <c r="K681" s="205"/>
      <c r="L681" s="211"/>
      <c r="M681" s="212"/>
      <c r="N681" s="213"/>
      <c r="O681" s="213"/>
      <c r="P681" s="213"/>
      <c r="Q681" s="213"/>
      <c r="R681" s="213"/>
      <c r="S681" s="213"/>
      <c r="T681" s="214"/>
      <c r="AT681" s="215" t="s">
        <v>180</v>
      </c>
      <c r="AU681" s="215" t="s">
        <v>81</v>
      </c>
      <c r="AV681" s="11" t="s">
        <v>81</v>
      </c>
      <c r="AW681" s="11" t="s">
        <v>182</v>
      </c>
      <c r="AX681" s="11" t="s">
        <v>71</v>
      </c>
      <c r="AY681" s="215" t="s">
        <v>172</v>
      </c>
    </row>
    <row r="682" spans="2:51" s="11" customFormat="1" ht="13.5">
      <c r="B682" s="204"/>
      <c r="C682" s="205"/>
      <c r="D682" s="206" t="s">
        <v>180</v>
      </c>
      <c r="E682" s="207" t="s">
        <v>21</v>
      </c>
      <c r="F682" s="208" t="s">
        <v>862</v>
      </c>
      <c r="G682" s="205"/>
      <c r="H682" s="209">
        <v>0.118</v>
      </c>
      <c r="I682" s="210"/>
      <c r="J682" s="205"/>
      <c r="K682" s="205"/>
      <c r="L682" s="211"/>
      <c r="M682" s="212"/>
      <c r="N682" s="213"/>
      <c r="O682" s="213"/>
      <c r="P682" s="213"/>
      <c r="Q682" s="213"/>
      <c r="R682" s="213"/>
      <c r="S682" s="213"/>
      <c r="T682" s="214"/>
      <c r="AT682" s="215" t="s">
        <v>180</v>
      </c>
      <c r="AU682" s="215" t="s">
        <v>81</v>
      </c>
      <c r="AV682" s="11" t="s">
        <v>81</v>
      </c>
      <c r="AW682" s="11" t="s">
        <v>182</v>
      </c>
      <c r="AX682" s="11" t="s">
        <v>71</v>
      </c>
      <c r="AY682" s="215" t="s">
        <v>172</v>
      </c>
    </row>
    <row r="683" spans="2:51" s="11" customFormat="1" ht="13.5">
      <c r="B683" s="204"/>
      <c r="C683" s="205"/>
      <c r="D683" s="206" t="s">
        <v>180</v>
      </c>
      <c r="E683" s="207" t="s">
        <v>21</v>
      </c>
      <c r="F683" s="208" t="s">
        <v>863</v>
      </c>
      <c r="G683" s="205"/>
      <c r="H683" s="209">
        <v>0.175</v>
      </c>
      <c r="I683" s="210"/>
      <c r="J683" s="205"/>
      <c r="K683" s="205"/>
      <c r="L683" s="211"/>
      <c r="M683" s="212"/>
      <c r="N683" s="213"/>
      <c r="O683" s="213"/>
      <c r="P683" s="213"/>
      <c r="Q683" s="213"/>
      <c r="R683" s="213"/>
      <c r="S683" s="213"/>
      <c r="T683" s="214"/>
      <c r="AT683" s="215" t="s">
        <v>180</v>
      </c>
      <c r="AU683" s="215" t="s">
        <v>81</v>
      </c>
      <c r="AV683" s="11" t="s">
        <v>81</v>
      </c>
      <c r="AW683" s="11" t="s">
        <v>182</v>
      </c>
      <c r="AX683" s="11" t="s">
        <v>71</v>
      </c>
      <c r="AY683" s="215" t="s">
        <v>172</v>
      </c>
    </row>
    <row r="684" spans="2:51" s="11" customFormat="1" ht="13.5">
      <c r="B684" s="204"/>
      <c r="C684" s="205"/>
      <c r="D684" s="206" t="s">
        <v>180</v>
      </c>
      <c r="E684" s="207" t="s">
        <v>21</v>
      </c>
      <c r="F684" s="208" t="s">
        <v>864</v>
      </c>
      <c r="G684" s="205"/>
      <c r="H684" s="209">
        <v>0.247</v>
      </c>
      <c r="I684" s="210"/>
      <c r="J684" s="205"/>
      <c r="K684" s="205"/>
      <c r="L684" s="211"/>
      <c r="M684" s="212"/>
      <c r="N684" s="213"/>
      <c r="O684" s="213"/>
      <c r="P684" s="213"/>
      <c r="Q684" s="213"/>
      <c r="R684" s="213"/>
      <c r="S684" s="213"/>
      <c r="T684" s="214"/>
      <c r="AT684" s="215" t="s">
        <v>180</v>
      </c>
      <c r="AU684" s="215" t="s">
        <v>81</v>
      </c>
      <c r="AV684" s="11" t="s">
        <v>81</v>
      </c>
      <c r="AW684" s="11" t="s">
        <v>182</v>
      </c>
      <c r="AX684" s="11" t="s">
        <v>71</v>
      </c>
      <c r="AY684" s="215" t="s">
        <v>172</v>
      </c>
    </row>
    <row r="685" spans="2:51" s="11" customFormat="1" ht="13.5">
      <c r="B685" s="204"/>
      <c r="C685" s="205"/>
      <c r="D685" s="206" t="s">
        <v>180</v>
      </c>
      <c r="E685" s="207" t="s">
        <v>21</v>
      </c>
      <c r="F685" s="208" t="s">
        <v>865</v>
      </c>
      <c r="G685" s="205"/>
      <c r="H685" s="209">
        <v>0.081</v>
      </c>
      <c r="I685" s="210"/>
      <c r="J685" s="205"/>
      <c r="K685" s="205"/>
      <c r="L685" s="211"/>
      <c r="M685" s="212"/>
      <c r="N685" s="213"/>
      <c r="O685" s="213"/>
      <c r="P685" s="213"/>
      <c r="Q685" s="213"/>
      <c r="R685" s="213"/>
      <c r="S685" s="213"/>
      <c r="T685" s="214"/>
      <c r="AT685" s="215" t="s">
        <v>180</v>
      </c>
      <c r="AU685" s="215" t="s">
        <v>81</v>
      </c>
      <c r="AV685" s="11" t="s">
        <v>81</v>
      </c>
      <c r="AW685" s="11" t="s">
        <v>182</v>
      </c>
      <c r="AX685" s="11" t="s">
        <v>71</v>
      </c>
      <c r="AY685" s="215" t="s">
        <v>172</v>
      </c>
    </row>
    <row r="686" spans="2:51" s="11" customFormat="1" ht="13.5">
      <c r="B686" s="204"/>
      <c r="C686" s="205"/>
      <c r="D686" s="206" t="s">
        <v>180</v>
      </c>
      <c r="E686" s="207" t="s">
        <v>21</v>
      </c>
      <c r="F686" s="208" t="s">
        <v>866</v>
      </c>
      <c r="G686" s="205"/>
      <c r="H686" s="209">
        <v>0.228</v>
      </c>
      <c r="I686" s="210"/>
      <c r="J686" s="205"/>
      <c r="K686" s="205"/>
      <c r="L686" s="211"/>
      <c r="M686" s="212"/>
      <c r="N686" s="213"/>
      <c r="O686" s="213"/>
      <c r="P686" s="213"/>
      <c r="Q686" s="213"/>
      <c r="R686" s="213"/>
      <c r="S686" s="213"/>
      <c r="T686" s="214"/>
      <c r="AT686" s="215" t="s">
        <v>180</v>
      </c>
      <c r="AU686" s="215" t="s">
        <v>81</v>
      </c>
      <c r="AV686" s="11" t="s">
        <v>81</v>
      </c>
      <c r="AW686" s="11" t="s">
        <v>182</v>
      </c>
      <c r="AX686" s="11" t="s">
        <v>71</v>
      </c>
      <c r="AY686" s="215" t="s">
        <v>172</v>
      </c>
    </row>
    <row r="687" spans="2:51" s="11" customFormat="1" ht="13.5">
      <c r="B687" s="204"/>
      <c r="C687" s="205"/>
      <c r="D687" s="206" t="s">
        <v>180</v>
      </c>
      <c r="E687" s="207" t="s">
        <v>21</v>
      </c>
      <c r="F687" s="208" t="s">
        <v>867</v>
      </c>
      <c r="G687" s="205"/>
      <c r="H687" s="209">
        <v>0.252</v>
      </c>
      <c r="I687" s="210"/>
      <c r="J687" s="205"/>
      <c r="K687" s="205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180</v>
      </c>
      <c r="AU687" s="215" t="s">
        <v>81</v>
      </c>
      <c r="AV687" s="11" t="s">
        <v>81</v>
      </c>
      <c r="AW687" s="11" t="s">
        <v>182</v>
      </c>
      <c r="AX687" s="11" t="s">
        <v>71</v>
      </c>
      <c r="AY687" s="215" t="s">
        <v>172</v>
      </c>
    </row>
    <row r="688" spans="2:51" s="11" customFormat="1" ht="13.5">
      <c r="B688" s="204"/>
      <c r="C688" s="205"/>
      <c r="D688" s="206" t="s">
        <v>180</v>
      </c>
      <c r="E688" s="207" t="s">
        <v>21</v>
      </c>
      <c r="F688" s="208" t="s">
        <v>868</v>
      </c>
      <c r="G688" s="205"/>
      <c r="H688" s="209">
        <v>0.083</v>
      </c>
      <c r="I688" s="210"/>
      <c r="J688" s="205"/>
      <c r="K688" s="205"/>
      <c r="L688" s="211"/>
      <c r="M688" s="212"/>
      <c r="N688" s="213"/>
      <c r="O688" s="213"/>
      <c r="P688" s="213"/>
      <c r="Q688" s="213"/>
      <c r="R688" s="213"/>
      <c r="S688" s="213"/>
      <c r="T688" s="214"/>
      <c r="AT688" s="215" t="s">
        <v>180</v>
      </c>
      <c r="AU688" s="215" t="s">
        <v>81</v>
      </c>
      <c r="AV688" s="11" t="s">
        <v>81</v>
      </c>
      <c r="AW688" s="11" t="s">
        <v>182</v>
      </c>
      <c r="AX688" s="11" t="s">
        <v>71</v>
      </c>
      <c r="AY688" s="215" t="s">
        <v>172</v>
      </c>
    </row>
    <row r="689" spans="2:51" s="11" customFormat="1" ht="13.5">
      <c r="B689" s="204"/>
      <c r="C689" s="205"/>
      <c r="D689" s="206" t="s">
        <v>180</v>
      </c>
      <c r="E689" s="207" t="s">
        <v>21</v>
      </c>
      <c r="F689" s="208" t="s">
        <v>869</v>
      </c>
      <c r="G689" s="205"/>
      <c r="H689" s="209">
        <v>0.107</v>
      </c>
      <c r="I689" s="210"/>
      <c r="J689" s="205"/>
      <c r="K689" s="205"/>
      <c r="L689" s="211"/>
      <c r="M689" s="212"/>
      <c r="N689" s="213"/>
      <c r="O689" s="213"/>
      <c r="P689" s="213"/>
      <c r="Q689" s="213"/>
      <c r="R689" s="213"/>
      <c r="S689" s="213"/>
      <c r="T689" s="214"/>
      <c r="AT689" s="215" t="s">
        <v>180</v>
      </c>
      <c r="AU689" s="215" t="s">
        <v>81</v>
      </c>
      <c r="AV689" s="11" t="s">
        <v>81</v>
      </c>
      <c r="AW689" s="11" t="s">
        <v>182</v>
      </c>
      <c r="AX689" s="11" t="s">
        <v>71</v>
      </c>
      <c r="AY689" s="215" t="s">
        <v>172</v>
      </c>
    </row>
    <row r="690" spans="2:51" s="11" customFormat="1" ht="13.5">
      <c r="B690" s="204"/>
      <c r="C690" s="205"/>
      <c r="D690" s="206" t="s">
        <v>180</v>
      </c>
      <c r="E690" s="207" t="s">
        <v>21</v>
      </c>
      <c r="F690" s="208" t="s">
        <v>870</v>
      </c>
      <c r="G690" s="205"/>
      <c r="H690" s="209">
        <v>0.155</v>
      </c>
      <c r="I690" s="210"/>
      <c r="J690" s="205"/>
      <c r="K690" s="205"/>
      <c r="L690" s="211"/>
      <c r="M690" s="212"/>
      <c r="N690" s="213"/>
      <c r="O690" s="213"/>
      <c r="P690" s="213"/>
      <c r="Q690" s="213"/>
      <c r="R690" s="213"/>
      <c r="S690" s="213"/>
      <c r="T690" s="214"/>
      <c r="AT690" s="215" t="s">
        <v>180</v>
      </c>
      <c r="AU690" s="215" t="s">
        <v>81</v>
      </c>
      <c r="AV690" s="11" t="s">
        <v>81</v>
      </c>
      <c r="AW690" s="11" t="s">
        <v>182</v>
      </c>
      <c r="AX690" s="11" t="s">
        <v>71</v>
      </c>
      <c r="AY690" s="215" t="s">
        <v>172</v>
      </c>
    </row>
    <row r="691" spans="2:51" s="11" customFormat="1" ht="13.5">
      <c r="B691" s="204"/>
      <c r="C691" s="205"/>
      <c r="D691" s="206" t="s">
        <v>180</v>
      </c>
      <c r="E691" s="207" t="s">
        <v>21</v>
      </c>
      <c r="F691" s="208" t="s">
        <v>871</v>
      </c>
      <c r="G691" s="205"/>
      <c r="H691" s="209">
        <v>0.159</v>
      </c>
      <c r="I691" s="210"/>
      <c r="J691" s="205"/>
      <c r="K691" s="205"/>
      <c r="L691" s="211"/>
      <c r="M691" s="212"/>
      <c r="N691" s="213"/>
      <c r="O691" s="213"/>
      <c r="P691" s="213"/>
      <c r="Q691" s="213"/>
      <c r="R691" s="213"/>
      <c r="S691" s="213"/>
      <c r="T691" s="214"/>
      <c r="AT691" s="215" t="s">
        <v>180</v>
      </c>
      <c r="AU691" s="215" t="s">
        <v>81</v>
      </c>
      <c r="AV691" s="11" t="s">
        <v>81</v>
      </c>
      <c r="AW691" s="11" t="s">
        <v>182</v>
      </c>
      <c r="AX691" s="11" t="s">
        <v>71</v>
      </c>
      <c r="AY691" s="215" t="s">
        <v>172</v>
      </c>
    </row>
    <row r="692" spans="2:51" s="11" customFormat="1" ht="13.5">
      <c r="B692" s="204"/>
      <c r="C692" s="205"/>
      <c r="D692" s="206" t="s">
        <v>180</v>
      </c>
      <c r="E692" s="207" t="s">
        <v>21</v>
      </c>
      <c r="F692" s="208" t="s">
        <v>872</v>
      </c>
      <c r="G692" s="205"/>
      <c r="H692" s="209">
        <v>0.129</v>
      </c>
      <c r="I692" s="210"/>
      <c r="J692" s="205"/>
      <c r="K692" s="205"/>
      <c r="L692" s="211"/>
      <c r="M692" s="212"/>
      <c r="N692" s="213"/>
      <c r="O692" s="213"/>
      <c r="P692" s="213"/>
      <c r="Q692" s="213"/>
      <c r="R692" s="213"/>
      <c r="S692" s="213"/>
      <c r="T692" s="214"/>
      <c r="AT692" s="215" t="s">
        <v>180</v>
      </c>
      <c r="AU692" s="215" t="s">
        <v>81</v>
      </c>
      <c r="AV692" s="11" t="s">
        <v>81</v>
      </c>
      <c r="AW692" s="11" t="s">
        <v>182</v>
      </c>
      <c r="AX692" s="11" t="s">
        <v>71</v>
      </c>
      <c r="AY692" s="215" t="s">
        <v>172</v>
      </c>
    </row>
    <row r="693" spans="2:51" s="12" customFormat="1" ht="13.5">
      <c r="B693" s="216"/>
      <c r="C693" s="217"/>
      <c r="D693" s="206" t="s">
        <v>180</v>
      </c>
      <c r="E693" s="218" t="s">
        <v>21</v>
      </c>
      <c r="F693" s="219" t="s">
        <v>183</v>
      </c>
      <c r="G693" s="217"/>
      <c r="H693" s="220">
        <v>7.698</v>
      </c>
      <c r="I693" s="221"/>
      <c r="J693" s="217"/>
      <c r="K693" s="217"/>
      <c r="L693" s="222"/>
      <c r="M693" s="223"/>
      <c r="N693" s="224"/>
      <c r="O693" s="224"/>
      <c r="P693" s="224"/>
      <c r="Q693" s="224"/>
      <c r="R693" s="224"/>
      <c r="S693" s="224"/>
      <c r="T693" s="225"/>
      <c r="AT693" s="226" t="s">
        <v>180</v>
      </c>
      <c r="AU693" s="226" t="s">
        <v>81</v>
      </c>
      <c r="AV693" s="12" t="s">
        <v>179</v>
      </c>
      <c r="AW693" s="12" t="s">
        <v>182</v>
      </c>
      <c r="AX693" s="12" t="s">
        <v>79</v>
      </c>
      <c r="AY693" s="226" t="s">
        <v>172</v>
      </c>
    </row>
    <row r="694" spans="2:65" s="1" customFormat="1" ht="25.5" customHeight="1">
      <c r="B694" s="41"/>
      <c r="C694" s="192" t="s">
        <v>873</v>
      </c>
      <c r="D694" s="192" t="s">
        <v>174</v>
      </c>
      <c r="E694" s="193" t="s">
        <v>874</v>
      </c>
      <c r="F694" s="194" t="s">
        <v>875</v>
      </c>
      <c r="G694" s="195" t="s">
        <v>177</v>
      </c>
      <c r="H694" s="196">
        <v>15.203</v>
      </c>
      <c r="I694" s="197"/>
      <c r="J694" s="198">
        <f>ROUND(I694*H694,2)</f>
        <v>0</v>
      </c>
      <c r="K694" s="194" t="s">
        <v>178</v>
      </c>
      <c r="L694" s="61"/>
      <c r="M694" s="199" t="s">
        <v>21</v>
      </c>
      <c r="N694" s="200" t="s">
        <v>42</v>
      </c>
      <c r="O694" s="42"/>
      <c r="P694" s="201">
        <f>O694*H694</f>
        <v>0</v>
      </c>
      <c r="Q694" s="201">
        <v>0</v>
      </c>
      <c r="R694" s="201">
        <f>Q694*H694</f>
        <v>0</v>
      </c>
      <c r="S694" s="201">
        <v>0</v>
      </c>
      <c r="T694" s="202">
        <f>S694*H694</f>
        <v>0</v>
      </c>
      <c r="AR694" s="24" t="s">
        <v>179</v>
      </c>
      <c r="AT694" s="24" t="s">
        <v>174</v>
      </c>
      <c r="AU694" s="24" t="s">
        <v>81</v>
      </c>
      <c r="AY694" s="24" t="s">
        <v>172</v>
      </c>
      <c r="BE694" s="203">
        <f>IF(N694="základní",J694,0)</f>
        <v>0</v>
      </c>
      <c r="BF694" s="203">
        <f>IF(N694="snížená",J694,0)</f>
        <v>0</v>
      </c>
      <c r="BG694" s="203">
        <f>IF(N694="zákl. přenesená",J694,0)</f>
        <v>0</v>
      </c>
      <c r="BH694" s="203">
        <f>IF(N694="sníž. přenesená",J694,0)</f>
        <v>0</v>
      </c>
      <c r="BI694" s="203">
        <f>IF(N694="nulová",J694,0)</f>
        <v>0</v>
      </c>
      <c r="BJ694" s="24" t="s">
        <v>79</v>
      </c>
      <c r="BK694" s="203">
        <f>ROUND(I694*H694,2)</f>
        <v>0</v>
      </c>
      <c r="BL694" s="24" t="s">
        <v>179</v>
      </c>
      <c r="BM694" s="24" t="s">
        <v>876</v>
      </c>
    </row>
    <row r="695" spans="2:51" s="11" customFormat="1" ht="13.5">
      <c r="B695" s="204"/>
      <c r="C695" s="205"/>
      <c r="D695" s="206" t="s">
        <v>180</v>
      </c>
      <c r="E695" s="207" t="s">
        <v>21</v>
      </c>
      <c r="F695" s="208" t="s">
        <v>877</v>
      </c>
      <c r="G695" s="205"/>
      <c r="H695" s="209">
        <v>0.433</v>
      </c>
      <c r="I695" s="210"/>
      <c r="J695" s="205"/>
      <c r="K695" s="205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180</v>
      </c>
      <c r="AU695" s="215" t="s">
        <v>81</v>
      </c>
      <c r="AV695" s="11" t="s">
        <v>81</v>
      </c>
      <c r="AW695" s="11" t="s">
        <v>182</v>
      </c>
      <c r="AX695" s="11" t="s">
        <v>71</v>
      </c>
      <c r="AY695" s="215" t="s">
        <v>172</v>
      </c>
    </row>
    <row r="696" spans="2:51" s="11" customFormat="1" ht="13.5">
      <c r="B696" s="204"/>
      <c r="C696" s="205"/>
      <c r="D696" s="206" t="s">
        <v>180</v>
      </c>
      <c r="E696" s="207" t="s">
        <v>21</v>
      </c>
      <c r="F696" s="208" t="s">
        <v>878</v>
      </c>
      <c r="G696" s="205"/>
      <c r="H696" s="209">
        <v>0.419</v>
      </c>
      <c r="I696" s="210"/>
      <c r="J696" s="205"/>
      <c r="K696" s="205"/>
      <c r="L696" s="211"/>
      <c r="M696" s="212"/>
      <c r="N696" s="213"/>
      <c r="O696" s="213"/>
      <c r="P696" s="213"/>
      <c r="Q696" s="213"/>
      <c r="R696" s="213"/>
      <c r="S696" s="213"/>
      <c r="T696" s="214"/>
      <c r="AT696" s="215" t="s">
        <v>180</v>
      </c>
      <c r="AU696" s="215" t="s">
        <v>81</v>
      </c>
      <c r="AV696" s="11" t="s">
        <v>81</v>
      </c>
      <c r="AW696" s="11" t="s">
        <v>182</v>
      </c>
      <c r="AX696" s="11" t="s">
        <v>71</v>
      </c>
      <c r="AY696" s="215" t="s">
        <v>172</v>
      </c>
    </row>
    <row r="697" spans="2:51" s="11" customFormat="1" ht="13.5">
      <c r="B697" s="204"/>
      <c r="C697" s="205"/>
      <c r="D697" s="206" t="s">
        <v>180</v>
      </c>
      <c r="E697" s="207" t="s">
        <v>21</v>
      </c>
      <c r="F697" s="208" t="s">
        <v>879</v>
      </c>
      <c r="G697" s="205"/>
      <c r="H697" s="209">
        <v>0.604</v>
      </c>
      <c r="I697" s="210"/>
      <c r="J697" s="205"/>
      <c r="K697" s="205"/>
      <c r="L697" s="211"/>
      <c r="M697" s="212"/>
      <c r="N697" s="213"/>
      <c r="O697" s="213"/>
      <c r="P697" s="213"/>
      <c r="Q697" s="213"/>
      <c r="R697" s="213"/>
      <c r="S697" s="213"/>
      <c r="T697" s="214"/>
      <c r="AT697" s="215" t="s">
        <v>180</v>
      </c>
      <c r="AU697" s="215" t="s">
        <v>81</v>
      </c>
      <c r="AV697" s="11" t="s">
        <v>81</v>
      </c>
      <c r="AW697" s="11" t="s">
        <v>182</v>
      </c>
      <c r="AX697" s="11" t="s">
        <v>71</v>
      </c>
      <c r="AY697" s="215" t="s">
        <v>172</v>
      </c>
    </row>
    <row r="698" spans="2:51" s="11" customFormat="1" ht="13.5">
      <c r="B698" s="204"/>
      <c r="C698" s="205"/>
      <c r="D698" s="206" t="s">
        <v>180</v>
      </c>
      <c r="E698" s="207" t="s">
        <v>21</v>
      </c>
      <c r="F698" s="208" t="s">
        <v>880</v>
      </c>
      <c r="G698" s="205"/>
      <c r="H698" s="209">
        <v>1.169</v>
      </c>
      <c r="I698" s="210"/>
      <c r="J698" s="205"/>
      <c r="K698" s="205"/>
      <c r="L698" s="211"/>
      <c r="M698" s="212"/>
      <c r="N698" s="213"/>
      <c r="O698" s="213"/>
      <c r="P698" s="213"/>
      <c r="Q698" s="213"/>
      <c r="R698" s="213"/>
      <c r="S698" s="213"/>
      <c r="T698" s="214"/>
      <c r="AT698" s="215" t="s">
        <v>180</v>
      </c>
      <c r="AU698" s="215" t="s">
        <v>81</v>
      </c>
      <c r="AV698" s="11" t="s">
        <v>81</v>
      </c>
      <c r="AW698" s="11" t="s">
        <v>182</v>
      </c>
      <c r="AX698" s="11" t="s">
        <v>71</v>
      </c>
      <c r="AY698" s="215" t="s">
        <v>172</v>
      </c>
    </row>
    <row r="699" spans="2:51" s="11" customFormat="1" ht="13.5">
      <c r="B699" s="204"/>
      <c r="C699" s="205"/>
      <c r="D699" s="206" t="s">
        <v>180</v>
      </c>
      <c r="E699" s="207" t="s">
        <v>21</v>
      </c>
      <c r="F699" s="208" t="s">
        <v>881</v>
      </c>
      <c r="G699" s="205"/>
      <c r="H699" s="209">
        <v>0.907</v>
      </c>
      <c r="I699" s="210"/>
      <c r="J699" s="205"/>
      <c r="K699" s="205"/>
      <c r="L699" s="211"/>
      <c r="M699" s="212"/>
      <c r="N699" s="213"/>
      <c r="O699" s="213"/>
      <c r="P699" s="213"/>
      <c r="Q699" s="213"/>
      <c r="R699" s="213"/>
      <c r="S699" s="213"/>
      <c r="T699" s="214"/>
      <c r="AT699" s="215" t="s">
        <v>180</v>
      </c>
      <c r="AU699" s="215" t="s">
        <v>81</v>
      </c>
      <c r="AV699" s="11" t="s">
        <v>81</v>
      </c>
      <c r="AW699" s="11" t="s">
        <v>182</v>
      </c>
      <c r="AX699" s="11" t="s">
        <v>71</v>
      </c>
      <c r="AY699" s="215" t="s">
        <v>172</v>
      </c>
    </row>
    <row r="700" spans="2:51" s="11" customFormat="1" ht="13.5">
      <c r="B700" s="204"/>
      <c r="C700" s="205"/>
      <c r="D700" s="206" t="s">
        <v>180</v>
      </c>
      <c r="E700" s="207" t="s">
        <v>21</v>
      </c>
      <c r="F700" s="208" t="s">
        <v>882</v>
      </c>
      <c r="G700" s="205"/>
      <c r="H700" s="209">
        <v>1.136</v>
      </c>
      <c r="I700" s="210"/>
      <c r="J700" s="205"/>
      <c r="K700" s="205"/>
      <c r="L700" s="211"/>
      <c r="M700" s="212"/>
      <c r="N700" s="213"/>
      <c r="O700" s="213"/>
      <c r="P700" s="213"/>
      <c r="Q700" s="213"/>
      <c r="R700" s="213"/>
      <c r="S700" s="213"/>
      <c r="T700" s="214"/>
      <c r="AT700" s="215" t="s">
        <v>180</v>
      </c>
      <c r="AU700" s="215" t="s">
        <v>81</v>
      </c>
      <c r="AV700" s="11" t="s">
        <v>81</v>
      </c>
      <c r="AW700" s="11" t="s">
        <v>182</v>
      </c>
      <c r="AX700" s="11" t="s">
        <v>71</v>
      </c>
      <c r="AY700" s="215" t="s">
        <v>172</v>
      </c>
    </row>
    <row r="701" spans="2:51" s="11" customFormat="1" ht="13.5">
      <c r="B701" s="204"/>
      <c r="C701" s="205"/>
      <c r="D701" s="206" t="s">
        <v>180</v>
      </c>
      <c r="E701" s="207" t="s">
        <v>21</v>
      </c>
      <c r="F701" s="208" t="s">
        <v>883</v>
      </c>
      <c r="G701" s="205"/>
      <c r="H701" s="209">
        <v>1.432</v>
      </c>
      <c r="I701" s="210"/>
      <c r="J701" s="205"/>
      <c r="K701" s="205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180</v>
      </c>
      <c r="AU701" s="215" t="s">
        <v>81</v>
      </c>
      <c r="AV701" s="11" t="s">
        <v>81</v>
      </c>
      <c r="AW701" s="11" t="s">
        <v>182</v>
      </c>
      <c r="AX701" s="11" t="s">
        <v>71</v>
      </c>
      <c r="AY701" s="215" t="s">
        <v>172</v>
      </c>
    </row>
    <row r="702" spans="2:51" s="11" customFormat="1" ht="13.5">
      <c r="B702" s="204"/>
      <c r="C702" s="205"/>
      <c r="D702" s="206" t="s">
        <v>180</v>
      </c>
      <c r="E702" s="207" t="s">
        <v>21</v>
      </c>
      <c r="F702" s="208" t="s">
        <v>576</v>
      </c>
      <c r="G702" s="205"/>
      <c r="H702" s="209">
        <v>7.05</v>
      </c>
      <c r="I702" s="210"/>
      <c r="J702" s="205"/>
      <c r="K702" s="205"/>
      <c r="L702" s="211"/>
      <c r="M702" s="212"/>
      <c r="N702" s="213"/>
      <c r="O702" s="213"/>
      <c r="P702" s="213"/>
      <c r="Q702" s="213"/>
      <c r="R702" s="213"/>
      <c r="S702" s="213"/>
      <c r="T702" s="214"/>
      <c r="AT702" s="215" t="s">
        <v>180</v>
      </c>
      <c r="AU702" s="215" t="s">
        <v>81</v>
      </c>
      <c r="AV702" s="11" t="s">
        <v>81</v>
      </c>
      <c r="AW702" s="11" t="s">
        <v>182</v>
      </c>
      <c r="AX702" s="11" t="s">
        <v>71</v>
      </c>
      <c r="AY702" s="215" t="s">
        <v>172</v>
      </c>
    </row>
    <row r="703" spans="2:51" s="11" customFormat="1" ht="13.5">
      <c r="B703" s="204"/>
      <c r="C703" s="205"/>
      <c r="D703" s="206" t="s">
        <v>180</v>
      </c>
      <c r="E703" s="207" t="s">
        <v>21</v>
      </c>
      <c r="F703" s="208" t="s">
        <v>577</v>
      </c>
      <c r="G703" s="205"/>
      <c r="H703" s="209">
        <v>0.578</v>
      </c>
      <c r="I703" s="210"/>
      <c r="J703" s="205"/>
      <c r="K703" s="205"/>
      <c r="L703" s="211"/>
      <c r="M703" s="212"/>
      <c r="N703" s="213"/>
      <c r="O703" s="213"/>
      <c r="P703" s="213"/>
      <c r="Q703" s="213"/>
      <c r="R703" s="213"/>
      <c r="S703" s="213"/>
      <c r="T703" s="214"/>
      <c r="AT703" s="215" t="s">
        <v>180</v>
      </c>
      <c r="AU703" s="215" t="s">
        <v>81</v>
      </c>
      <c r="AV703" s="11" t="s">
        <v>81</v>
      </c>
      <c r="AW703" s="11" t="s">
        <v>182</v>
      </c>
      <c r="AX703" s="11" t="s">
        <v>71</v>
      </c>
      <c r="AY703" s="215" t="s">
        <v>172</v>
      </c>
    </row>
    <row r="704" spans="2:51" s="11" customFormat="1" ht="13.5">
      <c r="B704" s="204"/>
      <c r="C704" s="205"/>
      <c r="D704" s="206" t="s">
        <v>180</v>
      </c>
      <c r="E704" s="207" t="s">
        <v>21</v>
      </c>
      <c r="F704" s="208" t="s">
        <v>884</v>
      </c>
      <c r="G704" s="205"/>
      <c r="H704" s="209">
        <v>0.115</v>
      </c>
      <c r="I704" s="210"/>
      <c r="J704" s="205"/>
      <c r="K704" s="205"/>
      <c r="L704" s="211"/>
      <c r="M704" s="212"/>
      <c r="N704" s="213"/>
      <c r="O704" s="213"/>
      <c r="P704" s="213"/>
      <c r="Q704" s="213"/>
      <c r="R704" s="213"/>
      <c r="S704" s="213"/>
      <c r="T704" s="214"/>
      <c r="AT704" s="215" t="s">
        <v>180</v>
      </c>
      <c r="AU704" s="215" t="s">
        <v>81</v>
      </c>
      <c r="AV704" s="11" t="s">
        <v>81</v>
      </c>
      <c r="AW704" s="11" t="s">
        <v>182</v>
      </c>
      <c r="AX704" s="11" t="s">
        <v>71</v>
      </c>
      <c r="AY704" s="215" t="s">
        <v>172</v>
      </c>
    </row>
    <row r="705" spans="2:51" s="11" customFormat="1" ht="13.5">
      <c r="B705" s="204"/>
      <c r="C705" s="205"/>
      <c r="D705" s="206" t="s">
        <v>180</v>
      </c>
      <c r="E705" s="207" t="s">
        <v>21</v>
      </c>
      <c r="F705" s="208" t="s">
        <v>885</v>
      </c>
      <c r="G705" s="205"/>
      <c r="H705" s="209">
        <v>0.141</v>
      </c>
      <c r="I705" s="210"/>
      <c r="J705" s="205"/>
      <c r="K705" s="205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180</v>
      </c>
      <c r="AU705" s="215" t="s">
        <v>81</v>
      </c>
      <c r="AV705" s="11" t="s">
        <v>81</v>
      </c>
      <c r="AW705" s="11" t="s">
        <v>182</v>
      </c>
      <c r="AX705" s="11" t="s">
        <v>71</v>
      </c>
      <c r="AY705" s="215" t="s">
        <v>172</v>
      </c>
    </row>
    <row r="706" spans="2:51" s="11" customFormat="1" ht="13.5">
      <c r="B706" s="204"/>
      <c r="C706" s="205"/>
      <c r="D706" s="206" t="s">
        <v>180</v>
      </c>
      <c r="E706" s="207" t="s">
        <v>21</v>
      </c>
      <c r="F706" s="208" t="s">
        <v>886</v>
      </c>
      <c r="G706" s="205"/>
      <c r="H706" s="209">
        <v>0.874</v>
      </c>
      <c r="I706" s="210"/>
      <c r="J706" s="205"/>
      <c r="K706" s="205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180</v>
      </c>
      <c r="AU706" s="215" t="s">
        <v>81</v>
      </c>
      <c r="AV706" s="11" t="s">
        <v>81</v>
      </c>
      <c r="AW706" s="11" t="s">
        <v>182</v>
      </c>
      <c r="AX706" s="11" t="s">
        <v>71</v>
      </c>
      <c r="AY706" s="215" t="s">
        <v>172</v>
      </c>
    </row>
    <row r="707" spans="2:51" s="11" customFormat="1" ht="13.5">
      <c r="B707" s="204"/>
      <c r="C707" s="205"/>
      <c r="D707" s="206" t="s">
        <v>180</v>
      </c>
      <c r="E707" s="207" t="s">
        <v>21</v>
      </c>
      <c r="F707" s="208" t="s">
        <v>887</v>
      </c>
      <c r="G707" s="205"/>
      <c r="H707" s="209">
        <v>0.345</v>
      </c>
      <c r="I707" s="210"/>
      <c r="J707" s="205"/>
      <c r="K707" s="205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180</v>
      </c>
      <c r="AU707" s="215" t="s">
        <v>81</v>
      </c>
      <c r="AV707" s="11" t="s">
        <v>81</v>
      </c>
      <c r="AW707" s="11" t="s">
        <v>182</v>
      </c>
      <c r="AX707" s="11" t="s">
        <v>71</v>
      </c>
      <c r="AY707" s="215" t="s">
        <v>172</v>
      </c>
    </row>
    <row r="708" spans="2:51" s="12" customFormat="1" ht="13.5">
      <c r="B708" s="216"/>
      <c r="C708" s="217"/>
      <c r="D708" s="206" t="s">
        <v>180</v>
      </c>
      <c r="E708" s="218" t="s">
        <v>21</v>
      </c>
      <c r="F708" s="219" t="s">
        <v>183</v>
      </c>
      <c r="G708" s="217"/>
      <c r="H708" s="220">
        <v>15.203</v>
      </c>
      <c r="I708" s="221"/>
      <c r="J708" s="217"/>
      <c r="K708" s="217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180</v>
      </c>
      <c r="AU708" s="226" t="s">
        <v>81</v>
      </c>
      <c r="AV708" s="12" t="s">
        <v>179</v>
      </c>
      <c r="AW708" s="12" t="s">
        <v>182</v>
      </c>
      <c r="AX708" s="12" t="s">
        <v>79</v>
      </c>
      <c r="AY708" s="226" t="s">
        <v>172</v>
      </c>
    </row>
    <row r="709" spans="2:65" s="1" customFormat="1" ht="16.5" customHeight="1">
      <c r="B709" s="41"/>
      <c r="C709" s="192" t="s">
        <v>484</v>
      </c>
      <c r="D709" s="192" t="s">
        <v>174</v>
      </c>
      <c r="E709" s="193" t="s">
        <v>888</v>
      </c>
      <c r="F709" s="194" t="s">
        <v>889</v>
      </c>
      <c r="G709" s="195" t="s">
        <v>218</v>
      </c>
      <c r="H709" s="196">
        <v>249.47</v>
      </c>
      <c r="I709" s="197"/>
      <c r="J709" s="198">
        <f>ROUND(I709*H709,2)</f>
        <v>0</v>
      </c>
      <c r="K709" s="194" t="s">
        <v>178</v>
      </c>
      <c r="L709" s="61"/>
      <c r="M709" s="199" t="s">
        <v>21</v>
      </c>
      <c r="N709" s="200" t="s">
        <v>42</v>
      </c>
      <c r="O709" s="42"/>
      <c r="P709" s="201">
        <f>O709*H709</f>
        <v>0</v>
      </c>
      <c r="Q709" s="201">
        <v>0</v>
      </c>
      <c r="R709" s="201">
        <f>Q709*H709</f>
        <v>0</v>
      </c>
      <c r="S709" s="201">
        <v>0</v>
      </c>
      <c r="T709" s="202">
        <f>S709*H709</f>
        <v>0</v>
      </c>
      <c r="AR709" s="24" t="s">
        <v>179</v>
      </c>
      <c r="AT709" s="24" t="s">
        <v>174</v>
      </c>
      <c r="AU709" s="24" t="s">
        <v>81</v>
      </c>
      <c r="AY709" s="24" t="s">
        <v>172</v>
      </c>
      <c r="BE709" s="203">
        <f>IF(N709="základní",J709,0)</f>
        <v>0</v>
      </c>
      <c r="BF709" s="203">
        <f>IF(N709="snížená",J709,0)</f>
        <v>0</v>
      </c>
      <c r="BG709" s="203">
        <f>IF(N709="zákl. přenesená",J709,0)</f>
        <v>0</v>
      </c>
      <c r="BH709" s="203">
        <f>IF(N709="sníž. přenesená",J709,0)</f>
        <v>0</v>
      </c>
      <c r="BI709" s="203">
        <f>IF(N709="nulová",J709,0)</f>
        <v>0</v>
      </c>
      <c r="BJ709" s="24" t="s">
        <v>79</v>
      </c>
      <c r="BK709" s="203">
        <f>ROUND(I709*H709,2)</f>
        <v>0</v>
      </c>
      <c r="BL709" s="24" t="s">
        <v>179</v>
      </c>
      <c r="BM709" s="24" t="s">
        <v>890</v>
      </c>
    </row>
    <row r="710" spans="2:51" s="13" customFormat="1" ht="13.5">
      <c r="B710" s="237"/>
      <c r="C710" s="238"/>
      <c r="D710" s="206" t="s">
        <v>180</v>
      </c>
      <c r="E710" s="239" t="s">
        <v>21</v>
      </c>
      <c r="F710" s="240" t="s">
        <v>827</v>
      </c>
      <c r="G710" s="238"/>
      <c r="H710" s="239" t="s">
        <v>21</v>
      </c>
      <c r="I710" s="241"/>
      <c r="J710" s="238"/>
      <c r="K710" s="238"/>
      <c r="L710" s="242"/>
      <c r="M710" s="243"/>
      <c r="N710" s="244"/>
      <c r="O710" s="244"/>
      <c r="P710" s="244"/>
      <c r="Q710" s="244"/>
      <c r="R710" s="244"/>
      <c r="S710" s="244"/>
      <c r="T710" s="245"/>
      <c r="AT710" s="246" t="s">
        <v>180</v>
      </c>
      <c r="AU710" s="246" t="s">
        <v>81</v>
      </c>
      <c r="AV710" s="13" t="s">
        <v>79</v>
      </c>
      <c r="AW710" s="13" t="s">
        <v>182</v>
      </c>
      <c r="AX710" s="13" t="s">
        <v>71</v>
      </c>
      <c r="AY710" s="246" t="s">
        <v>172</v>
      </c>
    </row>
    <row r="711" spans="2:51" s="11" customFormat="1" ht="13.5">
      <c r="B711" s="204"/>
      <c r="C711" s="205"/>
      <c r="D711" s="206" t="s">
        <v>180</v>
      </c>
      <c r="E711" s="207" t="s">
        <v>21</v>
      </c>
      <c r="F711" s="208" t="s">
        <v>622</v>
      </c>
      <c r="G711" s="205"/>
      <c r="H711" s="209">
        <v>1.03</v>
      </c>
      <c r="I711" s="210"/>
      <c r="J711" s="205"/>
      <c r="K711" s="205"/>
      <c r="L711" s="211"/>
      <c r="M711" s="212"/>
      <c r="N711" s="213"/>
      <c r="O711" s="213"/>
      <c r="P711" s="213"/>
      <c r="Q711" s="213"/>
      <c r="R711" s="213"/>
      <c r="S711" s="213"/>
      <c r="T711" s="214"/>
      <c r="AT711" s="215" t="s">
        <v>180</v>
      </c>
      <c r="AU711" s="215" t="s">
        <v>81</v>
      </c>
      <c r="AV711" s="11" t="s">
        <v>81</v>
      </c>
      <c r="AW711" s="11" t="s">
        <v>182</v>
      </c>
      <c r="AX711" s="11" t="s">
        <v>71</v>
      </c>
      <c r="AY711" s="215" t="s">
        <v>172</v>
      </c>
    </row>
    <row r="712" spans="2:51" s="11" customFormat="1" ht="13.5">
      <c r="B712" s="204"/>
      <c r="C712" s="205"/>
      <c r="D712" s="206" t="s">
        <v>180</v>
      </c>
      <c r="E712" s="207" t="s">
        <v>21</v>
      </c>
      <c r="F712" s="208" t="s">
        <v>623</v>
      </c>
      <c r="G712" s="205"/>
      <c r="H712" s="209">
        <v>2.86</v>
      </c>
      <c r="I712" s="210"/>
      <c r="J712" s="205"/>
      <c r="K712" s="205"/>
      <c r="L712" s="211"/>
      <c r="M712" s="212"/>
      <c r="N712" s="213"/>
      <c r="O712" s="213"/>
      <c r="P712" s="213"/>
      <c r="Q712" s="213"/>
      <c r="R712" s="213"/>
      <c r="S712" s="213"/>
      <c r="T712" s="214"/>
      <c r="AT712" s="215" t="s">
        <v>180</v>
      </c>
      <c r="AU712" s="215" t="s">
        <v>81</v>
      </c>
      <c r="AV712" s="11" t="s">
        <v>81</v>
      </c>
      <c r="AW712" s="11" t="s">
        <v>182</v>
      </c>
      <c r="AX712" s="11" t="s">
        <v>71</v>
      </c>
      <c r="AY712" s="215" t="s">
        <v>172</v>
      </c>
    </row>
    <row r="713" spans="2:51" s="11" customFormat="1" ht="13.5">
      <c r="B713" s="204"/>
      <c r="C713" s="205"/>
      <c r="D713" s="206" t="s">
        <v>180</v>
      </c>
      <c r="E713" s="207" t="s">
        <v>21</v>
      </c>
      <c r="F713" s="208" t="s">
        <v>891</v>
      </c>
      <c r="G713" s="205"/>
      <c r="H713" s="209">
        <v>7.15</v>
      </c>
      <c r="I713" s="210"/>
      <c r="J713" s="205"/>
      <c r="K713" s="205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180</v>
      </c>
      <c r="AU713" s="215" t="s">
        <v>81</v>
      </c>
      <c r="AV713" s="11" t="s">
        <v>81</v>
      </c>
      <c r="AW713" s="11" t="s">
        <v>182</v>
      </c>
      <c r="AX713" s="11" t="s">
        <v>71</v>
      </c>
      <c r="AY713" s="215" t="s">
        <v>172</v>
      </c>
    </row>
    <row r="714" spans="2:51" s="11" customFormat="1" ht="13.5">
      <c r="B714" s="204"/>
      <c r="C714" s="205"/>
      <c r="D714" s="206" t="s">
        <v>180</v>
      </c>
      <c r="E714" s="207" t="s">
        <v>21</v>
      </c>
      <c r="F714" s="208" t="s">
        <v>624</v>
      </c>
      <c r="G714" s="205"/>
      <c r="H714" s="209">
        <v>1.05</v>
      </c>
      <c r="I714" s="210"/>
      <c r="J714" s="205"/>
      <c r="K714" s="205"/>
      <c r="L714" s="211"/>
      <c r="M714" s="212"/>
      <c r="N714" s="213"/>
      <c r="O714" s="213"/>
      <c r="P714" s="213"/>
      <c r="Q714" s="213"/>
      <c r="R714" s="213"/>
      <c r="S714" s="213"/>
      <c r="T714" s="214"/>
      <c r="AT714" s="215" t="s">
        <v>180</v>
      </c>
      <c r="AU714" s="215" t="s">
        <v>81</v>
      </c>
      <c r="AV714" s="11" t="s">
        <v>81</v>
      </c>
      <c r="AW714" s="11" t="s">
        <v>182</v>
      </c>
      <c r="AX714" s="11" t="s">
        <v>71</v>
      </c>
      <c r="AY714" s="215" t="s">
        <v>172</v>
      </c>
    </row>
    <row r="715" spans="2:51" s="11" customFormat="1" ht="13.5">
      <c r="B715" s="204"/>
      <c r="C715" s="205"/>
      <c r="D715" s="206" t="s">
        <v>180</v>
      </c>
      <c r="E715" s="207" t="s">
        <v>21</v>
      </c>
      <c r="F715" s="208" t="s">
        <v>625</v>
      </c>
      <c r="G715" s="205"/>
      <c r="H715" s="209">
        <v>2.53</v>
      </c>
      <c r="I715" s="210"/>
      <c r="J715" s="205"/>
      <c r="K715" s="205"/>
      <c r="L715" s="211"/>
      <c r="M715" s="212"/>
      <c r="N715" s="213"/>
      <c r="O715" s="213"/>
      <c r="P715" s="213"/>
      <c r="Q715" s="213"/>
      <c r="R715" s="213"/>
      <c r="S715" s="213"/>
      <c r="T715" s="214"/>
      <c r="AT715" s="215" t="s">
        <v>180</v>
      </c>
      <c r="AU715" s="215" t="s">
        <v>81</v>
      </c>
      <c r="AV715" s="11" t="s">
        <v>81</v>
      </c>
      <c r="AW715" s="11" t="s">
        <v>182</v>
      </c>
      <c r="AX715" s="11" t="s">
        <v>71</v>
      </c>
      <c r="AY715" s="215" t="s">
        <v>172</v>
      </c>
    </row>
    <row r="716" spans="2:51" s="11" customFormat="1" ht="13.5">
      <c r="B716" s="204"/>
      <c r="C716" s="205"/>
      <c r="D716" s="206" t="s">
        <v>180</v>
      </c>
      <c r="E716" s="207" t="s">
        <v>21</v>
      </c>
      <c r="F716" s="208" t="s">
        <v>892</v>
      </c>
      <c r="G716" s="205"/>
      <c r="H716" s="209">
        <v>7.91</v>
      </c>
      <c r="I716" s="210"/>
      <c r="J716" s="205"/>
      <c r="K716" s="205"/>
      <c r="L716" s="211"/>
      <c r="M716" s="212"/>
      <c r="N716" s="213"/>
      <c r="O716" s="213"/>
      <c r="P716" s="213"/>
      <c r="Q716" s="213"/>
      <c r="R716" s="213"/>
      <c r="S716" s="213"/>
      <c r="T716" s="214"/>
      <c r="AT716" s="215" t="s">
        <v>180</v>
      </c>
      <c r="AU716" s="215" t="s">
        <v>81</v>
      </c>
      <c r="AV716" s="11" t="s">
        <v>81</v>
      </c>
      <c r="AW716" s="11" t="s">
        <v>182</v>
      </c>
      <c r="AX716" s="11" t="s">
        <v>71</v>
      </c>
      <c r="AY716" s="215" t="s">
        <v>172</v>
      </c>
    </row>
    <row r="717" spans="2:51" s="11" customFormat="1" ht="13.5">
      <c r="B717" s="204"/>
      <c r="C717" s="205"/>
      <c r="D717" s="206" t="s">
        <v>180</v>
      </c>
      <c r="E717" s="207" t="s">
        <v>21</v>
      </c>
      <c r="F717" s="208" t="s">
        <v>626</v>
      </c>
      <c r="G717" s="205"/>
      <c r="H717" s="209">
        <v>0.78</v>
      </c>
      <c r="I717" s="210"/>
      <c r="J717" s="205"/>
      <c r="K717" s="205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180</v>
      </c>
      <c r="AU717" s="215" t="s">
        <v>81</v>
      </c>
      <c r="AV717" s="11" t="s">
        <v>81</v>
      </c>
      <c r="AW717" s="11" t="s">
        <v>182</v>
      </c>
      <c r="AX717" s="11" t="s">
        <v>71</v>
      </c>
      <c r="AY717" s="215" t="s">
        <v>172</v>
      </c>
    </row>
    <row r="718" spans="2:51" s="11" customFormat="1" ht="13.5">
      <c r="B718" s="204"/>
      <c r="C718" s="205"/>
      <c r="D718" s="206" t="s">
        <v>180</v>
      </c>
      <c r="E718" s="207" t="s">
        <v>21</v>
      </c>
      <c r="F718" s="208" t="s">
        <v>627</v>
      </c>
      <c r="G718" s="205"/>
      <c r="H718" s="209">
        <v>2.53</v>
      </c>
      <c r="I718" s="210"/>
      <c r="J718" s="205"/>
      <c r="K718" s="205"/>
      <c r="L718" s="211"/>
      <c r="M718" s="212"/>
      <c r="N718" s="213"/>
      <c r="O718" s="213"/>
      <c r="P718" s="213"/>
      <c r="Q718" s="213"/>
      <c r="R718" s="213"/>
      <c r="S718" s="213"/>
      <c r="T718" s="214"/>
      <c r="AT718" s="215" t="s">
        <v>180</v>
      </c>
      <c r="AU718" s="215" t="s">
        <v>81</v>
      </c>
      <c r="AV718" s="11" t="s">
        <v>81</v>
      </c>
      <c r="AW718" s="11" t="s">
        <v>182</v>
      </c>
      <c r="AX718" s="11" t="s">
        <v>71</v>
      </c>
      <c r="AY718" s="215" t="s">
        <v>172</v>
      </c>
    </row>
    <row r="719" spans="2:51" s="11" customFormat="1" ht="13.5">
      <c r="B719" s="204"/>
      <c r="C719" s="205"/>
      <c r="D719" s="206" t="s">
        <v>180</v>
      </c>
      <c r="E719" s="207" t="s">
        <v>21</v>
      </c>
      <c r="F719" s="208" t="s">
        <v>893</v>
      </c>
      <c r="G719" s="205"/>
      <c r="H719" s="209">
        <v>7.96</v>
      </c>
      <c r="I719" s="210"/>
      <c r="J719" s="205"/>
      <c r="K719" s="205"/>
      <c r="L719" s="211"/>
      <c r="M719" s="212"/>
      <c r="N719" s="213"/>
      <c r="O719" s="213"/>
      <c r="P719" s="213"/>
      <c r="Q719" s="213"/>
      <c r="R719" s="213"/>
      <c r="S719" s="213"/>
      <c r="T719" s="214"/>
      <c r="AT719" s="215" t="s">
        <v>180</v>
      </c>
      <c r="AU719" s="215" t="s">
        <v>81</v>
      </c>
      <c r="AV719" s="11" t="s">
        <v>81</v>
      </c>
      <c r="AW719" s="11" t="s">
        <v>182</v>
      </c>
      <c r="AX719" s="11" t="s">
        <v>71</v>
      </c>
      <c r="AY719" s="215" t="s">
        <v>172</v>
      </c>
    </row>
    <row r="720" spans="2:51" s="11" customFormat="1" ht="13.5">
      <c r="B720" s="204"/>
      <c r="C720" s="205"/>
      <c r="D720" s="206" t="s">
        <v>180</v>
      </c>
      <c r="E720" s="207" t="s">
        <v>21</v>
      </c>
      <c r="F720" s="208" t="s">
        <v>628</v>
      </c>
      <c r="G720" s="205"/>
      <c r="H720" s="209">
        <v>1.13</v>
      </c>
      <c r="I720" s="210"/>
      <c r="J720" s="205"/>
      <c r="K720" s="205"/>
      <c r="L720" s="211"/>
      <c r="M720" s="212"/>
      <c r="N720" s="213"/>
      <c r="O720" s="213"/>
      <c r="P720" s="213"/>
      <c r="Q720" s="213"/>
      <c r="R720" s="213"/>
      <c r="S720" s="213"/>
      <c r="T720" s="214"/>
      <c r="AT720" s="215" t="s">
        <v>180</v>
      </c>
      <c r="AU720" s="215" t="s">
        <v>81</v>
      </c>
      <c r="AV720" s="11" t="s">
        <v>81</v>
      </c>
      <c r="AW720" s="11" t="s">
        <v>182</v>
      </c>
      <c r="AX720" s="11" t="s">
        <v>71</v>
      </c>
      <c r="AY720" s="215" t="s">
        <v>172</v>
      </c>
    </row>
    <row r="721" spans="2:51" s="11" customFormat="1" ht="13.5">
      <c r="B721" s="204"/>
      <c r="C721" s="205"/>
      <c r="D721" s="206" t="s">
        <v>180</v>
      </c>
      <c r="E721" s="207" t="s">
        <v>21</v>
      </c>
      <c r="F721" s="208" t="s">
        <v>629</v>
      </c>
      <c r="G721" s="205"/>
      <c r="H721" s="209">
        <v>2.72</v>
      </c>
      <c r="I721" s="210"/>
      <c r="J721" s="205"/>
      <c r="K721" s="205"/>
      <c r="L721" s="211"/>
      <c r="M721" s="212"/>
      <c r="N721" s="213"/>
      <c r="O721" s="213"/>
      <c r="P721" s="213"/>
      <c r="Q721" s="213"/>
      <c r="R721" s="213"/>
      <c r="S721" s="213"/>
      <c r="T721" s="214"/>
      <c r="AT721" s="215" t="s">
        <v>180</v>
      </c>
      <c r="AU721" s="215" t="s">
        <v>81</v>
      </c>
      <c r="AV721" s="11" t="s">
        <v>81</v>
      </c>
      <c r="AW721" s="11" t="s">
        <v>182</v>
      </c>
      <c r="AX721" s="11" t="s">
        <v>71</v>
      </c>
      <c r="AY721" s="215" t="s">
        <v>172</v>
      </c>
    </row>
    <row r="722" spans="2:51" s="11" customFormat="1" ht="13.5">
      <c r="B722" s="204"/>
      <c r="C722" s="205"/>
      <c r="D722" s="206" t="s">
        <v>180</v>
      </c>
      <c r="E722" s="207" t="s">
        <v>21</v>
      </c>
      <c r="F722" s="208" t="s">
        <v>894</v>
      </c>
      <c r="G722" s="205"/>
      <c r="H722" s="209">
        <v>7.15</v>
      </c>
      <c r="I722" s="210"/>
      <c r="J722" s="205"/>
      <c r="K722" s="205"/>
      <c r="L722" s="211"/>
      <c r="M722" s="212"/>
      <c r="N722" s="213"/>
      <c r="O722" s="213"/>
      <c r="P722" s="213"/>
      <c r="Q722" s="213"/>
      <c r="R722" s="213"/>
      <c r="S722" s="213"/>
      <c r="T722" s="214"/>
      <c r="AT722" s="215" t="s">
        <v>180</v>
      </c>
      <c r="AU722" s="215" t="s">
        <v>81</v>
      </c>
      <c r="AV722" s="11" t="s">
        <v>81</v>
      </c>
      <c r="AW722" s="11" t="s">
        <v>182</v>
      </c>
      <c r="AX722" s="11" t="s">
        <v>71</v>
      </c>
      <c r="AY722" s="215" t="s">
        <v>172</v>
      </c>
    </row>
    <row r="723" spans="2:51" s="11" customFormat="1" ht="13.5">
      <c r="B723" s="204"/>
      <c r="C723" s="205"/>
      <c r="D723" s="206" t="s">
        <v>180</v>
      </c>
      <c r="E723" s="207" t="s">
        <v>21</v>
      </c>
      <c r="F723" s="208" t="s">
        <v>630</v>
      </c>
      <c r="G723" s="205"/>
      <c r="H723" s="209">
        <v>1.03</v>
      </c>
      <c r="I723" s="210"/>
      <c r="J723" s="205"/>
      <c r="K723" s="205"/>
      <c r="L723" s="211"/>
      <c r="M723" s="212"/>
      <c r="N723" s="213"/>
      <c r="O723" s="213"/>
      <c r="P723" s="213"/>
      <c r="Q723" s="213"/>
      <c r="R723" s="213"/>
      <c r="S723" s="213"/>
      <c r="T723" s="214"/>
      <c r="AT723" s="215" t="s">
        <v>180</v>
      </c>
      <c r="AU723" s="215" t="s">
        <v>81</v>
      </c>
      <c r="AV723" s="11" t="s">
        <v>81</v>
      </c>
      <c r="AW723" s="11" t="s">
        <v>182</v>
      </c>
      <c r="AX723" s="11" t="s">
        <v>71</v>
      </c>
      <c r="AY723" s="215" t="s">
        <v>172</v>
      </c>
    </row>
    <row r="724" spans="2:51" s="11" customFormat="1" ht="13.5">
      <c r="B724" s="204"/>
      <c r="C724" s="205"/>
      <c r="D724" s="206" t="s">
        <v>180</v>
      </c>
      <c r="E724" s="207" t="s">
        <v>21</v>
      </c>
      <c r="F724" s="208" t="s">
        <v>631</v>
      </c>
      <c r="G724" s="205"/>
      <c r="H724" s="209">
        <v>2.86</v>
      </c>
      <c r="I724" s="210"/>
      <c r="J724" s="205"/>
      <c r="K724" s="205"/>
      <c r="L724" s="211"/>
      <c r="M724" s="212"/>
      <c r="N724" s="213"/>
      <c r="O724" s="213"/>
      <c r="P724" s="213"/>
      <c r="Q724" s="213"/>
      <c r="R724" s="213"/>
      <c r="S724" s="213"/>
      <c r="T724" s="214"/>
      <c r="AT724" s="215" t="s">
        <v>180</v>
      </c>
      <c r="AU724" s="215" t="s">
        <v>81</v>
      </c>
      <c r="AV724" s="11" t="s">
        <v>81</v>
      </c>
      <c r="AW724" s="11" t="s">
        <v>182</v>
      </c>
      <c r="AX724" s="11" t="s">
        <v>71</v>
      </c>
      <c r="AY724" s="215" t="s">
        <v>172</v>
      </c>
    </row>
    <row r="725" spans="2:51" s="11" customFormat="1" ht="13.5">
      <c r="B725" s="204"/>
      <c r="C725" s="205"/>
      <c r="D725" s="206" t="s">
        <v>180</v>
      </c>
      <c r="E725" s="207" t="s">
        <v>21</v>
      </c>
      <c r="F725" s="208" t="s">
        <v>895</v>
      </c>
      <c r="G725" s="205"/>
      <c r="H725" s="209">
        <v>7.2</v>
      </c>
      <c r="I725" s="210"/>
      <c r="J725" s="205"/>
      <c r="K725" s="205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180</v>
      </c>
      <c r="AU725" s="215" t="s">
        <v>81</v>
      </c>
      <c r="AV725" s="11" t="s">
        <v>81</v>
      </c>
      <c r="AW725" s="11" t="s">
        <v>182</v>
      </c>
      <c r="AX725" s="11" t="s">
        <v>71</v>
      </c>
      <c r="AY725" s="215" t="s">
        <v>172</v>
      </c>
    </row>
    <row r="726" spans="2:51" s="11" customFormat="1" ht="13.5">
      <c r="B726" s="204"/>
      <c r="C726" s="205"/>
      <c r="D726" s="206" t="s">
        <v>180</v>
      </c>
      <c r="E726" s="207" t="s">
        <v>21</v>
      </c>
      <c r="F726" s="208" t="s">
        <v>632</v>
      </c>
      <c r="G726" s="205"/>
      <c r="H726" s="209">
        <v>0.73</v>
      </c>
      <c r="I726" s="210"/>
      <c r="J726" s="205"/>
      <c r="K726" s="205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180</v>
      </c>
      <c r="AU726" s="215" t="s">
        <v>81</v>
      </c>
      <c r="AV726" s="11" t="s">
        <v>81</v>
      </c>
      <c r="AW726" s="11" t="s">
        <v>182</v>
      </c>
      <c r="AX726" s="11" t="s">
        <v>71</v>
      </c>
      <c r="AY726" s="215" t="s">
        <v>172</v>
      </c>
    </row>
    <row r="727" spans="2:51" s="11" customFormat="1" ht="13.5">
      <c r="B727" s="204"/>
      <c r="C727" s="205"/>
      <c r="D727" s="206" t="s">
        <v>180</v>
      </c>
      <c r="E727" s="207" t="s">
        <v>21</v>
      </c>
      <c r="F727" s="208" t="s">
        <v>633</v>
      </c>
      <c r="G727" s="205"/>
      <c r="H727" s="209">
        <v>2.4</v>
      </c>
      <c r="I727" s="210"/>
      <c r="J727" s="205"/>
      <c r="K727" s="205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180</v>
      </c>
      <c r="AU727" s="215" t="s">
        <v>81</v>
      </c>
      <c r="AV727" s="11" t="s">
        <v>81</v>
      </c>
      <c r="AW727" s="11" t="s">
        <v>182</v>
      </c>
      <c r="AX727" s="11" t="s">
        <v>71</v>
      </c>
      <c r="AY727" s="215" t="s">
        <v>172</v>
      </c>
    </row>
    <row r="728" spans="2:51" s="11" customFormat="1" ht="13.5">
      <c r="B728" s="204"/>
      <c r="C728" s="205"/>
      <c r="D728" s="206" t="s">
        <v>180</v>
      </c>
      <c r="E728" s="207" t="s">
        <v>21</v>
      </c>
      <c r="F728" s="208" t="s">
        <v>896</v>
      </c>
      <c r="G728" s="205"/>
      <c r="H728" s="209">
        <v>6.34</v>
      </c>
      <c r="I728" s="210"/>
      <c r="J728" s="205"/>
      <c r="K728" s="205"/>
      <c r="L728" s="211"/>
      <c r="M728" s="212"/>
      <c r="N728" s="213"/>
      <c r="O728" s="213"/>
      <c r="P728" s="213"/>
      <c r="Q728" s="213"/>
      <c r="R728" s="213"/>
      <c r="S728" s="213"/>
      <c r="T728" s="214"/>
      <c r="AT728" s="215" t="s">
        <v>180</v>
      </c>
      <c r="AU728" s="215" t="s">
        <v>81</v>
      </c>
      <c r="AV728" s="11" t="s">
        <v>81</v>
      </c>
      <c r="AW728" s="11" t="s">
        <v>182</v>
      </c>
      <c r="AX728" s="11" t="s">
        <v>71</v>
      </c>
      <c r="AY728" s="215" t="s">
        <v>172</v>
      </c>
    </row>
    <row r="729" spans="2:51" s="11" customFormat="1" ht="13.5">
      <c r="B729" s="204"/>
      <c r="C729" s="205"/>
      <c r="D729" s="206" t="s">
        <v>180</v>
      </c>
      <c r="E729" s="207" t="s">
        <v>21</v>
      </c>
      <c r="F729" s="208" t="s">
        <v>634</v>
      </c>
      <c r="G729" s="205"/>
      <c r="H729" s="209">
        <v>0.79</v>
      </c>
      <c r="I729" s="210"/>
      <c r="J729" s="205"/>
      <c r="K729" s="205"/>
      <c r="L729" s="211"/>
      <c r="M729" s="212"/>
      <c r="N729" s="213"/>
      <c r="O729" s="213"/>
      <c r="P729" s="213"/>
      <c r="Q729" s="213"/>
      <c r="R729" s="213"/>
      <c r="S729" s="213"/>
      <c r="T729" s="214"/>
      <c r="AT729" s="215" t="s">
        <v>180</v>
      </c>
      <c r="AU729" s="215" t="s">
        <v>81</v>
      </c>
      <c r="AV729" s="11" t="s">
        <v>81</v>
      </c>
      <c r="AW729" s="11" t="s">
        <v>182</v>
      </c>
      <c r="AX729" s="11" t="s">
        <v>71</v>
      </c>
      <c r="AY729" s="215" t="s">
        <v>172</v>
      </c>
    </row>
    <row r="730" spans="2:51" s="11" customFormat="1" ht="13.5">
      <c r="B730" s="204"/>
      <c r="C730" s="205"/>
      <c r="D730" s="206" t="s">
        <v>180</v>
      </c>
      <c r="E730" s="207" t="s">
        <v>21</v>
      </c>
      <c r="F730" s="208" t="s">
        <v>635</v>
      </c>
      <c r="G730" s="205"/>
      <c r="H730" s="209">
        <v>2.47</v>
      </c>
      <c r="I730" s="210"/>
      <c r="J730" s="205"/>
      <c r="K730" s="205"/>
      <c r="L730" s="211"/>
      <c r="M730" s="212"/>
      <c r="N730" s="213"/>
      <c r="O730" s="213"/>
      <c r="P730" s="213"/>
      <c r="Q730" s="213"/>
      <c r="R730" s="213"/>
      <c r="S730" s="213"/>
      <c r="T730" s="214"/>
      <c r="AT730" s="215" t="s">
        <v>180</v>
      </c>
      <c r="AU730" s="215" t="s">
        <v>81</v>
      </c>
      <c r="AV730" s="11" t="s">
        <v>81</v>
      </c>
      <c r="AW730" s="11" t="s">
        <v>182</v>
      </c>
      <c r="AX730" s="11" t="s">
        <v>71</v>
      </c>
      <c r="AY730" s="215" t="s">
        <v>172</v>
      </c>
    </row>
    <row r="731" spans="2:51" s="11" customFormat="1" ht="13.5">
      <c r="B731" s="204"/>
      <c r="C731" s="205"/>
      <c r="D731" s="206" t="s">
        <v>180</v>
      </c>
      <c r="E731" s="207" t="s">
        <v>21</v>
      </c>
      <c r="F731" s="208" t="s">
        <v>897</v>
      </c>
      <c r="G731" s="205"/>
      <c r="H731" s="209">
        <v>6.29</v>
      </c>
      <c r="I731" s="210"/>
      <c r="J731" s="205"/>
      <c r="K731" s="205"/>
      <c r="L731" s="211"/>
      <c r="M731" s="212"/>
      <c r="N731" s="213"/>
      <c r="O731" s="213"/>
      <c r="P731" s="213"/>
      <c r="Q731" s="213"/>
      <c r="R731" s="213"/>
      <c r="S731" s="213"/>
      <c r="T731" s="214"/>
      <c r="AT731" s="215" t="s">
        <v>180</v>
      </c>
      <c r="AU731" s="215" t="s">
        <v>81</v>
      </c>
      <c r="AV731" s="11" t="s">
        <v>81</v>
      </c>
      <c r="AW731" s="11" t="s">
        <v>182</v>
      </c>
      <c r="AX731" s="11" t="s">
        <v>71</v>
      </c>
      <c r="AY731" s="215" t="s">
        <v>172</v>
      </c>
    </row>
    <row r="732" spans="2:51" s="11" customFormat="1" ht="13.5">
      <c r="B732" s="204"/>
      <c r="C732" s="205"/>
      <c r="D732" s="206" t="s">
        <v>180</v>
      </c>
      <c r="E732" s="207" t="s">
        <v>21</v>
      </c>
      <c r="F732" s="208" t="s">
        <v>636</v>
      </c>
      <c r="G732" s="205"/>
      <c r="H732" s="209">
        <v>1.13</v>
      </c>
      <c r="I732" s="210"/>
      <c r="J732" s="205"/>
      <c r="K732" s="205"/>
      <c r="L732" s="211"/>
      <c r="M732" s="212"/>
      <c r="N732" s="213"/>
      <c r="O732" s="213"/>
      <c r="P732" s="213"/>
      <c r="Q732" s="213"/>
      <c r="R732" s="213"/>
      <c r="S732" s="213"/>
      <c r="T732" s="214"/>
      <c r="AT732" s="215" t="s">
        <v>180</v>
      </c>
      <c r="AU732" s="215" t="s">
        <v>81</v>
      </c>
      <c r="AV732" s="11" t="s">
        <v>81</v>
      </c>
      <c r="AW732" s="11" t="s">
        <v>182</v>
      </c>
      <c r="AX732" s="11" t="s">
        <v>71</v>
      </c>
      <c r="AY732" s="215" t="s">
        <v>172</v>
      </c>
    </row>
    <row r="733" spans="2:51" s="11" customFormat="1" ht="13.5">
      <c r="B733" s="204"/>
      <c r="C733" s="205"/>
      <c r="D733" s="206" t="s">
        <v>180</v>
      </c>
      <c r="E733" s="207" t="s">
        <v>21</v>
      </c>
      <c r="F733" s="208" t="s">
        <v>637</v>
      </c>
      <c r="G733" s="205"/>
      <c r="H733" s="209">
        <v>2.72</v>
      </c>
      <c r="I733" s="210"/>
      <c r="J733" s="205"/>
      <c r="K733" s="205"/>
      <c r="L733" s="211"/>
      <c r="M733" s="212"/>
      <c r="N733" s="213"/>
      <c r="O733" s="213"/>
      <c r="P733" s="213"/>
      <c r="Q733" s="213"/>
      <c r="R733" s="213"/>
      <c r="S733" s="213"/>
      <c r="T733" s="214"/>
      <c r="AT733" s="215" t="s">
        <v>180</v>
      </c>
      <c r="AU733" s="215" t="s">
        <v>81</v>
      </c>
      <c r="AV733" s="11" t="s">
        <v>81</v>
      </c>
      <c r="AW733" s="11" t="s">
        <v>182</v>
      </c>
      <c r="AX733" s="11" t="s">
        <v>71</v>
      </c>
      <c r="AY733" s="215" t="s">
        <v>172</v>
      </c>
    </row>
    <row r="734" spans="2:51" s="11" customFormat="1" ht="13.5">
      <c r="B734" s="204"/>
      <c r="C734" s="205"/>
      <c r="D734" s="206" t="s">
        <v>180</v>
      </c>
      <c r="E734" s="207" t="s">
        <v>21</v>
      </c>
      <c r="F734" s="208" t="s">
        <v>898</v>
      </c>
      <c r="G734" s="205"/>
      <c r="H734" s="209">
        <v>7.15</v>
      </c>
      <c r="I734" s="210"/>
      <c r="J734" s="205"/>
      <c r="K734" s="205"/>
      <c r="L734" s="211"/>
      <c r="M734" s="212"/>
      <c r="N734" s="213"/>
      <c r="O734" s="213"/>
      <c r="P734" s="213"/>
      <c r="Q734" s="213"/>
      <c r="R734" s="213"/>
      <c r="S734" s="213"/>
      <c r="T734" s="214"/>
      <c r="AT734" s="215" t="s">
        <v>180</v>
      </c>
      <c r="AU734" s="215" t="s">
        <v>81</v>
      </c>
      <c r="AV734" s="11" t="s">
        <v>81</v>
      </c>
      <c r="AW734" s="11" t="s">
        <v>182</v>
      </c>
      <c r="AX734" s="11" t="s">
        <v>71</v>
      </c>
      <c r="AY734" s="215" t="s">
        <v>172</v>
      </c>
    </row>
    <row r="735" spans="2:51" s="11" customFormat="1" ht="13.5">
      <c r="B735" s="204"/>
      <c r="C735" s="205"/>
      <c r="D735" s="206" t="s">
        <v>180</v>
      </c>
      <c r="E735" s="207" t="s">
        <v>21</v>
      </c>
      <c r="F735" s="208" t="s">
        <v>638</v>
      </c>
      <c r="G735" s="205"/>
      <c r="H735" s="209">
        <v>1.03</v>
      </c>
      <c r="I735" s="210"/>
      <c r="J735" s="205"/>
      <c r="K735" s="205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180</v>
      </c>
      <c r="AU735" s="215" t="s">
        <v>81</v>
      </c>
      <c r="AV735" s="11" t="s">
        <v>81</v>
      </c>
      <c r="AW735" s="11" t="s">
        <v>182</v>
      </c>
      <c r="AX735" s="11" t="s">
        <v>71</v>
      </c>
      <c r="AY735" s="215" t="s">
        <v>172</v>
      </c>
    </row>
    <row r="736" spans="2:51" s="11" customFormat="1" ht="13.5">
      <c r="B736" s="204"/>
      <c r="C736" s="205"/>
      <c r="D736" s="206" t="s">
        <v>180</v>
      </c>
      <c r="E736" s="207" t="s">
        <v>21</v>
      </c>
      <c r="F736" s="208" t="s">
        <v>639</v>
      </c>
      <c r="G736" s="205"/>
      <c r="H736" s="209">
        <v>2.86</v>
      </c>
      <c r="I736" s="210"/>
      <c r="J736" s="205"/>
      <c r="K736" s="205"/>
      <c r="L736" s="211"/>
      <c r="M736" s="212"/>
      <c r="N736" s="213"/>
      <c r="O736" s="213"/>
      <c r="P736" s="213"/>
      <c r="Q736" s="213"/>
      <c r="R736" s="213"/>
      <c r="S736" s="213"/>
      <c r="T736" s="214"/>
      <c r="AT736" s="215" t="s">
        <v>180</v>
      </c>
      <c r="AU736" s="215" t="s">
        <v>81</v>
      </c>
      <c r="AV736" s="11" t="s">
        <v>81</v>
      </c>
      <c r="AW736" s="11" t="s">
        <v>182</v>
      </c>
      <c r="AX736" s="11" t="s">
        <v>71</v>
      </c>
      <c r="AY736" s="215" t="s">
        <v>172</v>
      </c>
    </row>
    <row r="737" spans="2:51" s="11" customFormat="1" ht="13.5">
      <c r="B737" s="204"/>
      <c r="C737" s="205"/>
      <c r="D737" s="206" t="s">
        <v>180</v>
      </c>
      <c r="E737" s="207" t="s">
        <v>21</v>
      </c>
      <c r="F737" s="208" t="s">
        <v>899</v>
      </c>
      <c r="G737" s="205"/>
      <c r="H737" s="209">
        <v>7.2</v>
      </c>
      <c r="I737" s="210"/>
      <c r="J737" s="205"/>
      <c r="K737" s="205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180</v>
      </c>
      <c r="AU737" s="215" t="s">
        <v>81</v>
      </c>
      <c r="AV737" s="11" t="s">
        <v>81</v>
      </c>
      <c r="AW737" s="11" t="s">
        <v>182</v>
      </c>
      <c r="AX737" s="11" t="s">
        <v>71</v>
      </c>
      <c r="AY737" s="215" t="s">
        <v>172</v>
      </c>
    </row>
    <row r="738" spans="2:51" s="11" customFormat="1" ht="13.5">
      <c r="B738" s="204"/>
      <c r="C738" s="205"/>
      <c r="D738" s="206" t="s">
        <v>180</v>
      </c>
      <c r="E738" s="207" t="s">
        <v>21</v>
      </c>
      <c r="F738" s="208" t="s">
        <v>640</v>
      </c>
      <c r="G738" s="205"/>
      <c r="H738" s="209">
        <v>0.73</v>
      </c>
      <c r="I738" s="210"/>
      <c r="J738" s="205"/>
      <c r="K738" s="205"/>
      <c r="L738" s="211"/>
      <c r="M738" s="212"/>
      <c r="N738" s="213"/>
      <c r="O738" s="213"/>
      <c r="P738" s="213"/>
      <c r="Q738" s="213"/>
      <c r="R738" s="213"/>
      <c r="S738" s="213"/>
      <c r="T738" s="214"/>
      <c r="AT738" s="215" t="s">
        <v>180</v>
      </c>
      <c r="AU738" s="215" t="s">
        <v>81</v>
      </c>
      <c r="AV738" s="11" t="s">
        <v>81</v>
      </c>
      <c r="AW738" s="11" t="s">
        <v>182</v>
      </c>
      <c r="AX738" s="11" t="s">
        <v>71</v>
      </c>
      <c r="AY738" s="215" t="s">
        <v>172</v>
      </c>
    </row>
    <row r="739" spans="2:51" s="11" customFormat="1" ht="13.5">
      <c r="B739" s="204"/>
      <c r="C739" s="205"/>
      <c r="D739" s="206" t="s">
        <v>180</v>
      </c>
      <c r="E739" s="207" t="s">
        <v>21</v>
      </c>
      <c r="F739" s="208" t="s">
        <v>641</v>
      </c>
      <c r="G739" s="205"/>
      <c r="H739" s="209">
        <v>2.4</v>
      </c>
      <c r="I739" s="210"/>
      <c r="J739" s="205"/>
      <c r="K739" s="205"/>
      <c r="L739" s="211"/>
      <c r="M739" s="212"/>
      <c r="N739" s="213"/>
      <c r="O739" s="213"/>
      <c r="P739" s="213"/>
      <c r="Q739" s="213"/>
      <c r="R739" s="213"/>
      <c r="S739" s="213"/>
      <c r="T739" s="214"/>
      <c r="AT739" s="215" t="s">
        <v>180</v>
      </c>
      <c r="AU739" s="215" t="s">
        <v>81</v>
      </c>
      <c r="AV739" s="11" t="s">
        <v>81</v>
      </c>
      <c r="AW739" s="11" t="s">
        <v>182</v>
      </c>
      <c r="AX739" s="11" t="s">
        <v>71</v>
      </c>
      <c r="AY739" s="215" t="s">
        <v>172</v>
      </c>
    </row>
    <row r="740" spans="2:51" s="11" customFormat="1" ht="13.5">
      <c r="B740" s="204"/>
      <c r="C740" s="205"/>
      <c r="D740" s="206" t="s">
        <v>180</v>
      </c>
      <c r="E740" s="207" t="s">
        <v>21</v>
      </c>
      <c r="F740" s="208" t="s">
        <v>900</v>
      </c>
      <c r="G740" s="205"/>
      <c r="H740" s="209">
        <v>6.34</v>
      </c>
      <c r="I740" s="210"/>
      <c r="J740" s="205"/>
      <c r="K740" s="205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180</v>
      </c>
      <c r="AU740" s="215" t="s">
        <v>81</v>
      </c>
      <c r="AV740" s="11" t="s">
        <v>81</v>
      </c>
      <c r="AW740" s="11" t="s">
        <v>182</v>
      </c>
      <c r="AX740" s="11" t="s">
        <v>71</v>
      </c>
      <c r="AY740" s="215" t="s">
        <v>172</v>
      </c>
    </row>
    <row r="741" spans="2:51" s="11" customFormat="1" ht="13.5">
      <c r="B741" s="204"/>
      <c r="C741" s="205"/>
      <c r="D741" s="206" t="s">
        <v>180</v>
      </c>
      <c r="E741" s="207" t="s">
        <v>21</v>
      </c>
      <c r="F741" s="208" t="s">
        <v>642</v>
      </c>
      <c r="G741" s="205"/>
      <c r="H741" s="209">
        <v>0.79</v>
      </c>
      <c r="I741" s="210"/>
      <c r="J741" s="205"/>
      <c r="K741" s="205"/>
      <c r="L741" s="211"/>
      <c r="M741" s="212"/>
      <c r="N741" s="213"/>
      <c r="O741" s="213"/>
      <c r="P741" s="213"/>
      <c r="Q741" s="213"/>
      <c r="R741" s="213"/>
      <c r="S741" s="213"/>
      <c r="T741" s="214"/>
      <c r="AT741" s="215" t="s">
        <v>180</v>
      </c>
      <c r="AU741" s="215" t="s">
        <v>81</v>
      </c>
      <c r="AV741" s="11" t="s">
        <v>81</v>
      </c>
      <c r="AW741" s="11" t="s">
        <v>182</v>
      </c>
      <c r="AX741" s="11" t="s">
        <v>71</v>
      </c>
      <c r="AY741" s="215" t="s">
        <v>172</v>
      </c>
    </row>
    <row r="742" spans="2:51" s="11" customFormat="1" ht="13.5">
      <c r="B742" s="204"/>
      <c r="C742" s="205"/>
      <c r="D742" s="206" t="s">
        <v>180</v>
      </c>
      <c r="E742" s="207" t="s">
        <v>21</v>
      </c>
      <c r="F742" s="208" t="s">
        <v>643</v>
      </c>
      <c r="G742" s="205"/>
      <c r="H742" s="209">
        <v>2.47</v>
      </c>
      <c r="I742" s="210"/>
      <c r="J742" s="205"/>
      <c r="K742" s="205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180</v>
      </c>
      <c r="AU742" s="215" t="s">
        <v>81</v>
      </c>
      <c r="AV742" s="11" t="s">
        <v>81</v>
      </c>
      <c r="AW742" s="11" t="s">
        <v>182</v>
      </c>
      <c r="AX742" s="11" t="s">
        <v>71</v>
      </c>
      <c r="AY742" s="215" t="s">
        <v>172</v>
      </c>
    </row>
    <row r="743" spans="2:51" s="11" customFormat="1" ht="13.5">
      <c r="B743" s="204"/>
      <c r="C743" s="205"/>
      <c r="D743" s="206" t="s">
        <v>180</v>
      </c>
      <c r="E743" s="207" t="s">
        <v>21</v>
      </c>
      <c r="F743" s="208" t="s">
        <v>901</v>
      </c>
      <c r="G743" s="205"/>
      <c r="H743" s="209">
        <v>6.29</v>
      </c>
      <c r="I743" s="210"/>
      <c r="J743" s="205"/>
      <c r="K743" s="205"/>
      <c r="L743" s="211"/>
      <c r="M743" s="212"/>
      <c r="N743" s="213"/>
      <c r="O743" s="213"/>
      <c r="P743" s="213"/>
      <c r="Q743" s="213"/>
      <c r="R743" s="213"/>
      <c r="S743" s="213"/>
      <c r="T743" s="214"/>
      <c r="AT743" s="215" t="s">
        <v>180</v>
      </c>
      <c r="AU743" s="215" t="s">
        <v>81</v>
      </c>
      <c r="AV743" s="11" t="s">
        <v>81</v>
      </c>
      <c r="AW743" s="11" t="s">
        <v>182</v>
      </c>
      <c r="AX743" s="11" t="s">
        <v>71</v>
      </c>
      <c r="AY743" s="215" t="s">
        <v>172</v>
      </c>
    </row>
    <row r="744" spans="2:51" s="11" customFormat="1" ht="13.5">
      <c r="B744" s="204"/>
      <c r="C744" s="205"/>
      <c r="D744" s="206" t="s">
        <v>180</v>
      </c>
      <c r="E744" s="207" t="s">
        <v>21</v>
      </c>
      <c r="F744" s="208" t="s">
        <v>644</v>
      </c>
      <c r="G744" s="205"/>
      <c r="H744" s="209">
        <v>1.13</v>
      </c>
      <c r="I744" s="210"/>
      <c r="J744" s="205"/>
      <c r="K744" s="205"/>
      <c r="L744" s="211"/>
      <c r="M744" s="212"/>
      <c r="N744" s="213"/>
      <c r="O744" s="213"/>
      <c r="P744" s="213"/>
      <c r="Q744" s="213"/>
      <c r="R744" s="213"/>
      <c r="S744" s="213"/>
      <c r="T744" s="214"/>
      <c r="AT744" s="215" t="s">
        <v>180</v>
      </c>
      <c r="AU744" s="215" t="s">
        <v>81</v>
      </c>
      <c r="AV744" s="11" t="s">
        <v>81</v>
      </c>
      <c r="AW744" s="11" t="s">
        <v>182</v>
      </c>
      <c r="AX744" s="11" t="s">
        <v>71</v>
      </c>
      <c r="AY744" s="215" t="s">
        <v>172</v>
      </c>
    </row>
    <row r="745" spans="2:51" s="11" customFormat="1" ht="13.5">
      <c r="B745" s="204"/>
      <c r="C745" s="205"/>
      <c r="D745" s="206" t="s">
        <v>180</v>
      </c>
      <c r="E745" s="207" t="s">
        <v>21</v>
      </c>
      <c r="F745" s="208" t="s">
        <v>645</v>
      </c>
      <c r="G745" s="205"/>
      <c r="H745" s="209">
        <v>2.72</v>
      </c>
      <c r="I745" s="210"/>
      <c r="J745" s="205"/>
      <c r="K745" s="205"/>
      <c r="L745" s="211"/>
      <c r="M745" s="212"/>
      <c r="N745" s="213"/>
      <c r="O745" s="213"/>
      <c r="P745" s="213"/>
      <c r="Q745" s="213"/>
      <c r="R745" s="213"/>
      <c r="S745" s="213"/>
      <c r="T745" s="214"/>
      <c r="AT745" s="215" t="s">
        <v>180</v>
      </c>
      <c r="AU745" s="215" t="s">
        <v>81</v>
      </c>
      <c r="AV745" s="11" t="s">
        <v>81</v>
      </c>
      <c r="AW745" s="11" t="s">
        <v>182</v>
      </c>
      <c r="AX745" s="11" t="s">
        <v>71</v>
      </c>
      <c r="AY745" s="215" t="s">
        <v>172</v>
      </c>
    </row>
    <row r="746" spans="2:51" s="11" customFormat="1" ht="13.5">
      <c r="B746" s="204"/>
      <c r="C746" s="205"/>
      <c r="D746" s="206" t="s">
        <v>180</v>
      </c>
      <c r="E746" s="207" t="s">
        <v>21</v>
      </c>
      <c r="F746" s="208" t="s">
        <v>902</v>
      </c>
      <c r="G746" s="205"/>
      <c r="H746" s="209">
        <v>7.15</v>
      </c>
      <c r="I746" s="210"/>
      <c r="J746" s="205"/>
      <c r="K746" s="205"/>
      <c r="L746" s="211"/>
      <c r="M746" s="212"/>
      <c r="N746" s="213"/>
      <c r="O746" s="213"/>
      <c r="P746" s="213"/>
      <c r="Q746" s="213"/>
      <c r="R746" s="213"/>
      <c r="S746" s="213"/>
      <c r="T746" s="214"/>
      <c r="AT746" s="215" t="s">
        <v>180</v>
      </c>
      <c r="AU746" s="215" t="s">
        <v>81</v>
      </c>
      <c r="AV746" s="11" t="s">
        <v>81</v>
      </c>
      <c r="AW746" s="11" t="s">
        <v>182</v>
      </c>
      <c r="AX746" s="11" t="s">
        <v>71</v>
      </c>
      <c r="AY746" s="215" t="s">
        <v>172</v>
      </c>
    </row>
    <row r="747" spans="2:51" s="11" customFormat="1" ht="13.5">
      <c r="B747" s="204"/>
      <c r="C747" s="205"/>
      <c r="D747" s="206" t="s">
        <v>180</v>
      </c>
      <c r="E747" s="207" t="s">
        <v>21</v>
      </c>
      <c r="F747" s="208" t="s">
        <v>646</v>
      </c>
      <c r="G747" s="205"/>
      <c r="H747" s="209">
        <v>1.03</v>
      </c>
      <c r="I747" s="210"/>
      <c r="J747" s="205"/>
      <c r="K747" s="205"/>
      <c r="L747" s="211"/>
      <c r="M747" s="212"/>
      <c r="N747" s="213"/>
      <c r="O747" s="213"/>
      <c r="P747" s="213"/>
      <c r="Q747" s="213"/>
      <c r="R747" s="213"/>
      <c r="S747" s="213"/>
      <c r="T747" s="214"/>
      <c r="AT747" s="215" t="s">
        <v>180</v>
      </c>
      <c r="AU747" s="215" t="s">
        <v>81</v>
      </c>
      <c r="AV747" s="11" t="s">
        <v>81</v>
      </c>
      <c r="AW747" s="11" t="s">
        <v>182</v>
      </c>
      <c r="AX747" s="11" t="s">
        <v>71</v>
      </c>
      <c r="AY747" s="215" t="s">
        <v>172</v>
      </c>
    </row>
    <row r="748" spans="2:51" s="11" customFormat="1" ht="13.5">
      <c r="B748" s="204"/>
      <c r="C748" s="205"/>
      <c r="D748" s="206" t="s">
        <v>180</v>
      </c>
      <c r="E748" s="207" t="s">
        <v>21</v>
      </c>
      <c r="F748" s="208" t="s">
        <v>647</v>
      </c>
      <c r="G748" s="205"/>
      <c r="H748" s="209">
        <v>2.86</v>
      </c>
      <c r="I748" s="210"/>
      <c r="J748" s="205"/>
      <c r="K748" s="205"/>
      <c r="L748" s="211"/>
      <c r="M748" s="212"/>
      <c r="N748" s="213"/>
      <c r="O748" s="213"/>
      <c r="P748" s="213"/>
      <c r="Q748" s="213"/>
      <c r="R748" s="213"/>
      <c r="S748" s="213"/>
      <c r="T748" s="214"/>
      <c r="AT748" s="215" t="s">
        <v>180</v>
      </c>
      <c r="AU748" s="215" t="s">
        <v>81</v>
      </c>
      <c r="AV748" s="11" t="s">
        <v>81</v>
      </c>
      <c r="AW748" s="11" t="s">
        <v>182</v>
      </c>
      <c r="AX748" s="11" t="s">
        <v>71</v>
      </c>
      <c r="AY748" s="215" t="s">
        <v>172</v>
      </c>
    </row>
    <row r="749" spans="2:51" s="11" customFormat="1" ht="13.5">
      <c r="B749" s="204"/>
      <c r="C749" s="205"/>
      <c r="D749" s="206" t="s">
        <v>180</v>
      </c>
      <c r="E749" s="207" t="s">
        <v>21</v>
      </c>
      <c r="F749" s="208" t="s">
        <v>903</v>
      </c>
      <c r="G749" s="205"/>
      <c r="H749" s="209">
        <v>7.2</v>
      </c>
      <c r="I749" s="210"/>
      <c r="J749" s="205"/>
      <c r="K749" s="205"/>
      <c r="L749" s="211"/>
      <c r="M749" s="212"/>
      <c r="N749" s="213"/>
      <c r="O749" s="213"/>
      <c r="P749" s="213"/>
      <c r="Q749" s="213"/>
      <c r="R749" s="213"/>
      <c r="S749" s="213"/>
      <c r="T749" s="214"/>
      <c r="AT749" s="215" t="s">
        <v>180</v>
      </c>
      <c r="AU749" s="215" t="s">
        <v>81</v>
      </c>
      <c r="AV749" s="11" t="s">
        <v>81</v>
      </c>
      <c r="AW749" s="11" t="s">
        <v>182</v>
      </c>
      <c r="AX749" s="11" t="s">
        <v>71</v>
      </c>
      <c r="AY749" s="215" t="s">
        <v>172</v>
      </c>
    </row>
    <row r="750" spans="2:51" s="11" customFormat="1" ht="13.5">
      <c r="B750" s="204"/>
      <c r="C750" s="205"/>
      <c r="D750" s="206" t="s">
        <v>180</v>
      </c>
      <c r="E750" s="207" t="s">
        <v>21</v>
      </c>
      <c r="F750" s="208" t="s">
        <v>648</v>
      </c>
      <c r="G750" s="205"/>
      <c r="H750" s="209">
        <v>0.73</v>
      </c>
      <c r="I750" s="210"/>
      <c r="J750" s="205"/>
      <c r="K750" s="205"/>
      <c r="L750" s="211"/>
      <c r="M750" s="212"/>
      <c r="N750" s="213"/>
      <c r="O750" s="213"/>
      <c r="P750" s="213"/>
      <c r="Q750" s="213"/>
      <c r="R750" s="213"/>
      <c r="S750" s="213"/>
      <c r="T750" s="214"/>
      <c r="AT750" s="215" t="s">
        <v>180</v>
      </c>
      <c r="AU750" s="215" t="s">
        <v>81</v>
      </c>
      <c r="AV750" s="11" t="s">
        <v>81</v>
      </c>
      <c r="AW750" s="11" t="s">
        <v>182</v>
      </c>
      <c r="AX750" s="11" t="s">
        <v>71</v>
      </c>
      <c r="AY750" s="215" t="s">
        <v>172</v>
      </c>
    </row>
    <row r="751" spans="2:51" s="11" customFormat="1" ht="13.5">
      <c r="B751" s="204"/>
      <c r="C751" s="205"/>
      <c r="D751" s="206" t="s">
        <v>180</v>
      </c>
      <c r="E751" s="207" t="s">
        <v>21</v>
      </c>
      <c r="F751" s="208" t="s">
        <v>649</v>
      </c>
      <c r="G751" s="205"/>
      <c r="H751" s="209">
        <v>2.4</v>
      </c>
      <c r="I751" s="210"/>
      <c r="J751" s="205"/>
      <c r="K751" s="205"/>
      <c r="L751" s="211"/>
      <c r="M751" s="212"/>
      <c r="N751" s="213"/>
      <c r="O751" s="213"/>
      <c r="P751" s="213"/>
      <c r="Q751" s="213"/>
      <c r="R751" s="213"/>
      <c r="S751" s="213"/>
      <c r="T751" s="214"/>
      <c r="AT751" s="215" t="s">
        <v>180</v>
      </c>
      <c r="AU751" s="215" t="s">
        <v>81</v>
      </c>
      <c r="AV751" s="11" t="s">
        <v>81</v>
      </c>
      <c r="AW751" s="11" t="s">
        <v>182</v>
      </c>
      <c r="AX751" s="11" t="s">
        <v>71</v>
      </c>
      <c r="AY751" s="215" t="s">
        <v>172</v>
      </c>
    </row>
    <row r="752" spans="2:51" s="11" customFormat="1" ht="13.5">
      <c r="B752" s="204"/>
      <c r="C752" s="205"/>
      <c r="D752" s="206" t="s">
        <v>180</v>
      </c>
      <c r="E752" s="207" t="s">
        <v>21</v>
      </c>
      <c r="F752" s="208" t="s">
        <v>904</v>
      </c>
      <c r="G752" s="205"/>
      <c r="H752" s="209">
        <v>6.34</v>
      </c>
      <c r="I752" s="210"/>
      <c r="J752" s="205"/>
      <c r="K752" s="205"/>
      <c r="L752" s="211"/>
      <c r="M752" s="212"/>
      <c r="N752" s="213"/>
      <c r="O752" s="213"/>
      <c r="P752" s="213"/>
      <c r="Q752" s="213"/>
      <c r="R752" s="213"/>
      <c r="S752" s="213"/>
      <c r="T752" s="214"/>
      <c r="AT752" s="215" t="s">
        <v>180</v>
      </c>
      <c r="AU752" s="215" t="s">
        <v>81</v>
      </c>
      <c r="AV752" s="11" t="s">
        <v>81</v>
      </c>
      <c r="AW752" s="11" t="s">
        <v>182</v>
      </c>
      <c r="AX752" s="11" t="s">
        <v>71</v>
      </c>
      <c r="AY752" s="215" t="s">
        <v>172</v>
      </c>
    </row>
    <row r="753" spans="2:51" s="11" customFormat="1" ht="13.5">
      <c r="B753" s="204"/>
      <c r="C753" s="205"/>
      <c r="D753" s="206" t="s">
        <v>180</v>
      </c>
      <c r="E753" s="207" t="s">
        <v>21</v>
      </c>
      <c r="F753" s="208" t="s">
        <v>650</v>
      </c>
      <c r="G753" s="205"/>
      <c r="H753" s="209">
        <v>0.79</v>
      </c>
      <c r="I753" s="210"/>
      <c r="J753" s="205"/>
      <c r="K753" s="205"/>
      <c r="L753" s="211"/>
      <c r="M753" s="212"/>
      <c r="N753" s="213"/>
      <c r="O753" s="213"/>
      <c r="P753" s="213"/>
      <c r="Q753" s="213"/>
      <c r="R753" s="213"/>
      <c r="S753" s="213"/>
      <c r="T753" s="214"/>
      <c r="AT753" s="215" t="s">
        <v>180</v>
      </c>
      <c r="AU753" s="215" t="s">
        <v>81</v>
      </c>
      <c r="AV753" s="11" t="s">
        <v>81</v>
      </c>
      <c r="AW753" s="11" t="s">
        <v>182</v>
      </c>
      <c r="AX753" s="11" t="s">
        <v>71</v>
      </c>
      <c r="AY753" s="215" t="s">
        <v>172</v>
      </c>
    </row>
    <row r="754" spans="2:51" s="11" customFormat="1" ht="13.5">
      <c r="B754" s="204"/>
      <c r="C754" s="205"/>
      <c r="D754" s="206" t="s">
        <v>180</v>
      </c>
      <c r="E754" s="207" t="s">
        <v>21</v>
      </c>
      <c r="F754" s="208" t="s">
        <v>651</v>
      </c>
      <c r="G754" s="205"/>
      <c r="H754" s="209">
        <v>2.47</v>
      </c>
      <c r="I754" s="210"/>
      <c r="J754" s="205"/>
      <c r="K754" s="205"/>
      <c r="L754" s="211"/>
      <c r="M754" s="212"/>
      <c r="N754" s="213"/>
      <c r="O754" s="213"/>
      <c r="P754" s="213"/>
      <c r="Q754" s="213"/>
      <c r="R754" s="213"/>
      <c r="S754" s="213"/>
      <c r="T754" s="214"/>
      <c r="AT754" s="215" t="s">
        <v>180</v>
      </c>
      <c r="AU754" s="215" t="s">
        <v>81</v>
      </c>
      <c r="AV754" s="11" t="s">
        <v>81</v>
      </c>
      <c r="AW754" s="11" t="s">
        <v>182</v>
      </c>
      <c r="AX754" s="11" t="s">
        <v>71</v>
      </c>
      <c r="AY754" s="215" t="s">
        <v>172</v>
      </c>
    </row>
    <row r="755" spans="2:51" s="11" customFormat="1" ht="13.5">
      <c r="B755" s="204"/>
      <c r="C755" s="205"/>
      <c r="D755" s="206" t="s">
        <v>180</v>
      </c>
      <c r="E755" s="207" t="s">
        <v>21</v>
      </c>
      <c r="F755" s="208" t="s">
        <v>905</v>
      </c>
      <c r="G755" s="205"/>
      <c r="H755" s="209">
        <v>6.29</v>
      </c>
      <c r="I755" s="210"/>
      <c r="J755" s="205"/>
      <c r="K755" s="205"/>
      <c r="L755" s="211"/>
      <c r="M755" s="212"/>
      <c r="N755" s="213"/>
      <c r="O755" s="213"/>
      <c r="P755" s="213"/>
      <c r="Q755" s="213"/>
      <c r="R755" s="213"/>
      <c r="S755" s="213"/>
      <c r="T755" s="214"/>
      <c r="AT755" s="215" t="s">
        <v>180</v>
      </c>
      <c r="AU755" s="215" t="s">
        <v>81</v>
      </c>
      <c r="AV755" s="11" t="s">
        <v>81</v>
      </c>
      <c r="AW755" s="11" t="s">
        <v>182</v>
      </c>
      <c r="AX755" s="11" t="s">
        <v>71</v>
      </c>
      <c r="AY755" s="215" t="s">
        <v>172</v>
      </c>
    </row>
    <row r="756" spans="2:51" s="11" customFormat="1" ht="13.5">
      <c r="B756" s="204"/>
      <c r="C756" s="205"/>
      <c r="D756" s="206" t="s">
        <v>180</v>
      </c>
      <c r="E756" s="207" t="s">
        <v>21</v>
      </c>
      <c r="F756" s="208" t="s">
        <v>652</v>
      </c>
      <c r="G756" s="205"/>
      <c r="H756" s="209">
        <v>1.13</v>
      </c>
      <c r="I756" s="210"/>
      <c r="J756" s="205"/>
      <c r="K756" s="205"/>
      <c r="L756" s="211"/>
      <c r="M756" s="212"/>
      <c r="N756" s="213"/>
      <c r="O756" s="213"/>
      <c r="P756" s="213"/>
      <c r="Q756" s="213"/>
      <c r="R756" s="213"/>
      <c r="S756" s="213"/>
      <c r="T756" s="214"/>
      <c r="AT756" s="215" t="s">
        <v>180</v>
      </c>
      <c r="AU756" s="215" t="s">
        <v>81</v>
      </c>
      <c r="AV756" s="11" t="s">
        <v>81</v>
      </c>
      <c r="AW756" s="11" t="s">
        <v>182</v>
      </c>
      <c r="AX756" s="11" t="s">
        <v>71</v>
      </c>
      <c r="AY756" s="215" t="s">
        <v>172</v>
      </c>
    </row>
    <row r="757" spans="2:51" s="11" customFormat="1" ht="13.5">
      <c r="B757" s="204"/>
      <c r="C757" s="205"/>
      <c r="D757" s="206" t="s">
        <v>180</v>
      </c>
      <c r="E757" s="207" t="s">
        <v>21</v>
      </c>
      <c r="F757" s="208" t="s">
        <v>653</v>
      </c>
      <c r="G757" s="205"/>
      <c r="H757" s="209">
        <v>2.72</v>
      </c>
      <c r="I757" s="210"/>
      <c r="J757" s="205"/>
      <c r="K757" s="205"/>
      <c r="L757" s="211"/>
      <c r="M757" s="212"/>
      <c r="N757" s="213"/>
      <c r="O757" s="213"/>
      <c r="P757" s="213"/>
      <c r="Q757" s="213"/>
      <c r="R757" s="213"/>
      <c r="S757" s="213"/>
      <c r="T757" s="214"/>
      <c r="AT757" s="215" t="s">
        <v>180</v>
      </c>
      <c r="AU757" s="215" t="s">
        <v>81</v>
      </c>
      <c r="AV757" s="11" t="s">
        <v>81</v>
      </c>
      <c r="AW757" s="11" t="s">
        <v>182</v>
      </c>
      <c r="AX757" s="11" t="s">
        <v>71</v>
      </c>
      <c r="AY757" s="215" t="s">
        <v>172</v>
      </c>
    </row>
    <row r="758" spans="2:51" s="11" customFormat="1" ht="13.5">
      <c r="B758" s="204"/>
      <c r="C758" s="205"/>
      <c r="D758" s="206" t="s">
        <v>180</v>
      </c>
      <c r="E758" s="207" t="s">
        <v>21</v>
      </c>
      <c r="F758" s="208" t="s">
        <v>906</v>
      </c>
      <c r="G758" s="205"/>
      <c r="H758" s="209">
        <v>7.15</v>
      </c>
      <c r="I758" s="210"/>
      <c r="J758" s="205"/>
      <c r="K758" s="205"/>
      <c r="L758" s="211"/>
      <c r="M758" s="212"/>
      <c r="N758" s="213"/>
      <c r="O758" s="213"/>
      <c r="P758" s="213"/>
      <c r="Q758" s="213"/>
      <c r="R758" s="213"/>
      <c r="S758" s="213"/>
      <c r="T758" s="214"/>
      <c r="AT758" s="215" t="s">
        <v>180</v>
      </c>
      <c r="AU758" s="215" t="s">
        <v>81</v>
      </c>
      <c r="AV758" s="11" t="s">
        <v>81</v>
      </c>
      <c r="AW758" s="11" t="s">
        <v>182</v>
      </c>
      <c r="AX758" s="11" t="s">
        <v>71</v>
      </c>
      <c r="AY758" s="215" t="s">
        <v>172</v>
      </c>
    </row>
    <row r="759" spans="2:51" s="11" customFormat="1" ht="13.5">
      <c r="B759" s="204"/>
      <c r="C759" s="205"/>
      <c r="D759" s="206" t="s">
        <v>180</v>
      </c>
      <c r="E759" s="207" t="s">
        <v>21</v>
      </c>
      <c r="F759" s="208" t="s">
        <v>907</v>
      </c>
      <c r="G759" s="205"/>
      <c r="H759" s="209">
        <v>2.25</v>
      </c>
      <c r="I759" s="210"/>
      <c r="J759" s="205"/>
      <c r="K759" s="205"/>
      <c r="L759" s="211"/>
      <c r="M759" s="212"/>
      <c r="N759" s="213"/>
      <c r="O759" s="213"/>
      <c r="P759" s="213"/>
      <c r="Q759" s="213"/>
      <c r="R759" s="213"/>
      <c r="S759" s="213"/>
      <c r="T759" s="214"/>
      <c r="AT759" s="215" t="s">
        <v>180</v>
      </c>
      <c r="AU759" s="215" t="s">
        <v>81</v>
      </c>
      <c r="AV759" s="11" t="s">
        <v>81</v>
      </c>
      <c r="AW759" s="11" t="s">
        <v>182</v>
      </c>
      <c r="AX759" s="11" t="s">
        <v>71</v>
      </c>
      <c r="AY759" s="215" t="s">
        <v>172</v>
      </c>
    </row>
    <row r="760" spans="2:51" s="11" customFormat="1" ht="13.5">
      <c r="B760" s="204"/>
      <c r="C760" s="205"/>
      <c r="D760" s="206" t="s">
        <v>180</v>
      </c>
      <c r="E760" s="207" t="s">
        <v>21</v>
      </c>
      <c r="F760" s="208" t="s">
        <v>654</v>
      </c>
      <c r="G760" s="205"/>
      <c r="H760" s="209">
        <v>1.45</v>
      </c>
      <c r="I760" s="210"/>
      <c r="J760" s="205"/>
      <c r="K760" s="205"/>
      <c r="L760" s="211"/>
      <c r="M760" s="212"/>
      <c r="N760" s="213"/>
      <c r="O760" s="213"/>
      <c r="P760" s="213"/>
      <c r="Q760" s="213"/>
      <c r="R760" s="213"/>
      <c r="S760" s="213"/>
      <c r="T760" s="214"/>
      <c r="AT760" s="215" t="s">
        <v>180</v>
      </c>
      <c r="AU760" s="215" t="s">
        <v>81</v>
      </c>
      <c r="AV760" s="11" t="s">
        <v>81</v>
      </c>
      <c r="AW760" s="11" t="s">
        <v>182</v>
      </c>
      <c r="AX760" s="11" t="s">
        <v>71</v>
      </c>
      <c r="AY760" s="215" t="s">
        <v>172</v>
      </c>
    </row>
    <row r="761" spans="2:51" s="11" customFormat="1" ht="13.5">
      <c r="B761" s="204"/>
      <c r="C761" s="205"/>
      <c r="D761" s="206" t="s">
        <v>180</v>
      </c>
      <c r="E761" s="207" t="s">
        <v>21</v>
      </c>
      <c r="F761" s="208" t="s">
        <v>655</v>
      </c>
      <c r="G761" s="205"/>
      <c r="H761" s="209">
        <v>1.17</v>
      </c>
      <c r="I761" s="210"/>
      <c r="J761" s="205"/>
      <c r="K761" s="205"/>
      <c r="L761" s="211"/>
      <c r="M761" s="212"/>
      <c r="N761" s="213"/>
      <c r="O761" s="213"/>
      <c r="P761" s="213"/>
      <c r="Q761" s="213"/>
      <c r="R761" s="213"/>
      <c r="S761" s="213"/>
      <c r="T761" s="214"/>
      <c r="AT761" s="215" t="s">
        <v>180</v>
      </c>
      <c r="AU761" s="215" t="s">
        <v>81</v>
      </c>
      <c r="AV761" s="11" t="s">
        <v>81</v>
      </c>
      <c r="AW761" s="11" t="s">
        <v>182</v>
      </c>
      <c r="AX761" s="11" t="s">
        <v>71</v>
      </c>
      <c r="AY761" s="215" t="s">
        <v>172</v>
      </c>
    </row>
    <row r="762" spans="2:51" s="11" customFormat="1" ht="13.5">
      <c r="B762" s="204"/>
      <c r="C762" s="205"/>
      <c r="D762" s="206" t="s">
        <v>180</v>
      </c>
      <c r="E762" s="207" t="s">
        <v>21</v>
      </c>
      <c r="F762" s="208" t="s">
        <v>908</v>
      </c>
      <c r="G762" s="205"/>
      <c r="H762" s="209">
        <v>7.63</v>
      </c>
      <c r="I762" s="210"/>
      <c r="J762" s="205"/>
      <c r="K762" s="205"/>
      <c r="L762" s="211"/>
      <c r="M762" s="212"/>
      <c r="N762" s="213"/>
      <c r="O762" s="213"/>
      <c r="P762" s="213"/>
      <c r="Q762" s="213"/>
      <c r="R762" s="213"/>
      <c r="S762" s="213"/>
      <c r="T762" s="214"/>
      <c r="AT762" s="215" t="s">
        <v>180</v>
      </c>
      <c r="AU762" s="215" t="s">
        <v>81</v>
      </c>
      <c r="AV762" s="11" t="s">
        <v>81</v>
      </c>
      <c r="AW762" s="11" t="s">
        <v>182</v>
      </c>
      <c r="AX762" s="11" t="s">
        <v>71</v>
      </c>
      <c r="AY762" s="215" t="s">
        <v>172</v>
      </c>
    </row>
    <row r="763" spans="2:51" s="11" customFormat="1" ht="13.5">
      <c r="B763" s="204"/>
      <c r="C763" s="205"/>
      <c r="D763" s="206" t="s">
        <v>180</v>
      </c>
      <c r="E763" s="207" t="s">
        <v>21</v>
      </c>
      <c r="F763" s="208" t="s">
        <v>909</v>
      </c>
      <c r="G763" s="205"/>
      <c r="H763" s="209">
        <v>7.78</v>
      </c>
      <c r="I763" s="210"/>
      <c r="J763" s="205"/>
      <c r="K763" s="205"/>
      <c r="L763" s="211"/>
      <c r="M763" s="212"/>
      <c r="N763" s="213"/>
      <c r="O763" s="213"/>
      <c r="P763" s="213"/>
      <c r="Q763" s="213"/>
      <c r="R763" s="213"/>
      <c r="S763" s="213"/>
      <c r="T763" s="214"/>
      <c r="AT763" s="215" t="s">
        <v>180</v>
      </c>
      <c r="AU763" s="215" t="s">
        <v>81</v>
      </c>
      <c r="AV763" s="11" t="s">
        <v>81</v>
      </c>
      <c r="AW763" s="11" t="s">
        <v>182</v>
      </c>
      <c r="AX763" s="11" t="s">
        <v>71</v>
      </c>
      <c r="AY763" s="215" t="s">
        <v>172</v>
      </c>
    </row>
    <row r="764" spans="2:51" s="11" customFormat="1" ht="13.5">
      <c r="B764" s="204"/>
      <c r="C764" s="205"/>
      <c r="D764" s="206" t="s">
        <v>180</v>
      </c>
      <c r="E764" s="207" t="s">
        <v>21</v>
      </c>
      <c r="F764" s="208" t="s">
        <v>656</v>
      </c>
      <c r="G764" s="205"/>
      <c r="H764" s="209">
        <v>1.18</v>
      </c>
      <c r="I764" s="210"/>
      <c r="J764" s="205"/>
      <c r="K764" s="205"/>
      <c r="L764" s="211"/>
      <c r="M764" s="212"/>
      <c r="N764" s="213"/>
      <c r="O764" s="213"/>
      <c r="P764" s="213"/>
      <c r="Q764" s="213"/>
      <c r="R764" s="213"/>
      <c r="S764" s="213"/>
      <c r="T764" s="214"/>
      <c r="AT764" s="215" t="s">
        <v>180</v>
      </c>
      <c r="AU764" s="215" t="s">
        <v>81</v>
      </c>
      <c r="AV764" s="11" t="s">
        <v>81</v>
      </c>
      <c r="AW764" s="11" t="s">
        <v>182</v>
      </c>
      <c r="AX764" s="11" t="s">
        <v>71</v>
      </c>
      <c r="AY764" s="215" t="s">
        <v>172</v>
      </c>
    </row>
    <row r="765" spans="2:51" s="11" customFormat="1" ht="13.5">
      <c r="B765" s="204"/>
      <c r="C765" s="205"/>
      <c r="D765" s="206" t="s">
        <v>180</v>
      </c>
      <c r="E765" s="207" t="s">
        <v>21</v>
      </c>
      <c r="F765" s="208" t="s">
        <v>657</v>
      </c>
      <c r="G765" s="205"/>
      <c r="H765" s="209">
        <v>1.75</v>
      </c>
      <c r="I765" s="210"/>
      <c r="J765" s="205"/>
      <c r="K765" s="205"/>
      <c r="L765" s="211"/>
      <c r="M765" s="212"/>
      <c r="N765" s="213"/>
      <c r="O765" s="213"/>
      <c r="P765" s="213"/>
      <c r="Q765" s="213"/>
      <c r="R765" s="213"/>
      <c r="S765" s="213"/>
      <c r="T765" s="214"/>
      <c r="AT765" s="215" t="s">
        <v>180</v>
      </c>
      <c r="AU765" s="215" t="s">
        <v>81</v>
      </c>
      <c r="AV765" s="11" t="s">
        <v>81</v>
      </c>
      <c r="AW765" s="11" t="s">
        <v>182</v>
      </c>
      <c r="AX765" s="11" t="s">
        <v>71</v>
      </c>
      <c r="AY765" s="215" t="s">
        <v>172</v>
      </c>
    </row>
    <row r="766" spans="2:51" s="11" customFormat="1" ht="13.5">
      <c r="B766" s="204"/>
      <c r="C766" s="205"/>
      <c r="D766" s="206" t="s">
        <v>180</v>
      </c>
      <c r="E766" s="207" t="s">
        <v>21</v>
      </c>
      <c r="F766" s="208" t="s">
        <v>910</v>
      </c>
      <c r="G766" s="205"/>
      <c r="H766" s="209">
        <v>2.18</v>
      </c>
      <c r="I766" s="210"/>
      <c r="J766" s="205"/>
      <c r="K766" s="205"/>
      <c r="L766" s="211"/>
      <c r="M766" s="212"/>
      <c r="N766" s="213"/>
      <c r="O766" s="213"/>
      <c r="P766" s="213"/>
      <c r="Q766" s="213"/>
      <c r="R766" s="213"/>
      <c r="S766" s="213"/>
      <c r="T766" s="214"/>
      <c r="AT766" s="215" t="s">
        <v>180</v>
      </c>
      <c r="AU766" s="215" t="s">
        <v>81</v>
      </c>
      <c r="AV766" s="11" t="s">
        <v>81</v>
      </c>
      <c r="AW766" s="11" t="s">
        <v>182</v>
      </c>
      <c r="AX766" s="11" t="s">
        <v>71</v>
      </c>
      <c r="AY766" s="215" t="s">
        <v>172</v>
      </c>
    </row>
    <row r="767" spans="2:51" s="11" customFormat="1" ht="13.5">
      <c r="B767" s="204"/>
      <c r="C767" s="205"/>
      <c r="D767" s="206" t="s">
        <v>180</v>
      </c>
      <c r="E767" s="207" t="s">
        <v>21</v>
      </c>
      <c r="F767" s="208" t="s">
        <v>911</v>
      </c>
      <c r="G767" s="205"/>
      <c r="H767" s="209">
        <v>3.53</v>
      </c>
      <c r="I767" s="210"/>
      <c r="J767" s="205"/>
      <c r="K767" s="205"/>
      <c r="L767" s="211"/>
      <c r="M767" s="212"/>
      <c r="N767" s="213"/>
      <c r="O767" s="213"/>
      <c r="P767" s="213"/>
      <c r="Q767" s="213"/>
      <c r="R767" s="213"/>
      <c r="S767" s="213"/>
      <c r="T767" s="214"/>
      <c r="AT767" s="215" t="s">
        <v>180</v>
      </c>
      <c r="AU767" s="215" t="s">
        <v>81</v>
      </c>
      <c r="AV767" s="11" t="s">
        <v>81</v>
      </c>
      <c r="AW767" s="11" t="s">
        <v>182</v>
      </c>
      <c r="AX767" s="11" t="s">
        <v>71</v>
      </c>
      <c r="AY767" s="215" t="s">
        <v>172</v>
      </c>
    </row>
    <row r="768" spans="2:51" s="11" customFormat="1" ht="13.5">
      <c r="B768" s="204"/>
      <c r="C768" s="205"/>
      <c r="D768" s="206" t="s">
        <v>180</v>
      </c>
      <c r="E768" s="207" t="s">
        <v>21</v>
      </c>
      <c r="F768" s="208" t="s">
        <v>658</v>
      </c>
      <c r="G768" s="205"/>
      <c r="H768" s="209">
        <v>2.47</v>
      </c>
      <c r="I768" s="210"/>
      <c r="J768" s="205"/>
      <c r="K768" s="205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180</v>
      </c>
      <c r="AU768" s="215" t="s">
        <v>81</v>
      </c>
      <c r="AV768" s="11" t="s">
        <v>81</v>
      </c>
      <c r="AW768" s="11" t="s">
        <v>182</v>
      </c>
      <c r="AX768" s="11" t="s">
        <v>71</v>
      </c>
      <c r="AY768" s="215" t="s">
        <v>172</v>
      </c>
    </row>
    <row r="769" spans="2:51" s="11" customFormat="1" ht="13.5">
      <c r="B769" s="204"/>
      <c r="C769" s="205"/>
      <c r="D769" s="206" t="s">
        <v>180</v>
      </c>
      <c r="E769" s="207" t="s">
        <v>21</v>
      </c>
      <c r="F769" s="208" t="s">
        <v>659</v>
      </c>
      <c r="G769" s="205"/>
      <c r="H769" s="209">
        <v>0.81</v>
      </c>
      <c r="I769" s="210"/>
      <c r="J769" s="205"/>
      <c r="K769" s="205"/>
      <c r="L769" s="211"/>
      <c r="M769" s="212"/>
      <c r="N769" s="213"/>
      <c r="O769" s="213"/>
      <c r="P769" s="213"/>
      <c r="Q769" s="213"/>
      <c r="R769" s="213"/>
      <c r="S769" s="213"/>
      <c r="T769" s="214"/>
      <c r="AT769" s="215" t="s">
        <v>180</v>
      </c>
      <c r="AU769" s="215" t="s">
        <v>81</v>
      </c>
      <c r="AV769" s="11" t="s">
        <v>81</v>
      </c>
      <c r="AW769" s="11" t="s">
        <v>182</v>
      </c>
      <c r="AX769" s="11" t="s">
        <v>71</v>
      </c>
      <c r="AY769" s="215" t="s">
        <v>172</v>
      </c>
    </row>
    <row r="770" spans="2:51" s="11" customFormat="1" ht="13.5">
      <c r="B770" s="204"/>
      <c r="C770" s="205"/>
      <c r="D770" s="206" t="s">
        <v>180</v>
      </c>
      <c r="E770" s="207" t="s">
        <v>21</v>
      </c>
      <c r="F770" s="208" t="s">
        <v>912</v>
      </c>
      <c r="G770" s="205"/>
      <c r="H770" s="209">
        <v>6.68</v>
      </c>
      <c r="I770" s="210"/>
      <c r="J770" s="205"/>
      <c r="K770" s="205"/>
      <c r="L770" s="211"/>
      <c r="M770" s="212"/>
      <c r="N770" s="213"/>
      <c r="O770" s="213"/>
      <c r="P770" s="213"/>
      <c r="Q770" s="213"/>
      <c r="R770" s="213"/>
      <c r="S770" s="213"/>
      <c r="T770" s="214"/>
      <c r="AT770" s="215" t="s">
        <v>180</v>
      </c>
      <c r="AU770" s="215" t="s">
        <v>81</v>
      </c>
      <c r="AV770" s="11" t="s">
        <v>81</v>
      </c>
      <c r="AW770" s="11" t="s">
        <v>182</v>
      </c>
      <c r="AX770" s="11" t="s">
        <v>71</v>
      </c>
      <c r="AY770" s="215" t="s">
        <v>172</v>
      </c>
    </row>
    <row r="771" spans="2:51" s="11" customFormat="1" ht="13.5">
      <c r="B771" s="204"/>
      <c r="C771" s="205"/>
      <c r="D771" s="206" t="s">
        <v>180</v>
      </c>
      <c r="E771" s="207" t="s">
        <v>21</v>
      </c>
      <c r="F771" s="208" t="s">
        <v>913</v>
      </c>
      <c r="G771" s="205"/>
      <c r="H771" s="209">
        <v>3.92</v>
      </c>
      <c r="I771" s="210"/>
      <c r="J771" s="205"/>
      <c r="K771" s="205"/>
      <c r="L771" s="211"/>
      <c r="M771" s="212"/>
      <c r="N771" s="213"/>
      <c r="O771" s="213"/>
      <c r="P771" s="213"/>
      <c r="Q771" s="213"/>
      <c r="R771" s="213"/>
      <c r="S771" s="213"/>
      <c r="T771" s="214"/>
      <c r="AT771" s="215" t="s">
        <v>180</v>
      </c>
      <c r="AU771" s="215" t="s">
        <v>81</v>
      </c>
      <c r="AV771" s="11" t="s">
        <v>81</v>
      </c>
      <c r="AW771" s="11" t="s">
        <v>182</v>
      </c>
      <c r="AX771" s="11" t="s">
        <v>71</v>
      </c>
      <c r="AY771" s="215" t="s">
        <v>172</v>
      </c>
    </row>
    <row r="772" spans="2:51" s="11" customFormat="1" ht="13.5">
      <c r="B772" s="204"/>
      <c r="C772" s="205"/>
      <c r="D772" s="206" t="s">
        <v>180</v>
      </c>
      <c r="E772" s="207" t="s">
        <v>21</v>
      </c>
      <c r="F772" s="208" t="s">
        <v>660</v>
      </c>
      <c r="G772" s="205"/>
      <c r="H772" s="209">
        <v>2.28</v>
      </c>
      <c r="I772" s="210"/>
      <c r="J772" s="205"/>
      <c r="K772" s="205"/>
      <c r="L772" s="211"/>
      <c r="M772" s="212"/>
      <c r="N772" s="213"/>
      <c r="O772" s="213"/>
      <c r="P772" s="213"/>
      <c r="Q772" s="213"/>
      <c r="R772" s="213"/>
      <c r="S772" s="213"/>
      <c r="T772" s="214"/>
      <c r="AT772" s="215" t="s">
        <v>180</v>
      </c>
      <c r="AU772" s="215" t="s">
        <v>81</v>
      </c>
      <c r="AV772" s="11" t="s">
        <v>81</v>
      </c>
      <c r="AW772" s="11" t="s">
        <v>182</v>
      </c>
      <c r="AX772" s="11" t="s">
        <v>71</v>
      </c>
      <c r="AY772" s="215" t="s">
        <v>172</v>
      </c>
    </row>
    <row r="773" spans="2:51" s="11" customFormat="1" ht="13.5">
      <c r="B773" s="204"/>
      <c r="C773" s="205"/>
      <c r="D773" s="206" t="s">
        <v>180</v>
      </c>
      <c r="E773" s="207" t="s">
        <v>21</v>
      </c>
      <c r="F773" s="208" t="s">
        <v>914</v>
      </c>
      <c r="G773" s="205"/>
      <c r="H773" s="209">
        <v>3.73</v>
      </c>
      <c r="I773" s="210"/>
      <c r="J773" s="205"/>
      <c r="K773" s="205"/>
      <c r="L773" s="211"/>
      <c r="M773" s="212"/>
      <c r="N773" s="213"/>
      <c r="O773" s="213"/>
      <c r="P773" s="213"/>
      <c r="Q773" s="213"/>
      <c r="R773" s="213"/>
      <c r="S773" s="213"/>
      <c r="T773" s="214"/>
      <c r="AT773" s="215" t="s">
        <v>180</v>
      </c>
      <c r="AU773" s="215" t="s">
        <v>81</v>
      </c>
      <c r="AV773" s="11" t="s">
        <v>81</v>
      </c>
      <c r="AW773" s="11" t="s">
        <v>182</v>
      </c>
      <c r="AX773" s="11" t="s">
        <v>71</v>
      </c>
      <c r="AY773" s="215" t="s">
        <v>172</v>
      </c>
    </row>
    <row r="774" spans="2:51" s="11" customFormat="1" ht="13.5">
      <c r="B774" s="204"/>
      <c r="C774" s="205"/>
      <c r="D774" s="206" t="s">
        <v>180</v>
      </c>
      <c r="E774" s="207" t="s">
        <v>21</v>
      </c>
      <c r="F774" s="208" t="s">
        <v>661</v>
      </c>
      <c r="G774" s="205"/>
      <c r="H774" s="209">
        <v>2.52</v>
      </c>
      <c r="I774" s="210"/>
      <c r="J774" s="205"/>
      <c r="K774" s="205"/>
      <c r="L774" s="211"/>
      <c r="M774" s="212"/>
      <c r="N774" s="213"/>
      <c r="O774" s="213"/>
      <c r="P774" s="213"/>
      <c r="Q774" s="213"/>
      <c r="R774" s="213"/>
      <c r="S774" s="213"/>
      <c r="T774" s="214"/>
      <c r="AT774" s="215" t="s">
        <v>180</v>
      </c>
      <c r="AU774" s="215" t="s">
        <v>81</v>
      </c>
      <c r="AV774" s="11" t="s">
        <v>81</v>
      </c>
      <c r="AW774" s="11" t="s">
        <v>182</v>
      </c>
      <c r="AX774" s="11" t="s">
        <v>71</v>
      </c>
      <c r="AY774" s="215" t="s">
        <v>172</v>
      </c>
    </row>
    <row r="775" spans="2:51" s="11" customFormat="1" ht="13.5">
      <c r="B775" s="204"/>
      <c r="C775" s="205"/>
      <c r="D775" s="206" t="s">
        <v>180</v>
      </c>
      <c r="E775" s="207" t="s">
        <v>21</v>
      </c>
      <c r="F775" s="208" t="s">
        <v>662</v>
      </c>
      <c r="G775" s="205"/>
      <c r="H775" s="209">
        <v>0.83</v>
      </c>
      <c r="I775" s="210"/>
      <c r="J775" s="205"/>
      <c r="K775" s="205"/>
      <c r="L775" s="211"/>
      <c r="M775" s="212"/>
      <c r="N775" s="213"/>
      <c r="O775" s="213"/>
      <c r="P775" s="213"/>
      <c r="Q775" s="213"/>
      <c r="R775" s="213"/>
      <c r="S775" s="213"/>
      <c r="T775" s="214"/>
      <c r="AT775" s="215" t="s">
        <v>180</v>
      </c>
      <c r="AU775" s="215" t="s">
        <v>81</v>
      </c>
      <c r="AV775" s="11" t="s">
        <v>81</v>
      </c>
      <c r="AW775" s="11" t="s">
        <v>182</v>
      </c>
      <c r="AX775" s="11" t="s">
        <v>71</v>
      </c>
      <c r="AY775" s="215" t="s">
        <v>172</v>
      </c>
    </row>
    <row r="776" spans="2:51" s="11" customFormat="1" ht="13.5">
      <c r="B776" s="204"/>
      <c r="C776" s="205"/>
      <c r="D776" s="206" t="s">
        <v>180</v>
      </c>
      <c r="E776" s="207" t="s">
        <v>21</v>
      </c>
      <c r="F776" s="208" t="s">
        <v>915</v>
      </c>
      <c r="G776" s="205"/>
      <c r="H776" s="209">
        <v>6.36</v>
      </c>
      <c r="I776" s="210"/>
      <c r="J776" s="205"/>
      <c r="K776" s="205"/>
      <c r="L776" s="211"/>
      <c r="M776" s="212"/>
      <c r="N776" s="213"/>
      <c r="O776" s="213"/>
      <c r="P776" s="213"/>
      <c r="Q776" s="213"/>
      <c r="R776" s="213"/>
      <c r="S776" s="213"/>
      <c r="T776" s="214"/>
      <c r="AT776" s="215" t="s">
        <v>180</v>
      </c>
      <c r="AU776" s="215" t="s">
        <v>81</v>
      </c>
      <c r="AV776" s="11" t="s">
        <v>81</v>
      </c>
      <c r="AW776" s="11" t="s">
        <v>182</v>
      </c>
      <c r="AX776" s="11" t="s">
        <v>71</v>
      </c>
      <c r="AY776" s="215" t="s">
        <v>172</v>
      </c>
    </row>
    <row r="777" spans="2:51" s="11" customFormat="1" ht="13.5">
      <c r="B777" s="204"/>
      <c r="C777" s="205"/>
      <c r="D777" s="206" t="s">
        <v>180</v>
      </c>
      <c r="E777" s="207" t="s">
        <v>21</v>
      </c>
      <c r="F777" s="208" t="s">
        <v>916</v>
      </c>
      <c r="G777" s="205"/>
      <c r="H777" s="209">
        <v>7.73</v>
      </c>
      <c r="I777" s="210"/>
      <c r="J777" s="205"/>
      <c r="K777" s="205"/>
      <c r="L777" s="211"/>
      <c r="M777" s="212"/>
      <c r="N777" s="213"/>
      <c r="O777" s="213"/>
      <c r="P777" s="213"/>
      <c r="Q777" s="213"/>
      <c r="R777" s="213"/>
      <c r="S777" s="213"/>
      <c r="T777" s="214"/>
      <c r="AT777" s="215" t="s">
        <v>180</v>
      </c>
      <c r="AU777" s="215" t="s">
        <v>81</v>
      </c>
      <c r="AV777" s="11" t="s">
        <v>81</v>
      </c>
      <c r="AW777" s="11" t="s">
        <v>182</v>
      </c>
      <c r="AX777" s="11" t="s">
        <v>71</v>
      </c>
      <c r="AY777" s="215" t="s">
        <v>172</v>
      </c>
    </row>
    <row r="778" spans="2:51" s="11" customFormat="1" ht="13.5">
      <c r="B778" s="204"/>
      <c r="C778" s="205"/>
      <c r="D778" s="206" t="s">
        <v>180</v>
      </c>
      <c r="E778" s="207" t="s">
        <v>21</v>
      </c>
      <c r="F778" s="208" t="s">
        <v>663</v>
      </c>
      <c r="G778" s="205"/>
      <c r="H778" s="209">
        <v>1.07</v>
      </c>
      <c r="I778" s="210"/>
      <c r="J778" s="205"/>
      <c r="K778" s="205"/>
      <c r="L778" s="211"/>
      <c r="M778" s="212"/>
      <c r="N778" s="213"/>
      <c r="O778" s="213"/>
      <c r="P778" s="213"/>
      <c r="Q778" s="213"/>
      <c r="R778" s="213"/>
      <c r="S778" s="213"/>
      <c r="T778" s="214"/>
      <c r="AT778" s="215" t="s">
        <v>180</v>
      </c>
      <c r="AU778" s="215" t="s">
        <v>81</v>
      </c>
      <c r="AV778" s="11" t="s">
        <v>81</v>
      </c>
      <c r="AW778" s="11" t="s">
        <v>182</v>
      </c>
      <c r="AX778" s="11" t="s">
        <v>71</v>
      </c>
      <c r="AY778" s="215" t="s">
        <v>172</v>
      </c>
    </row>
    <row r="779" spans="2:51" s="11" customFormat="1" ht="13.5">
      <c r="B779" s="204"/>
      <c r="C779" s="205"/>
      <c r="D779" s="206" t="s">
        <v>180</v>
      </c>
      <c r="E779" s="207" t="s">
        <v>21</v>
      </c>
      <c r="F779" s="208" t="s">
        <v>664</v>
      </c>
      <c r="G779" s="205"/>
      <c r="H779" s="209">
        <v>1.55</v>
      </c>
      <c r="I779" s="210"/>
      <c r="J779" s="205"/>
      <c r="K779" s="205"/>
      <c r="L779" s="211"/>
      <c r="M779" s="212"/>
      <c r="N779" s="213"/>
      <c r="O779" s="213"/>
      <c r="P779" s="213"/>
      <c r="Q779" s="213"/>
      <c r="R779" s="213"/>
      <c r="S779" s="213"/>
      <c r="T779" s="214"/>
      <c r="AT779" s="215" t="s">
        <v>180</v>
      </c>
      <c r="AU779" s="215" t="s">
        <v>81</v>
      </c>
      <c r="AV779" s="11" t="s">
        <v>81</v>
      </c>
      <c r="AW779" s="11" t="s">
        <v>182</v>
      </c>
      <c r="AX779" s="11" t="s">
        <v>71</v>
      </c>
      <c r="AY779" s="215" t="s">
        <v>172</v>
      </c>
    </row>
    <row r="780" spans="2:51" s="11" customFormat="1" ht="13.5">
      <c r="B780" s="204"/>
      <c r="C780" s="205"/>
      <c r="D780" s="206" t="s">
        <v>180</v>
      </c>
      <c r="E780" s="207" t="s">
        <v>21</v>
      </c>
      <c r="F780" s="208" t="s">
        <v>917</v>
      </c>
      <c r="G780" s="205"/>
      <c r="H780" s="209">
        <v>1.95</v>
      </c>
      <c r="I780" s="210"/>
      <c r="J780" s="205"/>
      <c r="K780" s="205"/>
      <c r="L780" s="211"/>
      <c r="M780" s="212"/>
      <c r="N780" s="213"/>
      <c r="O780" s="213"/>
      <c r="P780" s="213"/>
      <c r="Q780" s="213"/>
      <c r="R780" s="213"/>
      <c r="S780" s="213"/>
      <c r="T780" s="214"/>
      <c r="AT780" s="215" t="s">
        <v>180</v>
      </c>
      <c r="AU780" s="215" t="s">
        <v>81</v>
      </c>
      <c r="AV780" s="11" t="s">
        <v>81</v>
      </c>
      <c r="AW780" s="11" t="s">
        <v>182</v>
      </c>
      <c r="AX780" s="11" t="s">
        <v>71</v>
      </c>
      <c r="AY780" s="215" t="s">
        <v>172</v>
      </c>
    </row>
    <row r="781" spans="2:51" s="11" customFormat="1" ht="13.5">
      <c r="B781" s="204"/>
      <c r="C781" s="205"/>
      <c r="D781" s="206" t="s">
        <v>180</v>
      </c>
      <c r="E781" s="207" t="s">
        <v>21</v>
      </c>
      <c r="F781" s="208" t="s">
        <v>665</v>
      </c>
      <c r="G781" s="205"/>
      <c r="H781" s="209">
        <v>1.59</v>
      </c>
      <c r="I781" s="210"/>
      <c r="J781" s="205"/>
      <c r="K781" s="205"/>
      <c r="L781" s="211"/>
      <c r="M781" s="212"/>
      <c r="N781" s="213"/>
      <c r="O781" s="213"/>
      <c r="P781" s="213"/>
      <c r="Q781" s="213"/>
      <c r="R781" s="213"/>
      <c r="S781" s="213"/>
      <c r="T781" s="214"/>
      <c r="AT781" s="215" t="s">
        <v>180</v>
      </c>
      <c r="AU781" s="215" t="s">
        <v>81</v>
      </c>
      <c r="AV781" s="11" t="s">
        <v>81</v>
      </c>
      <c r="AW781" s="11" t="s">
        <v>182</v>
      </c>
      <c r="AX781" s="11" t="s">
        <v>71</v>
      </c>
      <c r="AY781" s="215" t="s">
        <v>172</v>
      </c>
    </row>
    <row r="782" spans="2:51" s="11" customFormat="1" ht="13.5">
      <c r="B782" s="204"/>
      <c r="C782" s="205"/>
      <c r="D782" s="206" t="s">
        <v>180</v>
      </c>
      <c r="E782" s="207" t="s">
        <v>21</v>
      </c>
      <c r="F782" s="208" t="s">
        <v>666</v>
      </c>
      <c r="G782" s="205"/>
      <c r="H782" s="209">
        <v>1.29</v>
      </c>
      <c r="I782" s="210"/>
      <c r="J782" s="205"/>
      <c r="K782" s="205"/>
      <c r="L782" s="211"/>
      <c r="M782" s="212"/>
      <c r="N782" s="213"/>
      <c r="O782" s="213"/>
      <c r="P782" s="213"/>
      <c r="Q782" s="213"/>
      <c r="R782" s="213"/>
      <c r="S782" s="213"/>
      <c r="T782" s="214"/>
      <c r="AT782" s="215" t="s">
        <v>180</v>
      </c>
      <c r="AU782" s="215" t="s">
        <v>81</v>
      </c>
      <c r="AV782" s="11" t="s">
        <v>81</v>
      </c>
      <c r="AW782" s="11" t="s">
        <v>182</v>
      </c>
      <c r="AX782" s="11" t="s">
        <v>71</v>
      </c>
      <c r="AY782" s="215" t="s">
        <v>172</v>
      </c>
    </row>
    <row r="783" spans="2:51" s="11" customFormat="1" ht="13.5">
      <c r="B783" s="204"/>
      <c r="C783" s="205"/>
      <c r="D783" s="206" t="s">
        <v>180</v>
      </c>
      <c r="E783" s="207" t="s">
        <v>21</v>
      </c>
      <c r="F783" s="208" t="s">
        <v>918</v>
      </c>
      <c r="G783" s="205"/>
      <c r="H783" s="209">
        <v>7.64</v>
      </c>
      <c r="I783" s="210"/>
      <c r="J783" s="205"/>
      <c r="K783" s="205"/>
      <c r="L783" s="211"/>
      <c r="M783" s="212"/>
      <c r="N783" s="213"/>
      <c r="O783" s="213"/>
      <c r="P783" s="213"/>
      <c r="Q783" s="213"/>
      <c r="R783" s="213"/>
      <c r="S783" s="213"/>
      <c r="T783" s="214"/>
      <c r="AT783" s="215" t="s">
        <v>180</v>
      </c>
      <c r="AU783" s="215" t="s">
        <v>81</v>
      </c>
      <c r="AV783" s="11" t="s">
        <v>81</v>
      </c>
      <c r="AW783" s="11" t="s">
        <v>182</v>
      </c>
      <c r="AX783" s="11" t="s">
        <v>71</v>
      </c>
      <c r="AY783" s="215" t="s">
        <v>172</v>
      </c>
    </row>
    <row r="784" spans="2:51" s="12" customFormat="1" ht="13.5">
      <c r="B784" s="216"/>
      <c r="C784" s="217"/>
      <c r="D784" s="206" t="s">
        <v>180</v>
      </c>
      <c r="E784" s="218" t="s">
        <v>21</v>
      </c>
      <c r="F784" s="219" t="s">
        <v>183</v>
      </c>
      <c r="G784" s="217"/>
      <c r="H784" s="220">
        <v>249.47</v>
      </c>
      <c r="I784" s="221"/>
      <c r="J784" s="217"/>
      <c r="K784" s="217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180</v>
      </c>
      <c r="AU784" s="226" t="s">
        <v>81</v>
      </c>
      <c r="AV784" s="12" t="s">
        <v>179</v>
      </c>
      <c r="AW784" s="12" t="s">
        <v>182</v>
      </c>
      <c r="AX784" s="12" t="s">
        <v>79</v>
      </c>
      <c r="AY784" s="226" t="s">
        <v>172</v>
      </c>
    </row>
    <row r="785" spans="2:65" s="1" customFormat="1" ht="16.5" customHeight="1">
      <c r="B785" s="41"/>
      <c r="C785" s="192" t="s">
        <v>919</v>
      </c>
      <c r="D785" s="192" t="s">
        <v>174</v>
      </c>
      <c r="E785" s="193" t="s">
        <v>920</v>
      </c>
      <c r="F785" s="194" t="s">
        <v>921</v>
      </c>
      <c r="G785" s="195" t="s">
        <v>218</v>
      </c>
      <c r="H785" s="196">
        <v>196.212</v>
      </c>
      <c r="I785" s="197"/>
      <c r="J785" s="198">
        <f>ROUND(I785*H785,2)</f>
        <v>0</v>
      </c>
      <c r="K785" s="194" t="s">
        <v>178</v>
      </c>
      <c r="L785" s="61"/>
      <c r="M785" s="199" t="s">
        <v>21</v>
      </c>
      <c r="N785" s="200" t="s">
        <v>42</v>
      </c>
      <c r="O785" s="42"/>
      <c r="P785" s="201">
        <f>O785*H785</f>
        <v>0</v>
      </c>
      <c r="Q785" s="201">
        <v>0</v>
      </c>
      <c r="R785" s="201">
        <f>Q785*H785</f>
        <v>0</v>
      </c>
      <c r="S785" s="201">
        <v>0</v>
      </c>
      <c r="T785" s="202">
        <f>S785*H785</f>
        <v>0</v>
      </c>
      <c r="AR785" s="24" t="s">
        <v>179</v>
      </c>
      <c r="AT785" s="24" t="s">
        <v>174</v>
      </c>
      <c r="AU785" s="24" t="s">
        <v>81</v>
      </c>
      <c r="AY785" s="24" t="s">
        <v>172</v>
      </c>
      <c r="BE785" s="203">
        <f>IF(N785="základní",J785,0)</f>
        <v>0</v>
      </c>
      <c r="BF785" s="203">
        <f>IF(N785="snížená",J785,0)</f>
        <v>0</v>
      </c>
      <c r="BG785" s="203">
        <f>IF(N785="zákl. přenesená",J785,0)</f>
        <v>0</v>
      </c>
      <c r="BH785" s="203">
        <f>IF(N785="sníž. přenesená",J785,0)</f>
        <v>0</v>
      </c>
      <c r="BI785" s="203">
        <f>IF(N785="nulová",J785,0)</f>
        <v>0</v>
      </c>
      <c r="BJ785" s="24" t="s">
        <v>79</v>
      </c>
      <c r="BK785" s="203">
        <f>ROUND(I785*H785,2)</f>
        <v>0</v>
      </c>
      <c r="BL785" s="24" t="s">
        <v>179</v>
      </c>
      <c r="BM785" s="24" t="s">
        <v>922</v>
      </c>
    </row>
    <row r="786" spans="2:51" s="13" customFormat="1" ht="13.5">
      <c r="B786" s="237"/>
      <c r="C786" s="238"/>
      <c r="D786" s="206" t="s">
        <v>180</v>
      </c>
      <c r="E786" s="239" t="s">
        <v>21</v>
      </c>
      <c r="F786" s="240" t="s">
        <v>923</v>
      </c>
      <c r="G786" s="238"/>
      <c r="H786" s="239" t="s">
        <v>21</v>
      </c>
      <c r="I786" s="241"/>
      <c r="J786" s="238"/>
      <c r="K786" s="238"/>
      <c r="L786" s="242"/>
      <c r="M786" s="243"/>
      <c r="N786" s="244"/>
      <c r="O786" s="244"/>
      <c r="P786" s="244"/>
      <c r="Q786" s="244"/>
      <c r="R786" s="244"/>
      <c r="S786" s="244"/>
      <c r="T786" s="245"/>
      <c r="AT786" s="246" t="s">
        <v>180</v>
      </c>
      <c r="AU786" s="246" t="s">
        <v>81</v>
      </c>
      <c r="AV786" s="13" t="s">
        <v>79</v>
      </c>
      <c r="AW786" s="13" t="s">
        <v>182</v>
      </c>
      <c r="AX786" s="13" t="s">
        <v>71</v>
      </c>
      <c r="AY786" s="246" t="s">
        <v>172</v>
      </c>
    </row>
    <row r="787" spans="2:51" s="11" customFormat="1" ht="13.5">
      <c r="B787" s="204"/>
      <c r="C787" s="205"/>
      <c r="D787" s="206" t="s">
        <v>180</v>
      </c>
      <c r="E787" s="207" t="s">
        <v>21</v>
      </c>
      <c r="F787" s="208" t="s">
        <v>924</v>
      </c>
      <c r="G787" s="205"/>
      <c r="H787" s="209">
        <v>8.668</v>
      </c>
      <c r="I787" s="210"/>
      <c r="J787" s="205"/>
      <c r="K787" s="205"/>
      <c r="L787" s="211"/>
      <c r="M787" s="212"/>
      <c r="N787" s="213"/>
      <c r="O787" s="213"/>
      <c r="P787" s="213"/>
      <c r="Q787" s="213"/>
      <c r="R787" s="213"/>
      <c r="S787" s="213"/>
      <c r="T787" s="214"/>
      <c r="AT787" s="215" t="s">
        <v>180</v>
      </c>
      <c r="AU787" s="215" t="s">
        <v>81</v>
      </c>
      <c r="AV787" s="11" t="s">
        <v>81</v>
      </c>
      <c r="AW787" s="11" t="s">
        <v>182</v>
      </c>
      <c r="AX787" s="11" t="s">
        <v>71</v>
      </c>
      <c r="AY787" s="215" t="s">
        <v>172</v>
      </c>
    </row>
    <row r="788" spans="2:51" s="11" customFormat="1" ht="13.5">
      <c r="B788" s="204"/>
      <c r="C788" s="205"/>
      <c r="D788" s="206" t="s">
        <v>180</v>
      </c>
      <c r="E788" s="207" t="s">
        <v>21</v>
      </c>
      <c r="F788" s="208" t="s">
        <v>925</v>
      </c>
      <c r="G788" s="205"/>
      <c r="H788" s="209">
        <v>8.274</v>
      </c>
      <c r="I788" s="210"/>
      <c r="J788" s="205"/>
      <c r="K788" s="205"/>
      <c r="L788" s="211"/>
      <c r="M788" s="212"/>
      <c r="N788" s="213"/>
      <c r="O788" s="213"/>
      <c r="P788" s="213"/>
      <c r="Q788" s="213"/>
      <c r="R788" s="213"/>
      <c r="S788" s="213"/>
      <c r="T788" s="214"/>
      <c r="AT788" s="215" t="s">
        <v>180</v>
      </c>
      <c r="AU788" s="215" t="s">
        <v>81</v>
      </c>
      <c r="AV788" s="11" t="s">
        <v>81</v>
      </c>
      <c r="AW788" s="11" t="s">
        <v>182</v>
      </c>
      <c r="AX788" s="11" t="s">
        <v>71</v>
      </c>
      <c r="AY788" s="215" t="s">
        <v>172</v>
      </c>
    </row>
    <row r="789" spans="2:51" s="11" customFormat="1" ht="13.5">
      <c r="B789" s="204"/>
      <c r="C789" s="205"/>
      <c r="D789" s="206" t="s">
        <v>180</v>
      </c>
      <c r="E789" s="207" t="s">
        <v>21</v>
      </c>
      <c r="F789" s="208" t="s">
        <v>926</v>
      </c>
      <c r="G789" s="205"/>
      <c r="H789" s="209">
        <v>9.456</v>
      </c>
      <c r="I789" s="210"/>
      <c r="J789" s="205"/>
      <c r="K789" s="205"/>
      <c r="L789" s="211"/>
      <c r="M789" s="212"/>
      <c r="N789" s="213"/>
      <c r="O789" s="213"/>
      <c r="P789" s="213"/>
      <c r="Q789" s="213"/>
      <c r="R789" s="213"/>
      <c r="S789" s="213"/>
      <c r="T789" s="214"/>
      <c r="AT789" s="215" t="s">
        <v>180</v>
      </c>
      <c r="AU789" s="215" t="s">
        <v>81</v>
      </c>
      <c r="AV789" s="11" t="s">
        <v>81</v>
      </c>
      <c r="AW789" s="11" t="s">
        <v>182</v>
      </c>
      <c r="AX789" s="11" t="s">
        <v>71</v>
      </c>
      <c r="AY789" s="215" t="s">
        <v>172</v>
      </c>
    </row>
    <row r="790" spans="2:51" s="11" customFormat="1" ht="13.5">
      <c r="B790" s="204"/>
      <c r="C790" s="205"/>
      <c r="D790" s="206" t="s">
        <v>180</v>
      </c>
      <c r="E790" s="207" t="s">
        <v>21</v>
      </c>
      <c r="F790" s="208" t="s">
        <v>927</v>
      </c>
      <c r="G790" s="205"/>
      <c r="H790" s="209">
        <v>8.274</v>
      </c>
      <c r="I790" s="210"/>
      <c r="J790" s="205"/>
      <c r="K790" s="205"/>
      <c r="L790" s="211"/>
      <c r="M790" s="212"/>
      <c r="N790" s="213"/>
      <c r="O790" s="213"/>
      <c r="P790" s="213"/>
      <c r="Q790" s="213"/>
      <c r="R790" s="213"/>
      <c r="S790" s="213"/>
      <c r="T790" s="214"/>
      <c r="AT790" s="215" t="s">
        <v>180</v>
      </c>
      <c r="AU790" s="215" t="s">
        <v>81</v>
      </c>
      <c r="AV790" s="11" t="s">
        <v>81</v>
      </c>
      <c r="AW790" s="11" t="s">
        <v>182</v>
      </c>
      <c r="AX790" s="11" t="s">
        <v>71</v>
      </c>
      <c r="AY790" s="215" t="s">
        <v>172</v>
      </c>
    </row>
    <row r="791" spans="2:51" s="11" customFormat="1" ht="13.5">
      <c r="B791" s="204"/>
      <c r="C791" s="205"/>
      <c r="D791" s="206" t="s">
        <v>180</v>
      </c>
      <c r="E791" s="207" t="s">
        <v>21</v>
      </c>
      <c r="F791" s="208" t="s">
        <v>928</v>
      </c>
      <c r="G791" s="205"/>
      <c r="H791" s="209">
        <v>8.274</v>
      </c>
      <c r="I791" s="210"/>
      <c r="J791" s="205"/>
      <c r="K791" s="205"/>
      <c r="L791" s="211"/>
      <c r="M791" s="212"/>
      <c r="N791" s="213"/>
      <c r="O791" s="213"/>
      <c r="P791" s="213"/>
      <c r="Q791" s="213"/>
      <c r="R791" s="213"/>
      <c r="S791" s="213"/>
      <c r="T791" s="214"/>
      <c r="AT791" s="215" t="s">
        <v>180</v>
      </c>
      <c r="AU791" s="215" t="s">
        <v>81</v>
      </c>
      <c r="AV791" s="11" t="s">
        <v>81</v>
      </c>
      <c r="AW791" s="11" t="s">
        <v>182</v>
      </c>
      <c r="AX791" s="11" t="s">
        <v>71</v>
      </c>
      <c r="AY791" s="215" t="s">
        <v>172</v>
      </c>
    </row>
    <row r="792" spans="2:51" s="11" customFormat="1" ht="13.5">
      <c r="B792" s="204"/>
      <c r="C792" s="205"/>
      <c r="D792" s="206" t="s">
        <v>180</v>
      </c>
      <c r="E792" s="207" t="s">
        <v>21</v>
      </c>
      <c r="F792" s="208" t="s">
        <v>929</v>
      </c>
      <c r="G792" s="205"/>
      <c r="H792" s="209">
        <v>8.668</v>
      </c>
      <c r="I792" s="210"/>
      <c r="J792" s="205"/>
      <c r="K792" s="205"/>
      <c r="L792" s="211"/>
      <c r="M792" s="212"/>
      <c r="N792" s="213"/>
      <c r="O792" s="213"/>
      <c r="P792" s="213"/>
      <c r="Q792" s="213"/>
      <c r="R792" s="213"/>
      <c r="S792" s="213"/>
      <c r="T792" s="214"/>
      <c r="AT792" s="215" t="s">
        <v>180</v>
      </c>
      <c r="AU792" s="215" t="s">
        <v>81</v>
      </c>
      <c r="AV792" s="11" t="s">
        <v>81</v>
      </c>
      <c r="AW792" s="11" t="s">
        <v>182</v>
      </c>
      <c r="AX792" s="11" t="s">
        <v>71</v>
      </c>
      <c r="AY792" s="215" t="s">
        <v>172</v>
      </c>
    </row>
    <row r="793" spans="2:51" s="11" customFormat="1" ht="13.5">
      <c r="B793" s="204"/>
      <c r="C793" s="205"/>
      <c r="D793" s="206" t="s">
        <v>180</v>
      </c>
      <c r="E793" s="207" t="s">
        <v>21</v>
      </c>
      <c r="F793" s="208" t="s">
        <v>930</v>
      </c>
      <c r="G793" s="205"/>
      <c r="H793" s="209">
        <v>10.244</v>
      </c>
      <c r="I793" s="210"/>
      <c r="J793" s="205"/>
      <c r="K793" s="205"/>
      <c r="L793" s="211"/>
      <c r="M793" s="212"/>
      <c r="N793" s="213"/>
      <c r="O793" s="213"/>
      <c r="P793" s="213"/>
      <c r="Q793" s="213"/>
      <c r="R793" s="213"/>
      <c r="S793" s="213"/>
      <c r="T793" s="214"/>
      <c r="AT793" s="215" t="s">
        <v>180</v>
      </c>
      <c r="AU793" s="215" t="s">
        <v>81</v>
      </c>
      <c r="AV793" s="11" t="s">
        <v>81</v>
      </c>
      <c r="AW793" s="11" t="s">
        <v>182</v>
      </c>
      <c r="AX793" s="11" t="s">
        <v>71</v>
      </c>
      <c r="AY793" s="215" t="s">
        <v>172</v>
      </c>
    </row>
    <row r="794" spans="2:51" s="11" customFormat="1" ht="13.5">
      <c r="B794" s="204"/>
      <c r="C794" s="205"/>
      <c r="D794" s="206" t="s">
        <v>180</v>
      </c>
      <c r="E794" s="207" t="s">
        <v>21</v>
      </c>
      <c r="F794" s="208" t="s">
        <v>931</v>
      </c>
      <c r="G794" s="205"/>
      <c r="H794" s="209">
        <v>7.092</v>
      </c>
      <c r="I794" s="210"/>
      <c r="J794" s="205"/>
      <c r="K794" s="205"/>
      <c r="L794" s="211"/>
      <c r="M794" s="212"/>
      <c r="N794" s="213"/>
      <c r="O794" s="213"/>
      <c r="P794" s="213"/>
      <c r="Q794" s="213"/>
      <c r="R794" s="213"/>
      <c r="S794" s="213"/>
      <c r="T794" s="214"/>
      <c r="AT794" s="215" t="s">
        <v>180</v>
      </c>
      <c r="AU794" s="215" t="s">
        <v>81</v>
      </c>
      <c r="AV794" s="11" t="s">
        <v>81</v>
      </c>
      <c r="AW794" s="11" t="s">
        <v>182</v>
      </c>
      <c r="AX794" s="11" t="s">
        <v>71</v>
      </c>
      <c r="AY794" s="215" t="s">
        <v>172</v>
      </c>
    </row>
    <row r="795" spans="2:51" s="11" customFormat="1" ht="13.5">
      <c r="B795" s="204"/>
      <c r="C795" s="205"/>
      <c r="D795" s="206" t="s">
        <v>180</v>
      </c>
      <c r="E795" s="207" t="s">
        <v>21</v>
      </c>
      <c r="F795" s="208" t="s">
        <v>932</v>
      </c>
      <c r="G795" s="205"/>
      <c r="H795" s="209">
        <v>8.668</v>
      </c>
      <c r="I795" s="210"/>
      <c r="J795" s="205"/>
      <c r="K795" s="205"/>
      <c r="L795" s="211"/>
      <c r="M795" s="212"/>
      <c r="N795" s="213"/>
      <c r="O795" s="213"/>
      <c r="P795" s="213"/>
      <c r="Q795" s="213"/>
      <c r="R795" s="213"/>
      <c r="S795" s="213"/>
      <c r="T795" s="214"/>
      <c r="AT795" s="215" t="s">
        <v>180</v>
      </c>
      <c r="AU795" s="215" t="s">
        <v>81</v>
      </c>
      <c r="AV795" s="11" t="s">
        <v>81</v>
      </c>
      <c r="AW795" s="11" t="s">
        <v>182</v>
      </c>
      <c r="AX795" s="11" t="s">
        <v>71</v>
      </c>
      <c r="AY795" s="215" t="s">
        <v>172</v>
      </c>
    </row>
    <row r="796" spans="2:51" s="11" customFormat="1" ht="13.5">
      <c r="B796" s="204"/>
      <c r="C796" s="205"/>
      <c r="D796" s="206" t="s">
        <v>180</v>
      </c>
      <c r="E796" s="207" t="s">
        <v>21</v>
      </c>
      <c r="F796" s="208" t="s">
        <v>933</v>
      </c>
      <c r="G796" s="205"/>
      <c r="H796" s="209">
        <v>8.668</v>
      </c>
      <c r="I796" s="210"/>
      <c r="J796" s="205"/>
      <c r="K796" s="205"/>
      <c r="L796" s="211"/>
      <c r="M796" s="212"/>
      <c r="N796" s="213"/>
      <c r="O796" s="213"/>
      <c r="P796" s="213"/>
      <c r="Q796" s="213"/>
      <c r="R796" s="213"/>
      <c r="S796" s="213"/>
      <c r="T796" s="214"/>
      <c r="AT796" s="215" t="s">
        <v>180</v>
      </c>
      <c r="AU796" s="215" t="s">
        <v>81</v>
      </c>
      <c r="AV796" s="11" t="s">
        <v>81</v>
      </c>
      <c r="AW796" s="11" t="s">
        <v>182</v>
      </c>
      <c r="AX796" s="11" t="s">
        <v>71</v>
      </c>
      <c r="AY796" s="215" t="s">
        <v>172</v>
      </c>
    </row>
    <row r="797" spans="2:51" s="11" customFormat="1" ht="13.5">
      <c r="B797" s="204"/>
      <c r="C797" s="205"/>
      <c r="D797" s="206" t="s">
        <v>180</v>
      </c>
      <c r="E797" s="207" t="s">
        <v>21</v>
      </c>
      <c r="F797" s="208" t="s">
        <v>934</v>
      </c>
      <c r="G797" s="205"/>
      <c r="H797" s="209">
        <v>10.244</v>
      </c>
      <c r="I797" s="210"/>
      <c r="J797" s="205"/>
      <c r="K797" s="205"/>
      <c r="L797" s="211"/>
      <c r="M797" s="212"/>
      <c r="N797" s="213"/>
      <c r="O797" s="213"/>
      <c r="P797" s="213"/>
      <c r="Q797" s="213"/>
      <c r="R797" s="213"/>
      <c r="S797" s="213"/>
      <c r="T797" s="214"/>
      <c r="AT797" s="215" t="s">
        <v>180</v>
      </c>
      <c r="AU797" s="215" t="s">
        <v>81</v>
      </c>
      <c r="AV797" s="11" t="s">
        <v>81</v>
      </c>
      <c r="AW797" s="11" t="s">
        <v>182</v>
      </c>
      <c r="AX797" s="11" t="s">
        <v>71</v>
      </c>
      <c r="AY797" s="215" t="s">
        <v>172</v>
      </c>
    </row>
    <row r="798" spans="2:51" s="11" customFormat="1" ht="13.5">
      <c r="B798" s="204"/>
      <c r="C798" s="205"/>
      <c r="D798" s="206" t="s">
        <v>180</v>
      </c>
      <c r="E798" s="207" t="s">
        <v>21</v>
      </c>
      <c r="F798" s="208" t="s">
        <v>935</v>
      </c>
      <c r="G798" s="205"/>
      <c r="H798" s="209">
        <v>8.668</v>
      </c>
      <c r="I798" s="210"/>
      <c r="J798" s="205"/>
      <c r="K798" s="205"/>
      <c r="L798" s="211"/>
      <c r="M798" s="212"/>
      <c r="N798" s="213"/>
      <c r="O798" s="213"/>
      <c r="P798" s="213"/>
      <c r="Q798" s="213"/>
      <c r="R798" s="213"/>
      <c r="S798" s="213"/>
      <c r="T798" s="214"/>
      <c r="AT798" s="215" t="s">
        <v>180</v>
      </c>
      <c r="AU798" s="215" t="s">
        <v>81</v>
      </c>
      <c r="AV798" s="11" t="s">
        <v>81</v>
      </c>
      <c r="AW798" s="11" t="s">
        <v>182</v>
      </c>
      <c r="AX798" s="11" t="s">
        <v>71</v>
      </c>
      <c r="AY798" s="215" t="s">
        <v>172</v>
      </c>
    </row>
    <row r="799" spans="2:51" s="11" customFormat="1" ht="13.5">
      <c r="B799" s="204"/>
      <c r="C799" s="205"/>
      <c r="D799" s="206" t="s">
        <v>180</v>
      </c>
      <c r="E799" s="207" t="s">
        <v>21</v>
      </c>
      <c r="F799" s="208" t="s">
        <v>936</v>
      </c>
      <c r="G799" s="205"/>
      <c r="H799" s="209">
        <v>8.668</v>
      </c>
      <c r="I799" s="210"/>
      <c r="J799" s="205"/>
      <c r="K799" s="205"/>
      <c r="L799" s="211"/>
      <c r="M799" s="212"/>
      <c r="N799" s="213"/>
      <c r="O799" s="213"/>
      <c r="P799" s="213"/>
      <c r="Q799" s="213"/>
      <c r="R799" s="213"/>
      <c r="S799" s="213"/>
      <c r="T799" s="214"/>
      <c r="AT799" s="215" t="s">
        <v>180</v>
      </c>
      <c r="AU799" s="215" t="s">
        <v>81</v>
      </c>
      <c r="AV799" s="11" t="s">
        <v>81</v>
      </c>
      <c r="AW799" s="11" t="s">
        <v>182</v>
      </c>
      <c r="AX799" s="11" t="s">
        <v>71</v>
      </c>
      <c r="AY799" s="215" t="s">
        <v>172</v>
      </c>
    </row>
    <row r="800" spans="2:51" s="11" customFormat="1" ht="13.5">
      <c r="B800" s="204"/>
      <c r="C800" s="205"/>
      <c r="D800" s="206" t="s">
        <v>180</v>
      </c>
      <c r="E800" s="207" t="s">
        <v>21</v>
      </c>
      <c r="F800" s="208" t="s">
        <v>937</v>
      </c>
      <c r="G800" s="205"/>
      <c r="H800" s="209">
        <v>8.668</v>
      </c>
      <c r="I800" s="210"/>
      <c r="J800" s="205"/>
      <c r="K800" s="205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180</v>
      </c>
      <c r="AU800" s="215" t="s">
        <v>81</v>
      </c>
      <c r="AV800" s="11" t="s">
        <v>81</v>
      </c>
      <c r="AW800" s="11" t="s">
        <v>182</v>
      </c>
      <c r="AX800" s="11" t="s">
        <v>71</v>
      </c>
      <c r="AY800" s="215" t="s">
        <v>172</v>
      </c>
    </row>
    <row r="801" spans="2:51" s="11" customFormat="1" ht="13.5">
      <c r="B801" s="204"/>
      <c r="C801" s="205"/>
      <c r="D801" s="206" t="s">
        <v>180</v>
      </c>
      <c r="E801" s="207" t="s">
        <v>21</v>
      </c>
      <c r="F801" s="208" t="s">
        <v>938</v>
      </c>
      <c r="G801" s="205"/>
      <c r="H801" s="209">
        <v>10.244</v>
      </c>
      <c r="I801" s="210"/>
      <c r="J801" s="205"/>
      <c r="K801" s="205"/>
      <c r="L801" s="211"/>
      <c r="M801" s="212"/>
      <c r="N801" s="213"/>
      <c r="O801" s="213"/>
      <c r="P801" s="213"/>
      <c r="Q801" s="213"/>
      <c r="R801" s="213"/>
      <c r="S801" s="213"/>
      <c r="T801" s="214"/>
      <c r="AT801" s="215" t="s">
        <v>180</v>
      </c>
      <c r="AU801" s="215" t="s">
        <v>81</v>
      </c>
      <c r="AV801" s="11" t="s">
        <v>81</v>
      </c>
      <c r="AW801" s="11" t="s">
        <v>182</v>
      </c>
      <c r="AX801" s="11" t="s">
        <v>71</v>
      </c>
      <c r="AY801" s="215" t="s">
        <v>172</v>
      </c>
    </row>
    <row r="802" spans="2:51" s="11" customFormat="1" ht="13.5">
      <c r="B802" s="204"/>
      <c r="C802" s="205"/>
      <c r="D802" s="206" t="s">
        <v>180</v>
      </c>
      <c r="E802" s="207" t="s">
        <v>21</v>
      </c>
      <c r="F802" s="208" t="s">
        <v>939</v>
      </c>
      <c r="G802" s="205"/>
      <c r="H802" s="209">
        <v>8.668</v>
      </c>
      <c r="I802" s="210"/>
      <c r="J802" s="205"/>
      <c r="K802" s="205"/>
      <c r="L802" s="211"/>
      <c r="M802" s="212"/>
      <c r="N802" s="213"/>
      <c r="O802" s="213"/>
      <c r="P802" s="213"/>
      <c r="Q802" s="213"/>
      <c r="R802" s="213"/>
      <c r="S802" s="213"/>
      <c r="T802" s="214"/>
      <c r="AT802" s="215" t="s">
        <v>180</v>
      </c>
      <c r="AU802" s="215" t="s">
        <v>81</v>
      </c>
      <c r="AV802" s="11" t="s">
        <v>81</v>
      </c>
      <c r="AW802" s="11" t="s">
        <v>182</v>
      </c>
      <c r="AX802" s="11" t="s">
        <v>71</v>
      </c>
      <c r="AY802" s="215" t="s">
        <v>172</v>
      </c>
    </row>
    <row r="803" spans="2:51" s="11" customFormat="1" ht="13.5">
      <c r="B803" s="204"/>
      <c r="C803" s="205"/>
      <c r="D803" s="206" t="s">
        <v>180</v>
      </c>
      <c r="E803" s="207" t="s">
        <v>21</v>
      </c>
      <c r="F803" s="208" t="s">
        <v>940</v>
      </c>
      <c r="G803" s="205"/>
      <c r="H803" s="209">
        <v>8.668</v>
      </c>
      <c r="I803" s="210"/>
      <c r="J803" s="205"/>
      <c r="K803" s="205"/>
      <c r="L803" s="211"/>
      <c r="M803" s="212"/>
      <c r="N803" s="213"/>
      <c r="O803" s="213"/>
      <c r="P803" s="213"/>
      <c r="Q803" s="213"/>
      <c r="R803" s="213"/>
      <c r="S803" s="213"/>
      <c r="T803" s="214"/>
      <c r="AT803" s="215" t="s">
        <v>180</v>
      </c>
      <c r="AU803" s="215" t="s">
        <v>81</v>
      </c>
      <c r="AV803" s="11" t="s">
        <v>81</v>
      </c>
      <c r="AW803" s="11" t="s">
        <v>182</v>
      </c>
      <c r="AX803" s="11" t="s">
        <v>71</v>
      </c>
      <c r="AY803" s="215" t="s">
        <v>172</v>
      </c>
    </row>
    <row r="804" spans="2:51" s="11" customFormat="1" ht="13.5">
      <c r="B804" s="204"/>
      <c r="C804" s="205"/>
      <c r="D804" s="206" t="s">
        <v>180</v>
      </c>
      <c r="E804" s="207" t="s">
        <v>21</v>
      </c>
      <c r="F804" s="208" t="s">
        <v>941</v>
      </c>
      <c r="G804" s="205"/>
      <c r="H804" s="209">
        <v>7.092</v>
      </c>
      <c r="I804" s="210"/>
      <c r="J804" s="205"/>
      <c r="K804" s="205"/>
      <c r="L804" s="211"/>
      <c r="M804" s="212"/>
      <c r="N804" s="213"/>
      <c r="O804" s="213"/>
      <c r="P804" s="213"/>
      <c r="Q804" s="213"/>
      <c r="R804" s="213"/>
      <c r="S804" s="213"/>
      <c r="T804" s="214"/>
      <c r="AT804" s="215" t="s">
        <v>180</v>
      </c>
      <c r="AU804" s="215" t="s">
        <v>81</v>
      </c>
      <c r="AV804" s="11" t="s">
        <v>81</v>
      </c>
      <c r="AW804" s="11" t="s">
        <v>182</v>
      </c>
      <c r="AX804" s="11" t="s">
        <v>71</v>
      </c>
      <c r="AY804" s="215" t="s">
        <v>172</v>
      </c>
    </row>
    <row r="805" spans="2:51" s="11" customFormat="1" ht="13.5">
      <c r="B805" s="204"/>
      <c r="C805" s="205"/>
      <c r="D805" s="206" t="s">
        <v>180</v>
      </c>
      <c r="E805" s="207" t="s">
        <v>21</v>
      </c>
      <c r="F805" s="208" t="s">
        <v>942</v>
      </c>
      <c r="G805" s="205"/>
      <c r="H805" s="209">
        <v>6.698</v>
      </c>
      <c r="I805" s="210"/>
      <c r="J805" s="205"/>
      <c r="K805" s="205"/>
      <c r="L805" s="211"/>
      <c r="M805" s="212"/>
      <c r="N805" s="213"/>
      <c r="O805" s="213"/>
      <c r="P805" s="213"/>
      <c r="Q805" s="213"/>
      <c r="R805" s="213"/>
      <c r="S805" s="213"/>
      <c r="T805" s="214"/>
      <c r="AT805" s="215" t="s">
        <v>180</v>
      </c>
      <c r="AU805" s="215" t="s">
        <v>81</v>
      </c>
      <c r="AV805" s="11" t="s">
        <v>81</v>
      </c>
      <c r="AW805" s="11" t="s">
        <v>182</v>
      </c>
      <c r="AX805" s="11" t="s">
        <v>71</v>
      </c>
      <c r="AY805" s="215" t="s">
        <v>172</v>
      </c>
    </row>
    <row r="806" spans="2:51" s="11" customFormat="1" ht="13.5">
      <c r="B806" s="204"/>
      <c r="C806" s="205"/>
      <c r="D806" s="206" t="s">
        <v>180</v>
      </c>
      <c r="E806" s="207" t="s">
        <v>21</v>
      </c>
      <c r="F806" s="208" t="s">
        <v>943</v>
      </c>
      <c r="G806" s="205"/>
      <c r="H806" s="209">
        <v>7.092</v>
      </c>
      <c r="I806" s="210"/>
      <c r="J806" s="205"/>
      <c r="K806" s="205"/>
      <c r="L806" s="211"/>
      <c r="M806" s="212"/>
      <c r="N806" s="213"/>
      <c r="O806" s="213"/>
      <c r="P806" s="213"/>
      <c r="Q806" s="213"/>
      <c r="R806" s="213"/>
      <c r="S806" s="213"/>
      <c r="T806" s="214"/>
      <c r="AT806" s="215" t="s">
        <v>180</v>
      </c>
      <c r="AU806" s="215" t="s">
        <v>81</v>
      </c>
      <c r="AV806" s="11" t="s">
        <v>81</v>
      </c>
      <c r="AW806" s="11" t="s">
        <v>182</v>
      </c>
      <c r="AX806" s="11" t="s">
        <v>71</v>
      </c>
      <c r="AY806" s="215" t="s">
        <v>172</v>
      </c>
    </row>
    <row r="807" spans="2:51" s="11" customFormat="1" ht="13.5">
      <c r="B807" s="204"/>
      <c r="C807" s="205"/>
      <c r="D807" s="206" t="s">
        <v>180</v>
      </c>
      <c r="E807" s="207" t="s">
        <v>21</v>
      </c>
      <c r="F807" s="208" t="s">
        <v>944</v>
      </c>
      <c r="G807" s="205"/>
      <c r="H807" s="209">
        <v>4.334</v>
      </c>
      <c r="I807" s="210"/>
      <c r="J807" s="205"/>
      <c r="K807" s="205"/>
      <c r="L807" s="211"/>
      <c r="M807" s="212"/>
      <c r="N807" s="213"/>
      <c r="O807" s="213"/>
      <c r="P807" s="213"/>
      <c r="Q807" s="213"/>
      <c r="R807" s="213"/>
      <c r="S807" s="213"/>
      <c r="T807" s="214"/>
      <c r="AT807" s="215" t="s">
        <v>180</v>
      </c>
      <c r="AU807" s="215" t="s">
        <v>81</v>
      </c>
      <c r="AV807" s="11" t="s">
        <v>81</v>
      </c>
      <c r="AW807" s="11" t="s">
        <v>182</v>
      </c>
      <c r="AX807" s="11" t="s">
        <v>71</v>
      </c>
      <c r="AY807" s="215" t="s">
        <v>172</v>
      </c>
    </row>
    <row r="808" spans="2:51" s="11" customFormat="1" ht="13.5">
      <c r="B808" s="204"/>
      <c r="C808" s="205"/>
      <c r="D808" s="206" t="s">
        <v>180</v>
      </c>
      <c r="E808" s="207" t="s">
        <v>21</v>
      </c>
      <c r="F808" s="208" t="s">
        <v>945</v>
      </c>
      <c r="G808" s="205"/>
      <c r="H808" s="209">
        <v>7.092</v>
      </c>
      <c r="I808" s="210"/>
      <c r="J808" s="205"/>
      <c r="K808" s="205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180</v>
      </c>
      <c r="AU808" s="215" t="s">
        <v>81</v>
      </c>
      <c r="AV808" s="11" t="s">
        <v>81</v>
      </c>
      <c r="AW808" s="11" t="s">
        <v>182</v>
      </c>
      <c r="AX808" s="11" t="s">
        <v>71</v>
      </c>
      <c r="AY808" s="215" t="s">
        <v>172</v>
      </c>
    </row>
    <row r="809" spans="2:51" s="11" customFormat="1" ht="13.5">
      <c r="B809" s="204"/>
      <c r="C809" s="205"/>
      <c r="D809" s="206" t="s">
        <v>180</v>
      </c>
      <c r="E809" s="207" t="s">
        <v>21</v>
      </c>
      <c r="F809" s="208" t="s">
        <v>946</v>
      </c>
      <c r="G809" s="205"/>
      <c r="H809" s="209">
        <v>6.698</v>
      </c>
      <c r="I809" s="210"/>
      <c r="J809" s="205"/>
      <c r="K809" s="205"/>
      <c r="L809" s="211"/>
      <c r="M809" s="212"/>
      <c r="N809" s="213"/>
      <c r="O809" s="213"/>
      <c r="P809" s="213"/>
      <c r="Q809" s="213"/>
      <c r="R809" s="213"/>
      <c r="S809" s="213"/>
      <c r="T809" s="214"/>
      <c r="AT809" s="215" t="s">
        <v>180</v>
      </c>
      <c r="AU809" s="215" t="s">
        <v>81</v>
      </c>
      <c r="AV809" s="11" t="s">
        <v>81</v>
      </c>
      <c r="AW809" s="11" t="s">
        <v>182</v>
      </c>
      <c r="AX809" s="11" t="s">
        <v>71</v>
      </c>
      <c r="AY809" s="215" t="s">
        <v>172</v>
      </c>
    </row>
    <row r="810" spans="2:51" s="11" customFormat="1" ht="13.5">
      <c r="B810" s="204"/>
      <c r="C810" s="205"/>
      <c r="D810" s="206" t="s">
        <v>180</v>
      </c>
      <c r="E810" s="207" t="s">
        <v>21</v>
      </c>
      <c r="F810" s="208" t="s">
        <v>947</v>
      </c>
      <c r="G810" s="205"/>
      <c r="H810" s="209">
        <v>7.092</v>
      </c>
      <c r="I810" s="210"/>
      <c r="J810" s="205"/>
      <c r="K810" s="205"/>
      <c r="L810" s="211"/>
      <c r="M810" s="212"/>
      <c r="N810" s="213"/>
      <c r="O810" s="213"/>
      <c r="P810" s="213"/>
      <c r="Q810" s="213"/>
      <c r="R810" s="213"/>
      <c r="S810" s="213"/>
      <c r="T810" s="214"/>
      <c r="AT810" s="215" t="s">
        <v>180</v>
      </c>
      <c r="AU810" s="215" t="s">
        <v>81</v>
      </c>
      <c r="AV810" s="11" t="s">
        <v>81</v>
      </c>
      <c r="AW810" s="11" t="s">
        <v>182</v>
      </c>
      <c r="AX810" s="11" t="s">
        <v>71</v>
      </c>
      <c r="AY810" s="215" t="s">
        <v>172</v>
      </c>
    </row>
    <row r="811" spans="2:51" s="12" customFormat="1" ht="13.5">
      <c r="B811" s="216"/>
      <c r="C811" s="217"/>
      <c r="D811" s="206" t="s">
        <v>180</v>
      </c>
      <c r="E811" s="218" t="s">
        <v>21</v>
      </c>
      <c r="F811" s="219" t="s">
        <v>183</v>
      </c>
      <c r="G811" s="217"/>
      <c r="H811" s="220">
        <v>196.212</v>
      </c>
      <c r="I811" s="221"/>
      <c r="J811" s="217"/>
      <c r="K811" s="217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180</v>
      </c>
      <c r="AU811" s="226" t="s">
        <v>81</v>
      </c>
      <c r="AV811" s="12" t="s">
        <v>179</v>
      </c>
      <c r="AW811" s="12" t="s">
        <v>182</v>
      </c>
      <c r="AX811" s="12" t="s">
        <v>79</v>
      </c>
      <c r="AY811" s="226" t="s">
        <v>172</v>
      </c>
    </row>
    <row r="812" spans="2:65" s="1" customFormat="1" ht="25.5" customHeight="1">
      <c r="B812" s="41"/>
      <c r="C812" s="192" t="s">
        <v>490</v>
      </c>
      <c r="D812" s="192" t="s">
        <v>174</v>
      </c>
      <c r="E812" s="193" t="s">
        <v>948</v>
      </c>
      <c r="F812" s="194" t="s">
        <v>949</v>
      </c>
      <c r="G812" s="195" t="s">
        <v>218</v>
      </c>
      <c r="H812" s="196">
        <v>1.52</v>
      </c>
      <c r="I812" s="197"/>
      <c r="J812" s="198">
        <f>ROUND(I812*H812,2)</f>
        <v>0</v>
      </c>
      <c r="K812" s="194" t="s">
        <v>178</v>
      </c>
      <c r="L812" s="61"/>
      <c r="M812" s="199" t="s">
        <v>21</v>
      </c>
      <c r="N812" s="200" t="s">
        <v>42</v>
      </c>
      <c r="O812" s="42"/>
      <c r="P812" s="201">
        <f>O812*H812</f>
        <v>0</v>
      </c>
      <c r="Q812" s="201">
        <v>0</v>
      </c>
      <c r="R812" s="201">
        <f>Q812*H812</f>
        <v>0</v>
      </c>
      <c r="S812" s="201">
        <v>0</v>
      </c>
      <c r="T812" s="202">
        <f>S812*H812</f>
        <v>0</v>
      </c>
      <c r="AR812" s="24" t="s">
        <v>179</v>
      </c>
      <c r="AT812" s="24" t="s">
        <v>174</v>
      </c>
      <c r="AU812" s="24" t="s">
        <v>81</v>
      </c>
      <c r="AY812" s="24" t="s">
        <v>172</v>
      </c>
      <c r="BE812" s="203">
        <f>IF(N812="základní",J812,0)</f>
        <v>0</v>
      </c>
      <c r="BF812" s="203">
        <f>IF(N812="snížená",J812,0)</f>
        <v>0</v>
      </c>
      <c r="BG812" s="203">
        <f>IF(N812="zákl. přenesená",J812,0)</f>
        <v>0</v>
      </c>
      <c r="BH812" s="203">
        <f>IF(N812="sníž. přenesená",J812,0)</f>
        <v>0</v>
      </c>
      <c r="BI812" s="203">
        <f>IF(N812="nulová",J812,0)</f>
        <v>0</v>
      </c>
      <c r="BJ812" s="24" t="s">
        <v>79</v>
      </c>
      <c r="BK812" s="203">
        <f>ROUND(I812*H812,2)</f>
        <v>0</v>
      </c>
      <c r="BL812" s="24" t="s">
        <v>179</v>
      </c>
      <c r="BM812" s="24" t="s">
        <v>950</v>
      </c>
    </row>
    <row r="813" spans="2:51" s="11" customFormat="1" ht="13.5">
      <c r="B813" s="204"/>
      <c r="C813" s="205"/>
      <c r="D813" s="206" t="s">
        <v>180</v>
      </c>
      <c r="E813" s="207" t="s">
        <v>21</v>
      </c>
      <c r="F813" s="208" t="s">
        <v>951</v>
      </c>
      <c r="G813" s="205"/>
      <c r="H813" s="209">
        <v>1.52</v>
      </c>
      <c r="I813" s="210"/>
      <c r="J813" s="205"/>
      <c r="K813" s="205"/>
      <c r="L813" s="211"/>
      <c r="M813" s="212"/>
      <c r="N813" s="213"/>
      <c r="O813" s="213"/>
      <c r="P813" s="213"/>
      <c r="Q813" s="213"/>
      <c r="R813" s="213"/>
      <c r="S813" s="213"/>
      <c r="T813" s="214"/>
      <c r="AT813" s="215" t="s">
        <v>180</v>
      </c>
      <c r="AU813" s="215" t="s">
        <v>81</v>
      </c>
      <c r="AV813" s="11" t="s">
        <v>81</v>
      </c>
      <c r="AW813" s="11" t="s">
        <v>182</v>
      </c>
      <c r="AX813" s="11" t="s">
        <v>71</v>
      </c>
      <c r="AY813" s="215" t="s">
        <v>172</v>
      </c>
    </row>
    <row r="814" spans="2:51" s="12" customFormat="1" ht="13.5">
      <c r="B814" s="216"/>
      <c r="C814" s="217"/>
      <c r="D814" s="206" t="s">
        <v>180</v>
      </c>
      <c r="E814" s="218" t="s">
        <v>21</v>
      </c>
      <c r="F814" s="219" t="s">
        <v>183</v>
      </c>
      <c r="G814" s="217"/>
      <c r="H814" s="220">
        <v>1.52</v>
      </c>
      <c r="I814" s="221"/>
      <c r="J814" s="217"/>
      <c r="K814" s="217"/>
      <c r="L814" s="222"/>
      <c r="M814" s="223"/>
      <c r="N814" s="224"/>
      <c r="O814" s="224"/>
      <c r="P814" s="224"/>
      <c r="Q814" s="224"/>
      <c r="R814" s="224"/>
      <c r="S814" s="224"/>
      <c r="T814" s="225"/>
      <c r="AT814" s="226" t="s">
        <v>180</v>
      </c>
      <c r="AU814" s="226" t="s">
        <v>81</v>
      </c>
      <c r="AV814" s="12" t="s">
        <v>179</v>
      </c>
      <c r="AW814" s="12" t="s">
        <v>182</v>
      </c>
      <c r="AX814" s="12" t="s">
        <v>79</v>
      </c>
      <c r="AY814" s="226" t="s">
        <v>172</v>
      </c>
    </row>
    <row r="815" spans="2:65" s="1" customFormat="1" ht="25.5" customHeight="1">
      <c r="B815" s="41"/>
      <c r="C815" s="192" t="s">
        <v>952</v>
      </c>
      <c r="D815" s="192" t="s">
        <v>174</v>
      </c>
      <c r="E815" s="193" t="s">
        <v>953</v>
      </c>
      <c r="F815" s="194" t="s">
        <v>954</v>
      </c>
      <c r="G815" s="195" t="s">
        <v>280</v>
      </c>
      <c r="H815" s="196">
        <v>13</v>
      </c>
      <c r="I815" s="197"/>
      <c r="J815" s="198">
        <f>ROUND(I815*H815,2)</f>
        <v>0</v>
      </c>
      <c r="K815" s="194" t="s">
        <v>178</v>
      </c>
      <c r="L815" s="61"/>
      <c r="M815" s="199" t="s">
        <v>21</v>
      </c>
      <c r="N815" s="200" t="s">
        <v>42</v>
      </c>
      <c r="O815" s="42"/>
      <c r="P815" s="201">
        <f>O815*H815</f>
        <v>0</v>
      </c>
      <c r="Q815" s="201">
        <v>0</v>
      </c>
      <c r="R815" s="201">
        <f>Q815*H815</f>
        <v>0</v>
      </c>
      <c r="S815" s="201">
        <v>0</v>
      </c>
      <c r="T815" s="202">
        <f>S815*H815</f>
        <v>0</v>
      </c>
      <c r="AR815" s="24" t="s">
        <v>179</v>
      </c>
      <c r="AT815" s="24" t="s">
        <v>174</v>
      </c>
      <c r="AU815" s="24" t="s">
        <v>81</v>
      </c>
      <c r="AY815" s="24" t="s">
        <v>172</v>
      </c>
      <c r="BE815" s="203">
        <f>IF(N815="základní",J815,0)</f>
        <v>0</v>
      </c>
      <c r="BF815" s="203">
        <f>IF(N815="snížená",J815,0)</f>
        <v>0</v>
      </c>
      <c r="BG815" s="203">
        <f>IF(N815="zákl. přenesená",J815,0)</f>
        <v>0</v>
      </c>
      <c r="BH815" s="203">
        <f>IF(N815="sníž. přenesená",J815,0)</f>
        <v>0</v>
      </c>
      <c r="BI815" s="203">
        <f>IF(N815="nulová",J815,0)</f>
        <v>0</v>
      </c>
      <c r="BJ815" s="24" t="s">
        <v>79</v>
      </c>
      <c r="BK815" s="203">
        <f>ROUND(I815*H815,2)</f>
        <v>0</v>
      </c>
      <c r="BL815" s="24" t="s">
        <v>179</v>
      </c>
      <c r="BM815" s="24" t="s">
        <v>955</v>
      </c>
    </row>
    <row r="816" spans="2:51" s="11" customFormat="1" ht="13.5">
      <c r="B816" s="204"/>
      <c r="C816" s="205"/>
      <c r="D816" s="206" t="s">
        <v>180</v>
      </c>
      <c r="E816" s="207" t="s">
        <v>21</v>
      </c>
      <c r="F816" s="208" t="s">
        <v>286</v>
      </c>
      <c r="G816" s="205"/>
      <c r="H816" s="209">
        <v>2</v>
      </c>
      <c r="I816" s="210"/>
      <c r="J816" s="205"/>
      <c r="K816" s="205"/>
      <c r="L816" s="211"/>
      <c r="M816" s="212"/>
      <c r="N816" s="213"/>
      <c r="O816" s="213"/>
      <c r="P816" s="213"/>
      <c r="Q816" s="213"/>
      <c r="R816" s="213"/>
      <c r="S816" s="213"/>
      <c r="T816" s="214"/>
      <c r="AT816" s="215" t="s">
        <v>180</v>
      </c>
      <c r="AU816" s="215" t="s">
        <v>81</v>
      </c>
      <c r="AV816" s="11" t="s">
        <v>81</v>
      </c>
      <c r="AW816" s="11" t="s">
        <v>182</v>
      </c>
      <c r="AX816" s="11" t="s">
        <v>71</v>
      </c>
      <c r="AY816" s="215" t="s">
        <v>172</v>
      </c>
    </row>
    <row r="817" spans="2:51" s="11" customFormat="1" ht="13.5">
      <c r="B817" s="204"/>
      <c r="C817" s="205"/>
      <c r="D817" s="206" t="s">
        <v>180</v>
      </c>
      <c r="E817" s="207" t="s">
        <v>21</v>
      </c>
      <c r="F817" s="208" t="s">
        <v>956</v>
      </c>
      <c r="G817" s="205"/>
      <c r="H817" s="209">
        <v>1</v>
      </c>
      <c r="I817" s="210"/>
      <c r="J817" s="205"/>
      <c r="K817" s="205"/>
      <c r="L817" s="211"/>
      <c r="M817" s="212"/>
      <c r="N817" s="213"/>
      <c r="O817" s="213"/>
      <c r="P817" s="213"/>
      <c r="Q817" s="213"/>
      <c r="R817" s="213"/>
      <c r="S817" s="213"/>
      <c r="T817" s="214"/>
      <c r="AT817" s="215" t="s">
        <v>180</v>
      </c>
      <c r="AU817" s="215" t="s">
        <v>81</v>
      </c>
      <c r="AV817" s="11" t="s">
        <v>81</v>
      </c>
      <c r="AW817" s="11" t="s">
        <v>182</v>
      </c>
      <c r="AX817" s="11" t="s">
        <v>71</v>
      </c>
      <c r="AY817" s="215" t="s">
        <v>172</v>
      </c>
    </row>
    <row r="818" spans="2:51" s="11" customFormat="1" ht="13.5">
      <c r="B818" s="204"/>
      <c r="C818" s="205"/>
      <c r="D818" s="206" t="s">
        <v>180</v>
      </c>
      <c r="E818" s="207" t="s">
        <v>21</v>
      </c>
      <c r="F818" s="208" t="s">
        <v>287</v>
      </c>
      <c r="G818" s="205"/>
      <c r="H818" s="209">
        <v>2</v>
      </c>
      <c r="I818" s="210"/>
      <c r="J818" s="205"/>
      <c r="K818" s="205"/>
      <c r="L818" s="211"/>
      <c r="M818" s="212"/>
      <c r="N818" s="213"/>
      <c r="O818" s="213"/>
      <c r="P818" s="213"/>
      <c r="Q818" s="213"/>
      <c r="R818" s="213"/>
      <c r="S818" s="213"/>
      <c r="T818" s="214"/>
      <c r="AT818" s="215" t="s">
        <v>180</v>
      </c>
      <c r="AU818" s="215" t="s">
        <v>81</v>
      </c>
      <c r="AV818" s="11" t="s">
        <v>81</v>
      </c>
      <c r="AW818" s="11" t="s">
        <v>182</v>
      </c>
      <c r="AX818" s="11" t="s">
        <v>71</v>
      </c>
      <c r="AY818" s="215" t="s">
        <v>172</v>
      </c>
    </row>
    <row r="819" spans="2:51" s="11" customFormat="1" ht="13.5">
      <c r="B819" s="204"/>
      <c r="C819" s="205"/>
      <c r="D819" s="206" t="s">
        <v>180</v>
      </c>
      <c r="E819" s="207" t="s">
        <v>21</v>
      </c>
      <c r="F819" s="208" t="s">
        <v>288</v>
      </c>
      <c r="G819" s="205"/>
      <c r="H819" s="209">
        <v>2</v>
      </c>
      <c r="I819" s="210"/>
      <c r="J819" s="205"/>
      <c r="K819" s="205"/>
      <c r="L819" s="211"/>
      <c r="M819" s="212"/>
      <c r="N819" s="213"/>
      <c r="O819" s="213"/>
      <c r="P819" s="213"/>
      <c r="Q819" s="213"/>
      <c r="R819" s="213"/>
      <c r="S819" s="213"/>
      <c r="T819" s="214"/>
      <c r="AT819" s="215" t="s">
        <v>180</v>
      </c>
      <c r="AU819" s="215" t="s">
        <v>81</v>
      </c>
      <c r="AV819" s="11" t="s">
        <v>81</v>
      </c>
      <c r="AW819" s="11" t="s">
        <v>182</v>
      </c>
      <c r="AX819" s="11" t="s">
        <v>71</v>
      </c>
      <c r="AY819" s="215" t="s">
        <v>172</v>
      </c>
    </row>
    <row r="820" spans="2:51" s="11" customFormat="1" ht="13.5">
      <c r="B820" s="204"/>
      <c r="C820" s="205"/>
      <c r="D820" s="206" t="s">
        <v>180</v>
      </c>
      <c r="E820" s="207" t="s">
        <v>21</v>
      </c>
      <c r="F820" s="208" t="s">
        <v>289</v>
      </c>
      <c r="G820" s="205"/>
      <c r="H820" s="209">
        <v>2</v>
      </c>
      <c r="I820" s="210"/>
      <c r="J820" s="205"/>
      <c r="K820" s="205"/>
      <c r="L820" s="211"/>
      <c r="M820" s="212"/>
      <c r="N820" s="213"/>
      <c r="O820" s="213"/>
      <c r="P820" s="213"/>
      <c r="Q820" s="213"/>
      <c r="R820" s="213"/>
      <c r="S820" s="213"/>
      <c r="T820" s="214"/>
      <c r="AT820" s="215" t="s">
        <v>180</v>
      </c>
      <c r="AU820" s="215" t="s">
        <v>81</v>
      </c>
      <c r="AV820" s="11" t="s">
        <v>81</v>
      </c>
      <c r="AW820" s="11" t="s">
        <v>182</v>
      </c>
      <c r="AX820" s="11" t="s">
        <v>71</v>
      </c>
      <c r="AY820" s="215" t="s">
        <v>172</v>
      </c>
    </row>
    <row r="821" spans="2:51" s="11" customFormat="1" ht="13.5">
      <c r="B821" s="204"/>
      <c r="C821" s="205"/>
      <c r="D821" s="206" t="s">
        <v>180</v>
      </c>
      <c r="E821" s="207" t="s">
        <v>21</v>
      </c>
      <c r="F821" s="208" t="s">
        <v>290</v>
      </c>
      <c r="G821" s="205"/>
      <c r="H821" s="209">
        <v>2</v>
      </c>
      <c r="I821" s="210"/>
      <c r="J821" s="205"/>
      <c r="K821" s="205"/>
      <c r="L821" s="211"/>
      <c r="M821" s="212"/>
      <c r="N821" s="213"/>
      <c r="O821" s="213"/>
      <c r="P821" s="213"/>
      <c r="Q821" s="213"/>
      <c r="R821" s="213"/>
      <c r="S821" s="213"/>
      <c r="T821" s="214"/>
      <c r="AT821" s="215" t="s">
        <v>180</v>
      </c>
      <c r="AU821" s="215" t="s">
        <v>81</v>
      </c>
      <c r="AV821" s="11" t="s">
        <v>81</v>
      </c>
      <c r="AW821" s="11" t="s">
        <v>182</v>
      </c>
      <c r="AX821" s="11" t="s">
        <v>71</v>
      </c>
      <c r="AY821" s="215" t="s">
        <v>172</v>
      </c>
    </row>
    <row r="822" spans="2:51" s="11" customFormat="1" ht="13.5">
      <c r="B822" s="204"/>
      <c r="C822" s="205"/>
      <c r="D822" s="206" t="s">
        <v>180</v>
      </c>
      <c r="E822" s="207" t="s">
        <v>21</v>
      </c>
      <c r="F822" s="208" t="s">
        <v>291</v>
      </c>
      <c r="G822" s="205"/>
      <c r="H822" s="209">
        <v>2</v>
      </c>
      <c r="I822" s="210"/>
      <c r="J822" s="205"/>
      <c r="K822" s="205"/>
      <c r="L822" s="211"/>
      <c r="M822" s="212"/>
      <c r="N822" s="213"/>
      <c r="O822" s="213"/>
      <c r="P822" s="213"/>
      <c r="Q822" s="213"/>
      <c r="R822" s="213"/>
      <c r="S822" s="213"/>
      <c r="T822" s="214"/>
      <c r="AT822" s="215" t="s">
        <v>180</v>
      </c>
      <c r="AU822" s="215" t="s">
        <v>81</v>
      </c>
      <c r="AV822" s="11" t="s">
        <v>81</v>
      </c>
      <c r="AW822" s="11" t="s">
        <v>182</v>
      </c>
      <c r="AX822" s="11" t="s">
        <v>71</v>
      </c>
      <c r="AY822" s="215" t="s">
        <v>172</v>
      </c>
    </row>
    <row r="823" spans="2:51" s="12" customFormat="1" ht="13.5">
      <c r="B823" s="216"/>
      <c r="C823" s="217"/>
      <c r="D823" s="206" t="s">
        <v>180</v>
      </c>
      <c r="E823" s="218" t="s">
        <v>21</v>
      </c>
      <c r="F823" s="219" t="s">
        <v>183</v>
      </c>
      <c r="G823" s="217"/>
      <c r="H823" s="220">
        <v>13</v>
      </c>
      <c r="I823" s="221"/>
      <c r="J823" s="217"/>
      <c r="K823" s="217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180</v>
      </c>
      <c r="AU823" s="226" t="s">
        <v>81</v>
      </c>
      <c r="AV823" s="12" t="s">
        <v>179</v>
      </c>
      <c r="AW823" s="12" t="s">
        <v>182</v>
      </c>
      <c r="AX823" s="12" t="s">
        <v>79</v>
      </c>
      <c r="AY823" s="226" t="s">
        <v>172</v>
      </c>
    </row>
    <row r="824" spans="2:65" s="1" customFormat="1" ht="25.5" customHeight="1">
      <c r="B824" s="41"/>
      <c r="C824" s="192" t="s">
        <v>493</v>
      </c>
      <c r="D824" s="192" t="s">
        <v>174</v>
      </c>
      <c r="E824" s="193" t="s">
        <v>957</v>
      </c>
      <c r="F824" s="194" t="s">
        <v>958</v>
      </c>
      <c r="G824" s="195" t="s">
        <v>348</v>
      </c>
      <c r="H824" s="196">
        <v>18.4</v>
      </c>
      <c r="I824" s="197"/>
      <c r="J824" s="198">
        <f>ROUND(I824*H824,2)</f>
        <v>0</v>
      </c>
      <c r="K824" s="194" t="s">
        <v>178</v>
      </c>
      <c r="L824" s="61"/>
      <c r="M824" s="199" t="s">
        <v>21</v>
      </c>
      <c r="N824" s="200" t="s">
        <v>42</v>
      </c>
      <c r="O824" s="42"/>
      <c r="P824" s="201">
        <f>O824*H824</f>
        <v>0</v>
      </c>
      <c r="Q824" s="201">
        <v>0</v>
      </c>
      <c r="R824" s="201">
        <f>Q824*H824</f>
        <v>0</v>
      </c>
      <c r="S824" s="201">
        <v>0</v>
      </c>
      <c r="T824" s="202">
        <f>S824*H824</f>
        <v>0</v>
      </c>
      <c r="AR824" s="24" t="s">
        <v>179</v>
      </c>
      <c r="AT824" s="24" t="s">
        <v>174</v>
      </c>
      <c r="AU824" s="24" t="s">
        <v>81</v>
      </c>
      <c r="AY824" s="24" t="s">
        <v>172</v>
      </c>
      <c r="BE824" s="203">
        <f>IF(N824="základní",J824,0)</f>
        <v>0</v>
      </c>
      <c r="BF824" s="203">
        <f>IF(N824="snížená",J824,0)</f>
        <v>0</v>
      </c>
      <c r="BG824" s="203">
        <f>IF(N824="zákl. přenesená",J824,0)</f>
        <v>0</v>
      </c>
      <c r="BH824" s="203">
        <f>IF(N824="sníž. přenesená",J824,0)</f>
        <v>0</v>
      </c>
      <c r="BI824" s="203">
        <f>IF(N824="nulová",J824,0)</f>
        <v>0</v>
      </c>
      <c r="BJ824" s="24" t="s">
        <v>79</v>
      </c>
      <c r="BK824" s="203">
        <f>ROUND(I824*H824,2)</f>
        <v>0</v>
      </c>
      <c r="BL824" s="24" t="s">
        <v>179</v>
      </c>
      <c r="BM824" s="24" t="s">
        <v>959</v>
      </c>
    </row>
    <row r="825" spans="2:51" s="11" customFormat="1" ht="13.5">
      <c r="B825" s="204"/>
      <c r="C825" s="205"/>
      <c r="D825" s="206" t="s">
        <v>180</v>
      </c>
      <c r="E825" s="207" t="s">
        <v>21</v>
      </c>
      <c r="F825" s="208" t="s">
        <v>960</v>
      </c>
      <c r="G825" s="205"/>
      <c r="H825" s="209">
        <v>18.4</v>
      </c>
      <c r="I825" s="210"/>
      <c r="J825" s="205"/>
      <c r="K825" s="205"/>
      <c r="L825" s="211"/>
      <c r="M825" s="212"/>
      <c r="N825" s="213"/>
      <c r="O825" s="213"/>
      <c r="P825" s="213"/>
      <c r="Q825" s="213"/>
      <c r="R825" s="213"/>
      <c r="S825" s="213"/>
      <c r="T825" s="214"/>
      <c r="AT825" s="215" t="s">
        <v>180</v>
      </c>
      <c r="AU825" s="215" t="s">
        <v>81</v>
      </c>
      <c r="AV825" s="11" t="s">
        <v>81</v>
      </c>
      <c r="AW825" s="11" t="s">
        <v>182</v>
      </c>
      <c r="AX825" s="11" t="s">
        <v>71</v>
      </c>
      <c r="AY825" s="215" t="s">
        <v>172</v>
      </c>
    </row>
    <row r="826" spans="2:51" s="12" customFormat="1" ht="13.5">
      <c r="B826" s="216"/>
      <c r="C826" s="217"/>
      <c r="D826" s="206" t="s">
        <v>180</v>
      </c>
      <c r="E826" s="218" t="s">
        <v>21</v>
      </c>
      <c r="F826" s="219" t="s">
        <v>183</v>
      </c>
      <c r="G826" s="217"/>
      <c r="H826" s="220">
        <v>18.4</v>
      </c>
      <c r="I826" s="221"/>
      <c r="J826" s="217"/>
      <c r="K826" s="217"/>
      <c r="L826" s="222"/>
      <c r="M826" s="223"/>
      <c r="N826" s="224"/>
      <c r="O826" s="224"/>
      <c r="P826" s="224"/>
      <c r="Q826" s="224"/>
      <c r="R826" s="224"/>
      <c r="S826" s="224"/>
      <c r="T826" s="225"/>
      <c r="AT826" s="226" t="s">
        <v>180</v>
      </c>
      <c r="AU826" s="226" t="s">
        <v>81</v>
      </c>
      <c r="AV826" s="12" t="s">
        <v>179</v>
      </c>
      <c r="AW826" s="12" t="s">
        <v>182</v>
      </c>
      <c r="AX826" s="12" t="s">
        <v>79</v>
      </c>
      <c r="AY826" s="226" t="s">
        <v>172</v>
      </c>
    </row>
    <row r="827" spans="2:65" s="1" customFormat="1" ht="25.5" customHeight="1">
      <c r="B827" s="41"/>
      <c r="C827" s="192" t="s">
        <v>961</v>
      </c>
      <c r="D827" s="192" t="s">
        <v>174</v>
      </c>
      <c r="E827" s="193" t="s">
        <v>962</v>
      </c>
      <c r="F827" s="194" t="s">
        <v>963</v>
      </c>
      <c r="G827" s="195" t="s">
        <v>348</v>
      </c>
      <c r="H827" s="196">
        <v>6</v>
      </c>
      <c r="I827" s="197"/>
      <c r="J827" s="198">
        <f>ROUND(I827*H827,2)</f>
        <v>0</v>
      </c>
      <c r="K827" s="194" t="s">
        <v>178</v>
      </c>
      <c r="L827" s="61"/>
      <c r="M827" s="199" t="s">
        <v>21</v>
      </c>
      <c r="N827" s="200" t="s">
        <v>42</v>
      </c>
      <c r="O827" s="42"/>
      <c r="P827" s="201">
        <f>O827*H827</f>
        <v>0</v>
      </c>
      <c r="Q827" s="201">
        <v>0</v>
      </c>
      <c r="R827" s="201">
        <f>Q827*H827</f>
        <v>0</v>
      </c>
      <c r="S827" s="201">
        <v>0</v>
      </c>
      <c r="T827" s="202">
        <f>S827*H827</f>
        <v>0</v>
      </c>
      <c r="AR827" s="24" t="s">
        <v>179</v>
      </c>
      <c r="AT827" s="24" t="s">
        <v>174</v>
      </c>
      <c r="AU827" s="24" t="s">
        <v>81</v>
      </c>
      <c r="AY827" s="24" t="s">
        <v>172</v>
      </c>
      <c r="BE827" s="203">
        <f>IF(N827="základní",J827,0)</f>
        <v>0</v>
      </c>
      <c r="BF827" s="203">
        <f>IF(N827="snížená",J827,0)</f>
        <v>0</v>
      </c>
      <c r="BG827" s="203">
        <f>IF(N827="zákl. přenesená",J827,0)</f>
        <v>0</v>
      </c>
      <c r="BH827" s="203">
        <f>IF(N827="sníž. přenesená",J827,0)</f>
        <v>0</v>
      </c>
      <c r="BI827" s="203">
        <f>IF(N827="nulová",J827,0)</f>
        <v>0</v>
      </c>
      <c r="BJ827" s="24" t="s">
        <v>79</v>
      </c>
      <c r="BK827" s="203">
        <f>ROUND(I827*H827,2)</f>
        <v>0</v>
      </c>
      <c r="BL827" s="24" t="s">
        <v>179</v>
      </c>
      <c r="BM827" s="24" t="s">
        <v>964</v>
      </c>
    </row>
    <row r="828" spans="2:51" s="11" customFormat="1" ht="13.5">
      <c r="B828" s="204"/>
      <c r="C828" s="205"/>
      <c r="D828" s="206" t="s">
        <v>180</v>
      </c>
      <c r="E828" s="207" t="s">
        <v>21</v>
      </c>
      <c r="F828" s="208" t="s">
        <v>965</v>
      </c>
      <c r="G828" s="205"/>
      <c r="H828" s="209">
        <v>6</v>
      </c>
      <c r="I828" s="210"/>
      <c r="J828" s="205"/>
      <c r="K828" s="205"/>
      <c r="L828" s="211"/>
      <c r="M828" s="212"/>
      <c r="N828" s="213"/>
      <c r="O828" s="213"/>
      <c r="P828" s="213"/>
      <c r="Q828" s="213"/>
      <c r="R828" s="213"/>
      <c r="S828" s="213"/>
      <c r="T828" s="214"/>
      <c r="AT828" s="215" t="s">
        <v>180</v>
      </c>
      <c r="AU828" s="215" t="s">
        <v>81</v>
      </c>
      <c r="AV828" s="11" t="s">
        <v>81</v>
      </c>
      <c r="AW828" s="11" t="s">
        <v>182</v>
      </c>
      <c r="AX828" s="11" t="s">
        <v>71</v>
      </c>
      <c r="AY828" s="215" t="s">
        <v>172</v>
      </c>
    </row>
    <row r="829" spans="2:51" s="12" customFormat="1" ht="13.5">
      <c r="B829" s="216"/>
      <c r="C829" s="217"/>
      <c r="D829" s="206" t="s">
        <v>180</v>
      </c>
      <c r="E829" s="218" t="s">
        <v>21</v>
      </c>
      <c r="F829" s="219" t="s">
        <v>183</v>
      </c>
      <c r="G829" s="217"/>
      <c r="H829" s="220">
        <v>6</v>
      </c>
      <c r="I829" s="221"/>
      <c r="J829" s="217"/>
      <c r="K829" s="217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180</v>
      </c>
      <c r="AU829" s="226" t="s">
        <v>81</v>
      </c>
      <c r="AV829" s="12" t="s">
        <v>179</v>
      </c>
      <c r="AW829" s="12" t="s">
        <v>182</v>
      </c>
      <c r="AX829" s="12" t="s">
        <v>79</v>
      </c>
      <c r="AY829" s="226" t="s">
        <v>172</v>
      </c>
    </row>
    <row r="830" spans="2:65" s="1" customFormat="1" ht="16.5" customHeight="1">
      <c r="B830" s="41"/>
      <c r="C830" s="192" t="s">
        <v>497</v>
      </c>
      <c r="D830" s="192" t="s">
        <v>174</v>
      </c>
      <c r="E830" s="193" t="s">
        <v>966</v>
      </c>
      <c r="F830" s="194" t="s">
        <v>967</v>
      </c>
      <c r="G830" s="195" t="s">
        <v>348</v>
      </c>
      <c r="H830" s="196">
        <v>6.6</v>
      </c>
      <c r="I830" s="197"/>
      <c r="J830" s="198">
        <f>ROUND(I830*H830,2)</f>
        <v>0</v>
      </c>
      <c r="K830" s="194" t="s">
        <v>178</v>
      </c>
      <c r="L830" s="61"/>
      <c r="M830" s="199" t="s">
        <v>21</v>
      </c>
      <c r="N830" s="200" t="s">
        <v>42</v>
      </c>
      <c r="O830" s="42"/>
      <c r="P830" s="201">
        <f>O830*H830</f>
        <v>0</v>
      </c>
      <c r="Q830" s="201">
        <v>0</v>
      </c>
      <c r="R830" s="201">
        <f>Q830*H830</f>
        <v>0</v>
      </c>
      <c r="S830" s="201">
        <v>0</v>
      </c>
      <c r="T830" s="202">
        <f>S830*H830</f>
        <v>0</v>
      </c>
      <c r="AR830" s="24" t="s">
        <v>179</v>
      </c>
      <c r="AT830" s="24" t="s">
        <v>174</v>
      </c>
      <c r="AU830" s="24" t="s">
        <v>81</v>
      </c>
      <c r="AY830" s="24" t="s">
        <v>172</v>
      </c>
      <c r="BE830" s="203">
        <f>IF(N830="základní",J830,0)</f>
        <v>0</v>
      </c>
      <c r="BF830" s="203">
        <f>IF(N830="snížená",J830,0)</f>
        <v>0</v>
      </c>
      <c r="BG830" s="203">
        <f>IF(N830="zákl. přenesená",J830,0)</f>
        <v>0</v>
      </c>
      <c r="BH830" s="203">
        <f>IF(N830="sníž. přenesená",J830,0)</f>
        <v>0</v>
      </c>
      <c r="BI830" s="203">
        <f>IF(N830="nulová",J830,0)</f>
        <v>0</v>
      </c>
      <c r="BJ830" s="24" t="s">
        <v>79</v>
      </c>
      <c r="BK830" s="203">
        <f>ROUND(I830*H830,2)</f>
        <v>0</v>
      </c>
      <c r="BL830" s="24" t="s">
        <v>179</v>
      </c>
      <c r="BM830" s="24" t="s">
        <v>968</v>
      </c>
    </row>
    <row r="831" spans="2:51" s="11" customFormat="1" ht="13.5">
      <c r="B831" s="204"/>
      <c r="C831" s="205"/>
      <c r="D831" s="206" t="s">
        <v>180</v>
      </c>
      <c r="E831" s="207" t="s">
        <v>21</v>
      </c>
      <c r="F831" s="208" t="s">
        <v>969</v>
      </c>
      <c r="G831" s="205"/>
      <c r="H831" s="209">
        <v>6.6</v>
      </c>
      <c r="I831" s="210"/>
      <c r="J831" s="205"/>
      <c r="K831" s="205"/>
      <c r="L831" s="211"/>
      <c r="M831" s="212"/>
      <c r="N831" s="213"/>
      <c r="O831" s="213"/>
      <c r="P831" s="213"/>
      <c r="Q831" s="213"/>
      <c r="R831" s="213"/>
      <c r="S831" s="213"/>
      <c r="T831" s="214"/>
      <c r="AT831" s="215" t="s">
        <v>180</v>
      </c>
      <c r="AU831" s="215" t="s">
        <v>81</v>
      </c>
      <c r="AV831" s="11" t="s">
        <v>81</v>
      </c>
      <c r="AW831" s="11" t="s">
        <v>182</v>
      </c>
      <c r="AX831" s="11" t="s">
        <v>71</v>
      </c>
      <c r="AY831" s="215" t="s">
        <v>172</v>
      </c>
    </row>
    <row r="832" spans="2:51" s="12" customFormat="1" ht="13.5">
      <c r="B832" s="216"/>
      <c r="C832" s="217"/>
      <c r="D832" s="206" t="s">
        <v>180</v>
      </c>
      <c r="E832" s="218" t="s">
        <v>21</v>
      </c>
      <c r="F832" s="219" t="s">
        <v>183</v>
      </c>
      <c r="G832" s="217"/>
      <c r="H832" s="220">
        <v>6.6</v>
      </c>
      <c r="I832" s="221"/>
      <c r="J832" s="217"/>
      <c r="K832" s="217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180</v>
      </c>
      <c r="AU832" s="226" t="s">
        <v>81</v>
      </c>
      <c r="AV832" s="12" t="s">
        <v>179</v>
      </c>
      <c r="AW832" s="12" t="s">
        <v>182</v>
      </c>
      <c r="AX832" s="12" t="s">
        <v>79</v>
      </c>
      <c r="AY832" s="226" t="s">
        <v>172</v>
      </c>
    </row>
    <row r="833" spans="2:65" s="1" customFormat="1" ht="25.5" customHeight="1">
      <c r="B833" s="41"/>
      <c r="C833" s="192" t="s">
        <v>970</v>
      </c>
      <c r="D833" s="192" t="s">
        <v>174</v>
      </c>
      <c r="E833" s="193" t="s">
        <v>971</v>
      </c>
      <c r="F833" s="194" t="s">
        <v>972</v>
      </c>
      <c r="G833" s="195" t="s">
        <v>177</v>
      </c>
      <c r="H833" s="196">
        <v>7.75</v>
      </c>
      <c r="I833" s="197"/>
      <c r="J833" s="198">
        <f>ROUND(I833*H833,2)</f>
        <v>0</v>
      </c>
      <c r="K833" s="194" t="s">
        <v>21</v>
      </c>
      <c r="L833" s="61"/>
      <c r="M833" s="199" t="s">
        <v>21</v>
      </c>
      <c r="N833" s="200" t="s">
        <v>42</v>
      </c>
      <c r="O833" s="42"/>
      <c r="P833" s="201">
        <f>O833*H833</f>
        <v>0</v>
      </c>
      <c r="Q833" s="201">
        <v>0</v>
      </c>
      <c r="R833" s="201">
        <f>Q833*H833</f>
        <v>0</v>
      </c>
      <c r="S833" s="201">
        <v>0</v>
      </c>
      <c r="T833" s="202">
        <f>S833*H833</f>
        <v>0</v>
      </c>
      <c r="AR833" s="24" t="s">
        <v>179</v>
      </c>
      <c r="AT833" s="24" t="s">
        <v>174</v>
      </c>
      <c r="AU833" s="24" t="s">
        <v>81</v>
      </c>
      <c r="AY833" s="24" t="s">
        <v>172</v>
      </c>
      <c r="BE833" s="203">
        <f>IF(N833="základní",J833,0)</f>
        <v>0</v>
      </c>
      <c r="BF833" s="203">
        <f>IF(N833="snížená",J833,0)</f>
        <v>0</v>
      </c>
      <c r="BG833" s="203">
        <f>IF(N833="zákl. přenesená",J833,0)</f>
        <v>0</v>
      </c>
      <c r="BH833" s="203">
        <f>IF(N833="sníž. přenesená",J833,0)</f>
        <v>0</v>
      </c>
      <c r="BI833" s="203">
        <f>IF(N833="nulová",J833,0)</f>
        <v>0</v>
      </c>
      <c r="BJ833" s="24" t="s">
        <v>79</v>
      </c>
      <c r="BK833" s="203">
        <f>ROUND(I833*H833,2)</f>
        <v>0</v>
      </c>
      <c r="BL833" s="24" t="s">
        <v>179</v>
      </c>
      <c r="BM833" s="24" t="s">
        <v>973</v>
      </c>
    </row>
    <row r="834" spans="2:51" s="11" customFormat="1" ht="13.5">
      <c r="B834" s="204"/>
      <c r="C834" s="205"/>
      <c r="D834" s="206" t="s">
        <v>180</v>
      </c>
      <c r="E834" s="207" t="s">
        <v>21</v>
      </c>
      <c r="F834" s="208" t="s">
        <v>974</v>
      </c>
      <c r="G834" s="205"/>
      <c r="H834" s="209">
        <v>7.75</v>
      </c>
      <c r="I834" s="210"/>
      <c r="J834" s="205"/>
      <c r="K834" s="205"/>
      <c r="L834" s="211"/>
      <c r="M834" s="212"/>
      <c r="N834" s="213"/>
      <c r="O834" s="213"/>
      <c r="P834" s="213"/>
      <c r="Q834" s="213"/>
      <c r="R834" s="213"/>
      <c r="S834" s="213"/>
      <c r="T834" s="214"/>
      <c r="AT834" s="215" t="s">
        <v>180</v>
      </c>
      <c r="AU834" s="215" t="s">
        <v>81</v>
      </c>
      <c r="AV834" s="11" t="s">
        <v>81</v>
      </c>
      <c r="AW834" s="11" t="s">
        <v>182</v>
      </c>
      <c r="AX834" s="11" t="s">
        <v>71</v>
      </c>
      <c r="AY834" s="215" t="s">
        <v>172</v>
      </c>
    </row>
    <row r="835" spans="2:51" s="12" customFormat="1" ht="13.5">
      <c r="B835" s="216"/>
      <c r="C835" s="217"/>
      <c r="D835" s="206" t="s">
        <v>180</v>
      </c>
      <c r="E835" s="218" t="s">
        <v>21</v>
      </c>
      <c r="F835" s="219" t="s">
        <v>183</v>
      </c>
      <c r="G835" s="217"/>
      <c r="H835" s="220">
        <v>7.75</v>
      </c>
      <c r="I835" s="221"/>
      <c r="J835" s="217"/>
      <c r="K835" s="217"/>
      <c r="L835" s="222"/>
      <c r="M835" s="223"/>
      <c r="N835" s="224"/>
      <c r="O835" s="224"/>
      <c r="P835" s="224"/>
      <c r="Q835" s="224"/>
      <c r="R835" s="224"/>
      <c r="S835" s="224"/>
      <c r="T835" s="225"/>
      <c r="AT835" s="226" t="s">
        <v>180</v>
      </c>
      <c r="AU835" s="226" t="s">
        <v>81</v>
      </c>
      <c r="AV835" s="12" t="s">
        <v>179</v>
      </c>
      <c r="AW835" s="12" t="s">
        <v>182</v>
      </c>
      <c r="AX835" s="12" t="s">
        <v>79</v>
      </c>
      <c r="AY835" s="226" t="s">
        <v>172</v>
      </c>
    </row>
    <row r="836" spans="2:63" s="10" customFormat="1" ht="29.85" customHeight="1">
      <c r="B836" s="176"/>
      <c r="C836" s="177"/>
      <c r="D836" s="178" t="s">
        <v>70</v>
      </c>
      <c r="E836" s="190" t="s">
        <v>975</v>
      </c>
      <c r="F836" s="190" t="s">
        <v>976</v>
      </c>
      <c r="G836" s="177"/>
      <c r="H836" s="177"/>
      <c r="I836" s="180"/>
      <c r="J836" s="191">
        <f>BK836</f>
        <v>0</v>
      </c>
      <c r="K836" s="177"/>
      <c r="L836" s="182"/>
      <c r="M836" s="183"/>
      <c r="N836" s="184"/>
      <c r="O836" s="184"/>
      <c r="P836" s="185">
        <f>SUM(P837:P846)</f>
        <v>0</v>
      </c>
      <c r="Q836" s="184"/>
      <c r="R836" s="185">
        <f>SUM(R837:R846)</f>
        <v>0</v>
      </c>
      <c r="S836" s="184"/>
      <c r="T836" s="186">
        <f>SUM(T837:T846)</f>
        <v>0</v>
      </c>
      <c r="AR836" s="187" t="s">
        <v>79</v>
      </c>
      <c r="AT836" s="188" t="s">
        <v>70</v>
      </c>
      <c r="AU836" s="188" t="s">
        <v>79</v>
      </c>
      <c r="AY836" s="187" t="s">
        <v>172</v>
      </c>
      <c r="BK836" s="189">
        <f>SUM(BK837:BK846)</f>
        <v>0</v>
      </c>
    </row>
    <row r="837" spans="2:65" s="1" customFormat="1" ht="16.5" customHeight="1">
      <c r="B837" s="41"/>
      <c r="C837" s="192" t="s">
        <v>522</v>
      </c>
      <c r="D837" s="192" t="s">
        <v>174</v>
      </c>
      <c r="E837" s="193" t="s">
        <v>977</v>
      </c>
      <c r="F837" s="194" t="s">
        <v>978</v>
      </c>
      <c r="G837" s="195" t="s">
        <v>348</v>
      </c>
      <c r="H837" s="196">
        <v>20</v>
      </c>
      <c r="I837" s="197"/>
      <c r="J837" s="198">
        <f>ROUND(I837*H837,2)</f>
        <v>0</v>
      </c>
      <c r="K837" s="194" t="s">
        <v>178</v>
      </c>
      <c r="L837" s="61"/>
      <c r="M837" s="199" t="s">
        <v>21</v>
      </c>
      <c r="N837" s="200" t="s">
        <v>42</v>
      </c>
      <c r="O837" s="42"/>
      <c r="P837" s="201">
        <f>O837*H837</f>
        <v>0</v>
      </c>
      <c r="Q837" s="201">
        <v>0</v>
      </c>
      <c r="R837" s="201">
        <f>Q837*H837</f>
        <v>0</v>
      </c>
      <c r="S837" s="201">
        <v>0</v>
      </c>
      <c r="T837" s="202">
        <f>S837*H837</f>
        <v>0</v>
      </c>
      <c r="AR837" s="24" t="s">
        <v>179</v>
      </c>
      <c r="AT837" s="24" t="s">
        <v>174</v>
      </c>
      <c r="AU837" s="24" t="s">
        <v>81</v>
      </c>
      <c r="AY837" s="24" t="s">
        <v>172</v>
      </c>
      <c r="BE837" s="203">
        <f>IF(N837="základní",J837,0)</f>
        <v>0</v>
      </c>
      <c r="BF837" s="203">
        <f>IF(N837="snížená",J837,0)</f>
        <v>0</v>
      </c>
      <c r="BG837" s="203">
        <f>IF(N837="zákl. přenesená",J837,0)</f>
        <v>0</v>
      </c>
      <c r="BH837" s="203">
        <f>IF(N837="sníž. přenesená",J837,0)</f>
        <v>0</v>
      </c>
      <c r="BI837" s="203">
        <f>IF(N837="nulová",J837,0)</f>
        <v>0</v>
      </c>
      <c r="BJ837" s="24" t="s">
        <v>79</v>
      </c>
      <c r="BK837" s="203">
        <f>ROUND(I837*H837,2)</f>
        <v>0</v>
      </c>
      <c r="BL837" s="24" t="s">
        <v>179</v>
      </c>
      <c r="BM837" s="24" t="s">
        <v>979</v>
      </c>
    </row>
    <row r="838" spans="2:65" s="1" customFormat="1" ht="25.5" customHeight="1">
      <c r="B838" s="41"/>
      <c r="C838" s="192" t="s">
        <v>980</v>
      </c>
      <c r="D838" s="192" t="s">
        <v>174</v>
      </c>
      <c r="E838" s="193" t="s">
        <v>981</v>
      </c>
      <c r="F838" s="194" t="s">
        <v>982</v>
      </c>
      <c r="G838" s="195" t="s">
        <v>348</v>
      </c>
      <c r="H838" s="196">
        <v>1200</v>
      </c>
      <c r="I838" s="197"/>
      <c r="J838" s="198">
        <f>ROUND(I838*H838,2)</f>
        <v>0</v>
      </c>
      <c r="K838" s="194" t="s">
        <v>178</v>
      </c>
      <c r="L838" s="61"/>
      <c r="M838" s="199" t="s">
        <v>21</v>
      </c>
      <c r="N838" s="200" t="s">
        <v>42</v>
      </c>
      <c r="O838" s="42"/>
      <c r="P838" s="201">
        <f>O838*H838</f>
        <v>0</v>
      </c>
      <c r="Q838" s="201">
        <v>0</v>
      </c>
      <c r="R838" s="201">
        <f>Q838*H838</f>
        <v>0</v>
      </c>
      <c r="S838" s="201">
        <v>0</v>
      </c>
      <c r="T838" s="202">
        <f>S838*H838</f>
        <v>0</v>
      </c>
      <c r="AR838" s="24" t="s">
        <v>179</v>
      </c>
      <c r="AT838" s="24" t="s">
        <v>174</v>
      </c>
      <c r="AU838" s="24" t="s">
        <v>81</v>
      </c>
      <c r="AY838" s="24" t="s">
        <v>172</v>
      </c>
      <c r="BE838" s="203">
        <f>IF(N838="základní",J838,0)</f>
        <v>0</v>
      </c>
      <c r="BF838" s="203">
        <f>IF(N838="snížená",J838,0)</f>
        <v>0</v>
      </c>
      <c r="BG838" s="203">
        <f>IF(N838="zákl. přenesená",J838,0)</f>
        <v>0</v>
      </c>
      <c r="BH838" s="203">
        <f>IF(N838="sníž. přenesená",J838,0)</f>
        <v>0</v>
      </c>
      <c r="BI838" s="203">
        <f>IF(N838="nulová",J838,0)</f>
        <v>0</v>
      </c>
      <c r="BJ838" s="24" t="s">
        <v>79</v>
      </c>
      <c r="BK838" s="203">
        <f>ROUND(I838*H838,2)</f>
        <v>0</v>
      </c>
      <c r="BL838" s="24" t="s">
        <v>179</v>
      </c>
      <c r="BM838" s="24" t="s">
        <v>983</v>
      </c>
    </row>
    <row r="839" spans="2:51" s="11" customFormat="1" ht="13.5">
      <c r="B839" s="204"/>
      <c r="C839" s="205"/>
      <c r="D839" s="206" t="s">
        <v>180</v>
      </c>
      <c r="E839" s="207" t="s">
        <v>21</v>
      </c>
      <c r="F839" s="208" t="s">
        <v>984</v>
      </c>
      <c r="G839" s="205"/>
      <c r="H839" s="209">
        <v>1200</v>
      </c>
      <c r="I839" s="210"/>
      <c r="J839" s="205"/>
      <c r="K839" s="205"/>
      <c r="L839" s="211"/>
      <c r="M839" s="212"/>
      <c r="N839" s="213"/>
      <c r="O839" s="213"/>
      <c r="P839" s="213"/>
      <c r="Q839" s="213"/>
      <c r="R839" s="213"/>
      <c r="S839" s="213"/>
      <c r="T839" s="214"/>
      <c r="AT839" s="215" t="s">
        <v>180</v>
      </c>
      <c r="AU839" s="215" t="s">
        <v>81</v>
      </c>
      <c r="AV839" s="11" t="s">
        <v>81</v>
      </c>
      <c r="AW839" s="11" t="s">
        <v>182</v>
      </c>
      <c r="AX839" s="11" t="s">
        <v>71</v>
      </c>
      <c r="AY839" s="215" t="s">
        <v>172</v>
      </c>
    </row>
    <row r="840" spans="2:51" s="12" customFormat="1" ht="13.5">
      <c r="B840" s="216"/>
      <c r="C840" s="217"/>
      <c r="D840" s="206" t="s">
        <v>180</v>
      </c>
      <c r="E840" s="218" t="s">
        <v>21</v>
      </c>
      <c r="F840" s="219" t="s">
        <v>183</v>
      </c>
      <c r="G840" s="217"/>
      <c r="H840" s="220">
        <v>1200</v>
      </c>
      <c r="I840" s="221"/>
      <c r="J840" s="217"/>
      <c r="K840" s="217"/>
      <c r="L840" s="222"/>
      <c r="M840" s="223"/>
      <c r="N840" s="224"/>
      <c r="O840" s="224"/>
      <c r="P840" s="224"/>
      <c r="Q840" s="224"/>
      <c r="R840" s="224"/>
      <c r="S840" s="224"/>
      <c r="T840" s="225"/>
      <c r="AT840" s="226" t="s">
        <v>180</v>
      </c>
      <c r="AU840" s="226" t="s">
        <v>81</v>
      </c>
      <c r="AV840" s="12" t="s">
        <v>179</v>
      </c>
      <c r="AW840" s="12" t="s">
        <v>182</v>
      </c>
      <c r="AX840" s="12" t="s">
        <v>79</v>
      </c>
      <c r="AY840" s="226" t="s">
        <v>172</v>
      </c>
    </row>
    <row r="841" spans="2:65" s="1" customFormat="1" ht="25.5" customHeight="1">
      <c r="B841" s="41"/>
      <c r="C841" s="192" t="s">
        <v>526</v>
      </c>
      <c r="D841" s="192" t="s">
        <v>174</v>
      </c>
      <c r="E841" s="193" t="s">
        <v>985</v>
      </c>
      <c r="F841" s="194" t="s">
        <v>986</v>
      </c>
      <c r="G841" s="195" t="s">
        <v>208</v>
      </c>
      <c r="H841" s="196">
        <v>408.177</v>
      </c>
      <c r="I841" s="197"/>
      <c r="J841" s="198">
        <f>ROUND(I841*H841,2)</f>
        <v>0</v>
      </c>
      <c r="K841" s="194" t="s">
        <v>178</v>
      </c>
      <c r="L841" s="61"/>
      <c r="M841" s="199" t="s">
        <v>21</v>
      </c>
      <c r="N841" s="200" t="s">
        <v>42</v>
      </c>
      <c r="O841" s="42"/>
      <c r="P841" s="201">
        <f>O841*H841</f>
        <v>0</v>
      </c>
      <c r="Q841" s="201">
        <v>0</v>
      </c>
      <c r="R841" s="201">
        <f>Q841*H841</f>
        <v>0</v>
      </c>
      <c r="S841" s="201">
        <v>0</v>
      </c>
      <c r="T841" s="202">
        <f>S841*H841</f>
        <v>0</v>
      </c>
      <c r="AR841" s="24" t="s">
        <v>179</v>
      </c>
      <c r="AT841" s="24" t="s">
        <v>174</v>
      </c>
      <c r="AU841" s="24" t="s">
        <v>81</v>
      </c>
      <c r="AY841" s="24" t="s">
        <v>172</v>
      </c>
      <c r="BE841" s="203">
        <f>IF(N841="základní",J841,0)</f>
        <v>0</v>
      </c>
      <c r="BF841" s="203">
        <f>IF(N841="snížená",J841,0)</f>
        <v>0</v>
      </c>
      <c r="BG841" s="203">
        <f>IF(N841="zákl. přenesená",J841,0)</f>
        <v>0</v>
      </c>
      <c r="BH841" s="203">
        <f>IF(N841="sníž. přenesená",J841,0)</f>
        <v>0</v>
      </c>
      <c r="BI841" s="203">
        <f>IF(N841="nulová",J841,0)</f>
        <v>0</v>
      </c>
      <c r="BJ841" s="24" t="s">
        <v>79</v>
      </c>
      <c r="BK841" s="203">
        <f>ROUND(I841*H841,2)</f>
        <v>0</v>
      </c>
      <c r="BL841" s="24" t="s">
        <v>179</v>
      </c>
      <c r="BM841" s="24" t="s">
        <v>987</v>
      </c>
    </row>
    <row r="842" spans="2:65" s="1" customFormat="1" ht="25.5" customHeight="1">
      <c r="B842" s="41"/>
      <c r="C842" s="192" t="s">
        <v>988</v>
      </c>
      <c r="D842" s="192" t="s">
        <v>174</v>
      </c>
      <c r="E842" s="193" t="s">
        <v>989</v>
      </c>
      <c r="F842" s="194" t="s">
        <v>990</v>
      </c>
      <c r="G842" s="195" t="s">
        <v>208</v>
      </c>
      <c r="H842" s="196">
        <v>408.177</v>
      </c>
      <c r="I842" s="197"/>
      <c r="J842" s="198">
        <f>ROUND(I842*H842,2)</f>
        <v>0</v>
      </c>
      <c r="K842" s="194" t="s">
        <v>178</v>
      </c>
      <c r="L842" s="61"/>
      <c r="M842" s="199" t="s">
        <v>21</v>
      </c>
      <c r="N842" s="200" t="s">
        <v>42</v>
      </c>
      <c r="O842" s="42"/>
      <c r="P842" s="201">
        <f>O842*H842</f>
        <v>0</v>
      </c>
      <c r="Q842" s="201">
        <v>0</v>
      </c>
      <c r="R842" s="201">
        <f>Q842*H842</f>
        <v>0</v>
      </c>
      <c r="S842" s="201">
        <v>0</v>
      </c>
      <c r="T842" s="202">
        <f>S842*H842</f>
        <v>0</v>
      </c>
      <c r="AR842" s="24" t="s">
        <v>179</v>
      </c>
      <c r="AT842" s="24" t="s">
        <v>174</v>
      </c>
      <c r="AU842" s="24" t="s">
        <v>81</v>
      </c>
      <c r="AY842" s="24" t="s">
        <v>172</v>
      </c>
      <c r="BE842" s="203">
        <f>IF(N842="základní",J842,0)</f>
        <v>0</v>
      </c>
      <c r="BF842" s="203">
        <f>IF(N842="snížená",J842,0)</f>
        <v>0</v>
      </c>
      <c r="BG842" s="203">
        <f>IF(N842="zákl. přenesená",J842,0)</f>
        <v>0</v>
      </c>
      <c r="BH842" s="203">
        <f>IF(N842="sníž. přenesená",J842,0)</f>
        <v>0</v>
      </c>
      <c r="BI842" s="203">
        <f>IF(N842="nulová",J842,0)</f>
        <v>0</v>
      </c>
      <c r="BJ842" s="24" t="s">
        <v>79</v>
      </c>
      <c r="BK842" s="203">
        <f>ROUND(I842*H842,2)</f>
        <v>0</v>
      </c>
      <c r="BL842" s="24" t="s">
        <v>179</v>
      </c>
      <c r="BM842" s="24" t="s">
        <v>991</v>
      </c>
    </row>
    <row r="843" spans="2:65" s="1" customFormat="1" ht="25.5" customHeight="1">
      <c r="B843" s="41"/>
      <c r="C843" s="192" t="s">
        <v>530</v>
      </c>
      <c r="D843" s="192" t="s">
        <v>174</v>
      </c>
      <c r="E843" s="193" t="s">
        <v>992</v>
      </c>
      <c r="F843" s="194" t="s">
        <v>993</v>
      </c>
      <c r="G843" s="195" t="s">
        <v>208</v>
      </c>
      <c r="H843" s="196">
        <v>1632.708</v>
      </c>
      <c r="I843" s="197"/>
      <c r="J843" s="198">
        <f>ROUND(I843*H843,2)</f>
        <v>0</v>
      </c>
      <c r="K843" s="194" t="s">
        <v>178</v>
      </c>
      <c r="L843" s="61"/>
      <c r="M843" s="199" t="s">
        <v>21</v>
      </c>
      <c r="N843" s="200" t="s">
        <v>42</v>
      </c>
      <c r="O843" s="42"/>
      <c r="P843" s="201">
        <f>O843*H843</f>
        <v>0</v>
      </c>
      <c r="Q843" s="201">
        <v>0</v>
      </c>
      <c r="R843" s="201">
        <f>Q843*H843</f>
        <v>0</v>
      </c>
      <c r="S843" s="201">
        <v>0</v>
      </c>
      <c r="T843" s="202">
        <f>S843*H843</f>
        <v>0</v>
      </c>
      <c r="AR843" s="24" t="s">
        <v>179</v>
      </c>
      <c r="AT843" s="24" t="s">
        <v>174</v>
      </c>
      <c r="AU843" s="24" t="s">
        <v>81</v>
      </c>
      <c r="AY843" s="24" t="s">
        <v>172</v>
      </c>
      <c r="BE843" s="203">
        <f>IF(N843="základní",J843,0)</f>
        <v>0</v>
      </c>
      <c r="BF843" s="203">
        <f>IF(N843="snížená",J843,0)</f>
        <v>0</v>
      </c>
      <c r="BG843" s="203">
        <f>IF(N843="zákl. přenesená",J843,0)</f>
        <v>0</v>
      </c>
      <c r="BH843" s="203">
        <f>IF(N843="sníž. přenesená",J843,0)</f>
        <v>0</v>
      </c>
      <c r="BI843" s="203">
        <f>IF(N843="nulová",J843,0)</f>
        <v>0</v>
      </c>
      <c r="BJ843" s="24" t="s">
        <v>79</v>
      </c>
      <c r="BK843" s="203">
        <f>ROUND(I843*H843,2)</f>
        <v>0</v>
      </c>
      <c r="BL843" s="24" t="s">
        <v>179</v>
      </c>
      <c r="BM843" s="24" t="s">
        <v>994</v>
      </c>
    </row>
    <row r="844" spans="2:51" s="11" customFormat="1" ht="13.5">
      <c r="B844" s="204"/>
      <c r="C844" s="205"/>
      <c r="D844" s="206" t="s">
        <v>180</v>
      </c>
      <c r="E844" s="207" t="s">
        <v>21</v>
      </c>
      <c r="F844" s="208" t="s">
        <v>995</v>
      </c>
      <c r="G844" s="205"/>
      <c r="H844" s="209">
        <v>1632.708</v>
      </c>
      <c r="I844" s="210"/>
      <c r="J844" s="205"/>
      <c r="K844" s="205"/>
      <c r="L844" s="211"/>
      <c r="M844" s="212"/>
      <c r="N844" s="213"/>
      <c r="O844" s="213"/>
      <c r="P844" s="213"/>
      <c r="Q844" s="213"/>
      <c r="R844" s="213"/>
      <c r="S844" s="213"/>
      <c r="T844" s="214"/>
      <c r="AT844" s="215" t="s">
        <v>180</v>
      </c>
      <c r="AU844" s="215" t="s">
        <v>81</v>
      </c>
      <c r="AV844" s="11" t="s">
        <v>81</v>
      </c>
      <c r="AW844" s="11" t="s">
        <v>182</v>
      </c>
      <c r="AX844" s="11" t="s">
        <v>71</v>
      </c>
      <c r="AY844" s="215" t="s">
        <v>172</v>
      </c>
    </row>
    <row r="845" spans="2:51" s="12" customFormat="1" ht="13.5">
      <c r="B845" s="216"/>
      <c r="C845" s="217"/>
      <c r="D845" s="206" t="s">
        <v>180</v>
      </c>
      <c r="E845" s="218" t="s">
        <v>21</v>
      </c>
      <c r="F845" s="219" t="s">
        <v>183</v>
      </c>
      <c r="G845" s="217"/>
      <c r="H845" s="220">
        <v>1632.708</v>
      </c>
      <c r="I845" s="221"/>
      <c r="J845" s="217"/>
      <c r="K845" s="217"/>
      <c r="L845" s="222"/>
      <c r="M845" s="223"/>
      <c r="N845" s="224"/>
      <c r="O845" s="224"/>
      <c r="P845" s="224"/>
      <c r="Q845" s="224"/>
      <c r="R845" s="224"/>
      <c r="S845" s="224"/>
      <c r="T845" s="225"/>
      <c r="AT845" s="226" t="s">
        <v>180</v>
      </c>
      <c r="AU845" s="226" t="s">
        <v>81</v>
      </c>
      <c r="AV845" s="12" t="s">
        <v>179</v>
      </c>
      <c r="AW845" s="12" t="s">
        <v>182</v>
      </c>
      <c r="AX845" s="12" t="s">
        <v>79</v>
      </c>
      <c r="AY845" s="226" t="s">
        <v>172</v>
      </c>
    </row>
    <row r="846" spans="2:65" s="1" customFormat="1" ht="25.5" customHeight="1">
      <c r="B846" s="41"/>
      <c r="C846" s="192" t="s">
        <v>996</v>
      </c>
      <c r="D846" s="192" t="s">
        <v>174</v>
      </c>
      <c r="E846" s="193" t="s">
        <v>997</v>
      </c>
      <c r="F846" s="194" t="s">
        <v>998</v>
      </c>
      <c r="G846" s="195" t="s">
        <v>208</v>
      </c>
      <c r="H846" s="196">
        <v>408.177</v>
      </c>
      <c r="I846" s="197"/>
      <c r="J846" s="198">
        <f>ROUND(I846*H846,2)</f>
        <v>0</v>
      </c>
      <c r="K846" s="194" t="s">
        <v>178</v>
      </c>
      <c r="L846" s="61"/>
      <c r="M846" s="199" t="s">
        <v>21</v>
      </c>
      <c r="N846" s="200" t="s">
        <v>42</v>
      </c>
      <c r="O846" s="42"/>
      <c r="P846" s="201">
        <f>O846*H846</f>
        <v>0</v>
      </c>
      <c r="Q846" s="201">
        <v>0</v>
      </c>
      <c r="R846" s="201">
        <f>Q846*H846</f>
        <v>0</v>
      </c>
      <c r="S846" s="201">
        <v>0</v>
      </c>
      <c r="T846" s="202">
        <f>S846*H846</f>
        <v>0</v>
      </c>
      <c r="AR846" s="24" t="s">
        <v>179</v>
      </c>
      <c r="AT846" s="24" t="s">
        <v>174</v>
      </c>
      <c r="AU846" s="24" t="s">
        <v>81</v>
      </c>
      <c r="AY846" s="24" t="s">
        <v>172</v>
      </c>
      <c r="BE846" s="203">
        <f>IF(N846="základní",J846,0)</f>
        <v>0</v>
      </c>
      <c r="BF846" s="203">
        <f>IF(N846="snížená",J846,0)</f>
        <v>0</v>
      </c>
      <c r="BG846" s="203">
        <f>IF(N846="zákl. přenesená",J846,0)</f>
        <v>0</v>
      </c>
      <c r="BH846" s="203">
        <f>IF(N846="sníž. přenesená",J846,0)</f>
        <v>0</v>
      </c>
      <c r="BI846" s="203">
        <f>IF(N846="nulová",J846,0)</f>
        <v>0</v>
      </c>
      <c r="BJ846" s="24" t="s">
        <v>79</v>
      </c>
      <c r="BK846" s="203">
        <f>ROUND(I846*H846,2)</f>
        <v>0</v>
      </c>
      <c r="BL846" s="24" t="s">
        <v>179</v>
      </c>
      <c r="BM846" s="24" t="s">
        <v>999</v>
      </c>
    </row>
    <row r="847" spans="2:63" s="10" customFormat="1" ht="29.85" customHeight="1">
      <c r="B847" s="176"/>
      <c r="C847" s="177"/>
      <c r="D847" s="178" t="s">
        <v>70</v>
      </c>
      <c r="E847" s="190" t="s">
        <v>1000</v>
      </c>
      <c r="F847" s="190" t="s">
        <v>1001</v>
      </c>
      <c r="G847" s="177"/>
      <c r="H847" s="177"/>
      <c r="I847" s="180"/>
      <c r="J847" s="191">
        <f>BK847</f>
        <v>0</v>
      </c>
      <c r="K847" s="177"/>
      <c r="L847" s="182"/>
      <c r="M847" s="183"/>
      <c r="N847" s="184"/>
      <c r="O847" s="184"/>
      <c r="P847" s="185">
        <f>P848</f>
        <v>0</v>
      </c>
      <c r="Q847" s="184"/>
      <c r="R847" s="185">
        <f>R848</f>
        <v>0</v>
      </c>
      <c r="S847" s="184"/>
      <c r="T847" s="186">
        <f>T848</f>
        <v>0</v>
      </c>
      <c r="AR847" s="187" t="s">
        <v>79</v>
      </c>
      <c r="AT847" s="188" t="s">
        <v>70</v>
      </c>
      <c r="AU847" s="188" t="s">
        <v>79</v>
      </c>
      <c r="AY847" s="187" t="s">
        <v>172</v>
      </c>
      <c r="BK847" s="189">
        <f>BK848</f>
        <v>0</v>
      </c>
    </row>
    <row r="848" spans="2:65" s="1" customFormat="1" ht="16.5" customHeight="1">
      <c r="B848" s="41"/>
      <c r="C848" s="192" t="s">
        <v>535</v>
      </c>
      <c r="D848" s="192" t="s">
        <v>174</v>
      </c>
      <c r="E848" s="193" t="s">
        <v>1002</v>
      </c>
      <c r="F848" s="194" t="s">
        <v>1003</v>
      </c>
      <c r="G848" s="195" t="s">
        <v>208</v>
      </c>
      <c r="H848" s="196">
        <v>136.132</v>
      </c>
      <c r="I848" s="197"/>
      <c r="J848" s="198">
        <f>ROUND(I848*H848,2)</f>
        <v>0</v>
      </c>
      <c r="K848" s="194" t="s">
        <v>178</v>
      </c>
      <c r="L848" s="61"/>
      <c r="M848" s="199" t="s">
        <v>21</v>
      </c>
      <c r="N848" s="200" t="s">
        <v>42</v>
      </c>
      <c r="O848" s="42"/>
      <c r="P848" s="201">
        <f>O848*H848</f>
        <v>0</v>
      </c>
      <c r="Q848" s="201">
        <v>0</v>
      </c>
      <c r="R848" s="201">
        <f>Q848*H848</f>
        <v>0</v>
      </c>
      <c r="S848" s="201">
        <v>0</v>
      </c>
      <c r="T848" s="202">
        <f>S848*H848</f>
        <v>0</v>
      </c>
      <c r="AR848" s="24" t="s">
        <v>179</v>
      </c>
      <c r="AT848" s="24" t="s">
        <v>174</v>
      </c>
      <c r="AU848" s="24" t="s">
        <v>81</v>
      </c>
      <c r="AY848" s="24" t="s">
        <v>172</v>
      </c>
      <c r="BE848" s="203">
        <f>IF(N848="základní",J848,0)</f>
        <v>0</v>
      </c>
      <c r="BF848" s="203">
        <f>IF(N848="snížená",J848,0)</f>
        <v>0</v>
      </c>
      <c r="BG848" s="203">
        <f>IF(N848="zákl. přenesená",J848,0)</f>
        <v>0</v>
      </c>
      <c r="BH848" s="203">
        <f>IF(N848="sníž. přenesená",J848,0)</f>
        <v>0</v>
      </c>
      <c r="BI848" s="203">
        <f>IF(N848="nulová",J848,0)</f>
        <v>0</v>
      </c>
      <c r="BJ848" s="24" t="s">
        <v>79</v>
      </c>
      <c r="BK848" s="203">
        <f>ROUND(I848*H848,2)</f>
        <v>0</v>
      </c>
      <c r="BL848" s="24" t="s">
        <v>179</v>
      </c>
      <c r="BM848" s="24" t="s">
        <v>1004</v>
      </c>
    </row>
    <row r="849" spans="2:63" s="10" customFormat="1" ht="37.35" customHeight="1">
      <c r="B849" s="176"/>
      <c r="C849" s="177"/>
      <c r="D849" s="178" t="s">
        <v>70</v>
      </c>
      <c r="E849" s="179" t="s">
        <v>1005</v>
      </c>
      <c r="F849" s="179" t="s">
        <v>1006</v>
      </c>
      <c r="G849" s="177"/>
      <c r="H849" s="177"/>
      <c r="I849" s="180"/>
      <c r="J849" s="181">
        <f>BK849</f>
        <v>0</v>
      </c>
      <c r="K849" s="177"/>
      <c r="L849" s="182"/>
      <c r="M849" s="183"/>
      <c r="N849" s="184"/>
      <c r="O849" s="184"/>
      <c r="P849" s="185">
        <f>P850+P934+P973+P974+P999+P1054+P1061+P1088+P1091+P1099+P1104+P1106+P1118+P1133+P1164+P1190+P1193+P1195+P1213+P1221+P1225+P1232+P1233+P1235+P1288+P1297+P1299+P1461+P1467+P1472+P1475+P1483+P1514+P1519+P1531+P1536+P1565+P1836+P1945+P1958+P1969+P2107+P2155+P2324+P2403+P2455</f>
        <v>0</v>
      </c>
      <c r="Q849" s="184"/>
      <c r="R849" s="185">
        <f>R850+R934+R973+R974+R999+R1054+R1061+R1088+R1091+R1099+R1104+R1106+R1118+R1133+R1164+R1190+R1193+R1195+R1213+R1221+R1225+R1232+R1233+R1235+R1288+R1297+R1299+R1461+R1467+R1472+R1475+R1483+R1514+R1519+R1531+R1536+R1565+R1836+R1945+R1958+R1969+R2107+R2155+R2324+R2403+R2455</f>
        <v>0</v>
      </c>
      <c r="S849" s="184"/>
      <c r="T849" s="186">
        <f>T850+T934+T973+T974+T999+T1054+T1061+T1088+T1091+T1099+T1104+T1106+T1118+T1133+T1164+T1190+T1193+T1195+T1213+T1221+T1225+T1232+T1233+T1235+T1288+T1297+T1299+T1461+T1467+T1472+T1475+T1483+T1514+T1519+T1531+T1536+T1565+T1836+T1945+T1958+T1969+T2107+T2155+T2324+T2403+T2455</f>
        <v>0</v>
      </c>
      <c r="AR849" s="187" t="s">
        <v>81</v>
      </c>
      <c r="AT849" s="188" t="s">
        <v>70</v>
      </c>
      <c r="AU849" s="188" t="s">
        <v>71</v>
      </c>
      <c r="AY849" s="187" t="s">
        <v>172</v>
      </c>
      <c r="BK849" s="189">
        <f>BK850+BK934+BK973+BK974+BK999+BK1054+BK1061+BK1088+BK1091+BK1099+BK1104+BK1106+BK1118+BK1133+BK1164+BK1190+BK1193+BK1195+BK1213+BK1221+BK1225+BK1232+BK1233+BK1235+BK1288+BK1297+BK1299+BK1461+BK1467+BK1472+BK1475+BK1483+BK1514+BK1519+BK1531+BK1536+BK1565+BK1836+BK1945+BK1958+BK1969+BK2107+BK2155+BK2324+BK2403+BK2455</f>
        <v>0</v>
      </c>
    </row>
    <row r="850" spans="2:63" s="10" customFormat="1" ht="19.9" customHeight="1">
      <c r="B850" s="176"/>
      <c r="C850" s="177"/>
      <c r="D850" s="178" t="s">
        <v>70</v>
      </c>
      <c r="E850" s="190" t="s">
        <v>1007</v>
      </c>
      <c r="F850" s="190" t="s">
        <v>1008</v>
      </c>
      <c r="G850" s="177"/>
      <c r="H850" s="177"/>
      <c r="I850" s="180"/>
      <c r="J850" s="191">
        <f>BK850</f>
        <v>0</v>
      </c>
      <c r="K850" s="177"/>
      <c r="L850" s="182"/>
      <c r="M850" s="183"/>
      <c r="N850" s="184"/>
      <c r="O850" s="184"/>
      <c r="P850" s="185">
        <f>SUM(P851:P933)</f>
        <v>0</v>
      </c>
      <c r="Q850" s="184"/>
      <c r="R850" s="185">
        <f>SUM(R851:R933)</f>
        <v>0</v>
      </c>
      <c r="S850" s="184"/>
      <c r="T850" s="186">
        <f>SUM(T851:T933)</f>
        <v>0</v>
      </c>
      <c r="AR850" s="187" t="s">
        <v>81</v>
      </c>
      <c r="AT850" s="188" t="s">
        <v>70</v>
      </c>
      <c r="AU850" s="188" t="s">
        <v>79</v>
      </c>
      <c r="AY850" s="187" t="s">
        <v>172</v>
      </c>
      <c r="BK850" s="189">
        <f>SUM(BK851:BK933)</f>
        <v>0</v>
      </c>
    </row>
    <row r="851" spans="2:65" s="1" customFormat="1" ht="25.5" customHeight="1">
      <c r="B851" s="41"/>
      <c r="C851" s="192" t="s">
        <v>1009</v>
      </c>
      <c r="D851" s="192" t="s">
        <v>174</v>
      </c>
      <c r="E851" s="193" t="s">
        <v>1010</v>
      </c>
      <c r="F851" s="194" t="s">
        <v>1011</v>
      </c>
      <c r="G851" s="195" t="s">
        <v>218</v>
      </c>
      <c r="H851" s="196">
        <v>152.03</v>
      </c>
      <c r="I851" s="197"/>
      <c r="J851" s="198">
        <f>ROUND(I851*H851,2)</f>
        <v>0</v>
      </c>
      <c r="K851" s="194" t="s">
        <v>178</v>
      </c>
      <c r="L851" s="61"/>
      <c r="M851" s="199" t="s">
        <v>21</v>
      </c>
      <c r="N851" s="200" t="s">
        <v>42</v>
      </c>
      <c r="O851" s="42"/>
      <c r="P851" s="201">
        <f>O851*H851</f>
        <v>0</v>
      </c>
      <c r="Q851" s="201">
        <v>0</v>
      </c>
      <c r="R851" s="201">
        <f>Q851*H851</f>
        <v>0</v>
      </c>
      <c r="S851" s="201">
        <v>0</v>
      </c>
      <c r="T851" s="202">
        <f>S851*H851</f>
        <v>0</v>
      </c>
      <c r="AR851" s="24" t="s">
        <v>209</v>
      </c>
      <c r="AT851" s="24" t="s">
        <v>174</v>
      </c>
      <c r="AU851" s="24" t="s">
        <v>81</v>
      </c>
      <c r="AY851" s="24" t="s">
        <v>172</v>
      </c>
      <c r="BE851" s="203">
        <f>IF(N851="základní",J851,0)</f>
        <v>0</v>
      </c>
      <c r="BF851" s="203">
        <f>IF(N851="snížená",J851,0)</f>
        <v>0</v>
      </c>
      <c r="BG851" s="203">
        <f>IF(N851="zákl. přenesená",J851,0)</f>
        <v>0</v>
      </c>
      <c r="BH851" s="203">
        <f>IF(N851="sníž. přenesená",J851,0)</f>
        <v>0</v>
      </c>
      <c r="BI851" s="203">
        <f>IF(N851="nulová",J851,0)</f>
        <v>0</v>
      </c>
      <c r="BJ851" s="24" t="s">
        <v>79</v>
      </c>
      <c r="BK851" s="203">
        <f>ROUND(I851*H851,2)</f>
        <v>0</v>
      </c>
      <c r="BL851" s="24" t="s">
        <v>209</v>
      </c>
      <c r="BM851" s="24" t="s">
        <v>1012</v>
      </c>
    </row>
    <row r="852" spans="2:51" s="11" customFormat="1" ht="13.5">
      <c r="B852" s="204"/>
      <c r="C852" s="205"/>
      <c r="D852" s="206" t="s">
        <v>180</v>
      </c>
      <c r="E852" s="207" t="s">
        <v>21</v>
      </c>
      <c r="F852" s="208" t="s">
        <v>1013</v>
      </c>
      <c r="G852" s="205"/>
      <c r="H852" s="209">
        <v>4.33</v>
      </c>
      <c r="I852" s="210"/>
      <c r="J852" s="205"/>
      <c r="K852" s="205"/>
      <c r="L852" s="211"/>
      <c r="M852" s="212"/>
      <c r="N852" s="213"/>
      <c r="O852" s="213"/>
      <c r="P852" s="213"/>
      <c r="Q852" s="213"/>
      <c r="R852" s="213"/>
      <c r="S852" s="213"/>
      <c r="T852" s="214"/>
      <c r="AT852" s="215" t="s">
        <v>180</v>
      </c>
      <c r="AU852" s="215" t="s">
        <v>81</v>
      </c>
      <c r="AV852" s="11" t="s">
        <v>81</v>
      </c>
      <c r="AW852" s="11" t="s">
        <v>182</v>
      </c>
      <c r="AX852" s="11" t="s">
        <v>71</v>
      </c>
      <c r="AY852" s="215" t="s">
        <v>172</v>
      </c>
    </row>
    <row r="853" spans="2:51" s="11" customFormat="1" ht="13.5">
      <c r="B853" s="204"/>
      <c r="C853" s="205"/>
      <c r="D853" s="206" t="s">
        <v>180</v>
      </c>
      <c r="E853" s="207" t="s">
        <v>21</v>
      </c>
      <c r="F853" s="208" t="s">
        <v>1014</v>
      </c>
      <c r="G853" s="205"/>
      <c r="H853" s="209">
        <v>4.19</v>
      </c>
      <c r="I853" s="210"/>
      <c r="J853" s="205"/>
      <c r="K853" s="205"/>
      <c r="L853" s="211"/>
      <c r="M853" s="212"/>
      <c r="N853" s="213"/>
      <c r="O853" s="213"/>
      <c r="P853" s="213"/>
      <c r="Q853" s="213"/>
      <c r="R853" s="213"/>
      <c r="S853" s="213"/>
      <c r="T853" s="214"/>
      <c r="AT853" s="215" t="s">
        <v>180</v>
      </c>
      <c r="AU853" s="215" t="s">
        <v>81</v>
      </c>
      <c r="AV853" s="11" t="s">
        <v>81</v>
      </c>
      <c r="AW853" s="11" t="s">
        <v>182</v>
      </c>
      <c r="AX853" s="11" t="s">
        <v>71</v>
      </c>
      <c r="AY853" s="215" t="s">
        <v>172</v>
      </c>
    </row>
    <row r="854" spans="2:51" s="11" customFormat="1" ht="13.5">
      <c r="B854" s="204"/>
      <c r="C854" s="205"/>
      <c r="D854" s="206" t="s">
        <v>180</v>
      </c>
      <c r="E854" s="207" t="s">
        <v>21</v>
      </c>
      <c r="F854" s="208" t="s">
        <v>1015</v>
      </c>
      <c r="G854" s="205"/>
      <c r="H854" s="209">
        <v>6.04</v>
      </c>
      <c r="I854" s="210"/>
      <c r="J854" s="205"/>
      <c r="K854" s="205"/>
      <c r="L854" s="211"/>
      <c r="M854" s="212"/>
      <c r="N854" s="213"/>
      <c r="O854" s="213"/>
      <c r="P854" s="213"/>
      <c r="Q854" s="213"/>
      <c r="R854" s="213"/>
      <c r="S854" s="213"/>
      <c r="T854" s="214"/>
      <c r="AT854" s="215" t="s">
        <v>180</v>
      </c>
      <c r="AU854" s="215" t="s">
        <v>81</v>
      </c>
      <c r="AV854" s="11" t="s">
        <v>81</v>
      </c>
      <c r="AW854" s="11" t="s">
        <v>182</v>
      </c>
      <c r="AX854" s="11" t="s">
        <v>71</v>
      </c>
      <c r="AY854" s="215" t="s">
        <v>172</v>
      </c>
    </row>
    <row r="855" spans="2:51" s="11" customFormat="1" ht="13.5">
      <c r="B855" s="204"/>
      <c r="C855" s="205"/>
      <c r="D855" s="206" t="s">
        <v>180</v>
      </c>
      <c r="E855" s="207" t="s">
        <v>21</v>
      </c>
      <c r="F855" s="208" t="s">
        <v>1016</v>
      </c>
      <c r="G855" s="205"/>
      <c r="H855" s="209">
        <v>11.69</v>
      </c>
      <c r="I855" s="210"/>
      <c r="J855" s="205"/>
      <c r="K855" s="205"/>
      <c r="L855" s="211"/>
      <c r="M855" s="212"/>
      <c r="N855" s="213"/>
      <c r="O855" s="213"/>
      <c r="P855" s="213"/>
      <c r="Q855" s="213"/>
      <c r="R855" s="213"/>
      <c r="S855" s="213"/>
      <c r="T855" s="214"/>
      <c r="AT855" s="215" t="s">
        <v>180</v>
      </c>
      <c r="AU855" s="215" t="s">
        <v>81</v>
      </c>
      <c r="AV855" s="11" t="s">
        <v>81</v>
      </c>
      <c r="AW855" s="11" t="s">
        <v>182</v>
      </c>
      <c r="AX855" s="11" t="s">
        <v>71</v>
      </c>
      <c r="AY855" s="215" t="s">
        <v>172</v>
      </c>
    </row>
    <row r="856" spans="2:51" s="11" customFormat="1" ht="13.5">
      <c r="B856" s="204"/>
      <c r="C856" s="205"/>
      <c r="D856" s="206" t="s">
        <v>180</v>
      </c>
      <c r="E856" s="207" t="s">
        <v>21</v>
      </c>
      <c r="F856" s="208" t="s">
        <v>1017</v>
      </c>
      <c r="G856" s="205"/>
      <c r="H856" s="209">
        <v>9.07</v>
      </c>
      <c r="I856" s="210"/>
      <c r="J856" s="205"/>
      <c r="K856" s="205"/>
      <c r="L856" s="211"/>
      <c r="M856" s="212"/>
      <c r="N856" s="213"/>
      <c r="O856" s="213"/>
      <c r="P856" s="213"/>
      <c r="Q856" s="213"/>
      <c r="R856" s="213"/>
      <c r="S856" s="213"/>
      <c r="T856" s="214"/>
      <c r="AT856" s="215" t="s">
        <v>180</v>
      </c>
      <c r="AU856" s="215" t="s">
        <v>81</v>
      </c>
      <c r="AV856" s="11" t="s">
        <v>81</v>
      </c>
      <c r="AW856" s="11" t="s">
        <v>182</v>
      </c>
      <c r="AX856" s="11" t="s">
        <v>71</v>
      </c>
      <c r="AY856" s="215" t="s">
        <v>172</v>
      </c>
    </row>
    <row r="857" spans="2:51" s="11" customFormat="1" ht="13.5">
      <c r="B857" s="204"/>
      <c r="C857" s="205"/>
      <c r="D857" s="206" t="s">
        <v>180</v>
      </c>
      <c r="E857" s="207" t="s">
        <v>21</v>
      </c>
      <c r="F857" s="208" t="s">
        <v>1018</v>
      </c>
      <c r="G857" s="205"/>
      <c r="H857" s="209">
        <v>11.36</v>
      </c>
      <c r="I857" s="210"/>
      <c r="J857" s="205"/>
      <c r="K857" s="205"/>
      <c r="L857" s="211"/>
      <c r="M857" s="212"/>
      <c r="N857" s="213"/>
      <c r="O857" s="213"/>
      <c r="P857" s="213"/>
      <c r="Q857" s="213"/>
      <c r="R857" s="213"/>
      <c r="S857" s="213"/>
      <c r="T857" s="214"/>
      <c r="AT857" s="215" t="s">
        <v>180</v>
      </c>
      <c r="AU857" s="215" t="s">
        <v>81</v>
      </c>
      <c r="AV857" s="11" t="s">
        <v>81</v>
      </c>
      <c r="AW857" s="11" t="s">
        <v>182</v>
      </c>
      <c r="AX857" s="11" t="s">
        <v>71</v>
      </c>
      <c r="AY857" s="215" t="s">
        <v>172</v>
      </c>
    </row>
    <row r="858" spans="2:51" s="11" customFormat="1" ht="13.5">
      <c r="B858" s="204"/>
      <c r="C858" s="205"/>
      <c r="D858" s="206" t="s">
        <v>180</v>
      </c>
      <c r="E858" s="207" t="s">
        <v>21</v>
      </c>
      <c r="F858" s="208" t="s">
        <v>1019</v>
      </c>
      <c r="G858" s="205"/>
      <c r="H858" s="209">
        <v>14.32</v>
      </c>
      <c r="I858" s="210"/>
      <c r="J858" s="205"/>
      <c r="K858" s="205"/>
      <c r="L858" s="211"/>
      <c r="M858" s="212"/>
      <c r="N858" s="213"/>
      <c r="O858" s="213"/>
      <c r="P858" s="213"/>
      <c r="Q858" s="213"/>
      <c r="R858" s="213"/>
      <c r="S858" s="213"/>
      <c r="T858" s="214"/>
      <c r="AT858" s="215" t="s">
        <v>180</v>
      </c>
      <c r="AU858" s="215" t="s">
        <v>81</v>
      </c>
      <c r="AV858" s="11" t="s">
        <v>81</v>
      </c>
      <c r="AW858" s="11" t="s">
        <v>182</v>
      </c>
      <c r="AX858" s="11" t="s">
        <v>71</v>
      </c>
      <c r="AY858" s="215" t="s">
        <v>172</v>
      </c>
    </row>
    <row r="859" spans="2:51" s="11" customFormat="1" ht="13.5">
      <c r="B859" s="204"/>
      <c r="C859" s="205"/>
      <c r="D859" s="206" t="s">
        <v>180</v>
      </c>
      <c r="E859" s="207" t="s">
        <v>21</v>
      </c>
      <c r="F859" s="208" t="s">
        <v>1020</v>
      </c>
      <c r="G859" s="205"/>
      <c r="H859" s="209">
        <v>70.5</v>
      </c>
      <c r="I859" s="210"/>
      <c r="J859" s="205"/>
      <c r="K859" s="205"/>
      <c r="L859" s="211"/>
      <c r="M859" s="212"/>
      <c r="N859" s="213"/>
      <c r="O859" s="213"/>
      <c r="P859" s="213"/>
      <c r="Q859" s="213"/>
      <c r="R859" s="213"/>
      <c r="S859" s="213"/>
      <c r="T859" s="214"/>
      <c r="AT859" s="215" t="s">
        <v>180</v>
      </c>
      <c r="AU859" s="215" t="s">
        <v>81</v>
      </c>
      <c r="AV859" s="11" t="s">
        <v>81</v>
      </c>
      <c r="AW859" s="11" t="s">
        <v>182</v>
      </c>
      <c r="AX859" s="11" t="s">
        <v>71</v>
      </c>
      <c r="AY859" s="215" t="s">
        <v>172</v>
      </c>
    </row>
    <row r="860" spans="2:51" s="11" customFormat="1" ht="13.5">
      <c r="B860" s="204"/>
      <c r="C860" s="205"/>
      <c r="D860" s="206" t="s">
        <v>180</v>
      </c>
      <c r="E860" s="207" t="s">
        <v>21</v>
      </c>
      <c r="F860" s="208" t="s">
        <v>1021</v>
      </c>
      <c r="G860" s="205"/>
      <c r="H860" s="209">
        <v>5.78</v>
      </c>
      <c r="I860" s="210"/>
      <c r="J860" s="205"/>
      <c r="K860" s="205"/>
      <c r="L860" s="211"/>
      <c r="M860" s="212"/>
      <c r="N860" s="213"/>
      <c r="O860" s="213"/>
      <c r="P860" s="213"/>
      <c r="Q860" s="213"/>
      <c r="R860" s="213"/>
      <c r="S860" s="213"/>
      <c r="T860" s="214"/>
      <c r="AT860" s="215" t="s">
        <v>180</v>
      </c>
      <c r="AU860" s="215" t="s">
        <v>81</v>
      </c>
      <c r="AV860" s="11" t="s">
        <v>81</v>
      </c>
      <c r="AW860" s="11" t="s">
        <v>182</v>
      </c>
      <c r="AX860" s="11" t="s">
        <v>71</v>
      </c>
      <c r="AY860" s="215" t="s">
        <v>172</v>
      </c>
    </row>
    <row r="861" spans="2:51" s="11" customFormat="1" ht="13.5">
      <c r="B861" s="204"/>
      <c r="C861" s="205"/>
      <c r="D861" s="206" t="s">
        <v>180</v>
      </c>
      <c r="E861" s="207" t="s">
        <v>21</v>
      </c>
      <c r="F861" s="208" t="s">
        <v>1022</v>
      </c>
      <c r="G861" s="205"/>
      <c r="H861" s="209">
        <v>1.15</v>
      </c>
      <c r="I861" s="210"/>
      <c r="J861" s="205"/>
      <c r="K861" s="205"/>
      <c r="L861" s="211"/>
      <c r="M861" s="212"/>
      <c r="N861" s="213"/>
      <c r="O861" s="213"/>
      <c r="P861" s="213"/>
      <c r="Q861" s="213"/>
      <c r="R861" s="213"/>
      <c r="S861" s="213"/>
      <c r="T861" s="214"/>
      <c r="AT861" s="215" t="s">
        <v>180</v>
      </c>
      <c r="AU861" s="215" t="s">
        <v>81</v>
      </c>
      <c r="AV861" s="11" t="s">
        <v>81</v>
      </c>
      <c r="AW861" s="11" t="s">
        <v>182</v>
      </c>
      <c r="AX861" s="11" t="s">
        <v>71</v>
      </c>
      <c r="AY861" s="215" t="s">
        <v>172</v>
      </c>
    </row>
    <row r="862" spans="2:51" s="11" customFormat="1" ht="13.5">
      <c r="B862" s="204"/>
      <c r="C862" s="205"/>
      <c r="D862" s="206" t="s">
        <v>180</v>
      </c>
      <c r="E862" s="207" t="s">
        <v>21</v>
      </c>
      <c r="F862" s="208" t="s">
        <v>1023</v>
      </c>
      <c r="G862" s="205"/>
      <c r="H862" s="209">
        <v>1.41</v>
      </c>
      <c r="I862" s="210"/>
      <c r="J862" s="205"/>
      <c r="K862" s="205"/>
      <c r="L862" s="211"/>
      <c r="M862" s="212"/>
      <c r="N862" s="213"/>
      <c r="O862" s="213"/>
      <c r="P862" s="213"/>
      <c r="Q862" s="213"/>
      <c r="R862" s="213"/>
      <c r="S862" s="213"/>
      <c r="T862" s="214"/>
      <c r="AT862" s="215" t="s">
        <v>180</v>
      </c>
      <c r="AU862" s="215" t="s">
        <v>81</v>
      </c>
      <c r="AV862" s="11" t="s">
        <v>81</v>
      </c>
      <c r="AW862" s="11" t="s">
        <v>182</v>
      </c>
      <c r="AX862" s="11" t="s">
        <v>71</v>
      </c>
      <c r="AY862" s="215" t="s">
        <v>172</v>
      </c>
    </row>
    <row r="863" spans="2:51" s="11" customFormat="1" ht="13.5">
      <c r="B863" s="204"/>
      <c r="C863" s="205"/>
      <c r="D863" s="206" t="s">
        <v>180</v>
      </c>
      <c r="E863" s="207" t="s">
        <v>21</v>
      </c>
      <c r="F863" s="208" t="s">
        <v>1024</v>
      </c>
      <c r="G863" s="205"/>
      <c r="H863" s="209">
        <v>8.74</v>
      </c>
      <c r="I863" s="210"/>
      <c r="J863" s="205"/>
      <c r="K863" s="205"/>
      <c r="L863" s="211"/>
      <c r="M863" s="212"/>
      <c r="N863" s="213"/>
      <c r="O863" s="213"/>
      <c r="P863" s="213"/>
      <c r="Q863" s="213"/>
      <c r="R863" s="213"/>
      <c r="S863" s="213"/>
      <c r="T863" s="214"/>
      <c r="AT863" s="215" t="s">
        <v>180</v>
      </c>
      <c r="AU863" s="215" t="s">
        <v>81</v>
      </c>
      <c r="AV863" s="11" t="s">
        <v>81</v>
      </c>
      <c r="AW863" s="11" t="s">
        <v>182</v>
      </c>
      <c r="AX863" s="11" t="s">
        <v>71</v>
      </c>
      <c r="AY863" s="215" t="s">
        <v>172</v>
      </c>
    </row>
    <row r="864" spans="2:51" s="11" customFormat="1" ht="13.5">
      <c r="B864" s="204"/>
      <c r="C864" s="205"/>
      <c r="D864" s="206" t="s">
        <v>180</v>
      </c>
      <c r="E864" s="207" t="s">
        <v>21</v>
      </c>
      <c r="F864" s="208" t="s">
        <v>1025</v>
      </c>
      <c r="G864" s="205"/>
      <c r="H864" s="209">
        <v>3.45</v>
      </c>
      <c r="I864" s="210"/>
      <c r="J864" s="205"/>
      <c r="K864" s="205"/>
      <c r="L864" s="211"/>
      <c r="M864" s="212"/>
      <c r="N864" s="213"/>
      <c r="O864" s="213"/>
      <c r="P864" s="213"/>
      <c r="Q864" s="213"/>
      <c r="R864" s="213"/>
      <c r="S864" s="213"/>
      <c r="T864" s="214"/>
      <c r="AT864" s="215" t="s">
        <v>180</v>
      </c>
      <c r="AU864" s="215" t="s">
        <v>81</v>
      </c>
      <c r="AV864" s="11" t="s">
        <v>81</v>
      </c>
      <c r="AW864" s="11" t="s">
        <v>182</v>
      </c>
      <c r="AX864" s="11" t="s">
        <v>71</v>
      </c>
      <c r="AY864" s="215" t="s">
        <v>172</v>
      </c>
    </row>
    <row r="865" spans="2:51" s="12" customFormat="1" ht="13.5">
      <c r="B865" s="216"/>
      <c r="C865" s="217"/>
      <c r="D865" s="206" t="s">
        <v>180</v>
      </c>
      <c r="E865" s="218" t="s">
        <v>21</v>
      </c>
      <c r="F865" s="219" t="s">
        <v>183</v>
      </c>
      <c r="G865" s="217"/>
      <c r="H865" s="220">
        <v>152.03</v>
      </c>
      <c r="I865" s="221"/>
      <c r="J865" s="217"/>
      <c r="K865" s="217"/>
      <c r="L865" s="222"/>
      <c r="M865" s="223"/>
      <c r="N865" s="224"/>
      <c r="O865" s="224"/>
      <c r="P865" s="224"/>
      <c r="Q865" s="224"/>
      <c r="R865" s="224"/>
      <c r="S865" s="224"/>
      <c r="T865" s="225"/>
      <c r="AT865" s="226" t="s">
        <v>180</v>
      </c>
      <c r="AU865" s="226" t="s">
        <v>81</v>
      </c>
      <c r="AV865" s="12" t="s">
        <v>179</v>
      </c>
      <c r="AW865" s="12" t="s">
        <v>182</v>
      </c>
      <c r="AX865" s="12" t="s">
        <v>79</v>
      </c>
      <c r="AY865" s="226" t="s">
        <v>172</v>
      </c>
    </row>
    <row r="866" spans="2:65" s="1" customFormat="1" ht="16.5" customHeight="1">
      <c r="B866" s="41"/>
      <c r="C866" s="227" t="s">
        <v>538</v>
      </c>
      <c r="D866" s="227" t="s">
        <v>268</v>
      </c>
      <c r="E866" s="228" t="s">
        <v>1026</v>
      </c>
      <c r="F866" s="229" t="s">
        <v>1027</v>
      </c>
      <c r="G866" s="230" t="s">
        <v>208</v>
      </c>
      <c r="H866" s="231">
        <v>0.053</v>
      </c>
      <c r="I866" s="232"/>
      <c r="J866" s="233">
        <f>ROUND(I866*H866,2)</f>
        <v>0</v>
      </c>
      <c r="K866" s="229" t="s">
        <v>178</v>
      </c>
      <c r="L866" s="234"/>
      <c r="M866" s="235" t="s">
        <v>21</v>
      </c>
      <c r="N866" s="236" t="s">
        <v>42</v>
      </c>
      <c r="O866" s="42"/>
      <c r="P866" s="201">
        <f>O866*H866</f>
        <v>0</v>
      </c>
      <c r="Q866" s="201">
        <v>0</v>
      </c>
      <c r="R866" s="201">
        <f>Q866*H866</f>
        <v>0</v>
      </c>
      <c r="S866" s="201">
        <v>0</v>
      </c>
      <c r="T866" s="202">
        <f>S866*H866</f>
        <v>0</v>
      </c>
      <c r="AR866" s="24" t="s">
        <v>246</v>
      </c>
      <c r="AT866" s="24" t="s">
        <v>268</v>
      </c>
      <c r="AU866" s="24" t="s">
        <v>81</v>
      </c>
      <c r="AY866" s="24" t="s">
        <v>172</v>
      </c>
      <c r="BE866" s="203">
        <f>IF(N866="základní",J866,0)</f>
        <v>0</v>
      </c>
      <c r="BF866" s="203">
        <f>IF(N866="snížená",J866,0)</f>
        <v>0</v>
      </c>
      <c r="BG866" s="203">
        <f>IF(N866="zákl. přenesená",J866,0)</f>
        <v>0</v>
      </c>
      <c r="BH866" s="203">
        <f>IF(N866="sníž. přenesená",J866,0)</f>
        <v>0</v>
      </c>
      <c r="BI866" s="203">
        <f>IF(N866="nulová",J866,0)</f>
        <v>0</v>
      </c>
      <c r="BJ866" s="24" t="s">
        <v>79</v>
      </c>
      <c r="BK866" s="203">
        <f>ROUND(I866*H866,2)</f>
        <v>0</v>
      </c>
      <c r="BL866" s="24" t="s">
        <v>209</v>
      </c>
      <c r="BM866" s="24" t="s">
        <v>1028</v>
      </c>
    </row>
    <row r="867" spans="2:51" s="11" customFormat="1" ht="13.5">
      <c r="B867" s="204"/>
      <c r="C867" s="205"/>
      <c r="D867" s="206" t="s">
        <v>180</v>
      </c>
      <c r="E867" s="207" t="s">
        <v>21</v>
      </c>
      <c r="F867" s="208" t="s">
        <v>1029</v>
      </c>
      <c r="G867" s="205"/>
      <c r="H867" s="209">
        <v>0.0532105</v>
      </c>
      <c r="I867" s="210"/>
      <c r="J867" s="205"/>
      <c r="K867" s="205"/>
      <c r="L867" s="211"/>
      <c r="M867" s="212"/>
      <c r="N867" s="213"/>
      <c r="O867" s="213"/>
      <c r="P867" s="213"/>
      <c r="Q867" s="213"/>
      <c r="R867" s="213"/>
      <c r="S867" s="213"/>
      <c r="T867" s="214"/>
      <c r="AT867" s="215" t="s">
        <v>180</v>
      </c>
      <c r="AU867" s="215" t="s">
        <v>81</v>
      </c>
      <c r="AV867" s="11" t="s">
        <v>81</v>
      </c>
      <c r="AW867" s="11" t="s">
        <v>182</v>
      </c>
      <c r="AX867" s="11" t="s">
        <v>71</v>
      </c>
      <c r="AY867" s="215" t="s">
        <v>172</v>
      </c>
    </row>
    <row r="868" spans="2:51" s="12" customFormat="1" ht="13.5">
      <c r="B868" s="216"/>
      <c r="C868" s="217"/>
      <c r="D868" s="206" t="s">
        <v>180</v>
      </c>
      <c r="E868" s="218" t="s">
        <v>21</v>
      </c>
      <c r="F868" s="219" t="s">
        <v>183</v>
      </c>
      <c r="G868" s="217"/>
      <c r="H868" s="220">
        <v>0.0532105</v>
      </c>
      <c r="I868" s="221"/>
      <c r="J868" s="217"/>
      <c r="K868" s="217"/>
      <c r="L868" s="222"/>
      <c r="M868" s="223"/>
      <c r="N868" s="224"/>
      <c r="O868" s="224"/>
      <c r="P868" s="224"/>
      <c r="Q868" s="224"/>
      <c r="R868" s="224"/>
      <c r="S868" s="224"/>
      <c r="T868" s="225"/>
      <c r="AT868" s="226" t="s">
        <v>180</v>
      </c>
      <c r="AU868" s="226" t="s">
        <v>81</v>
      </c>
      <c r="AV868" s="12" t="s">
        <v>179</v>
      </c>
      <c r="AW868" s="12" t="s">
        <v>182</v>
      </c>
      <c r="AX868" s="12" t="s">
        <v>79</v>
      </c>
      <c r="AY868" s="226" t="s">
        <v>172</v>
      </c>
    </row>
    <row r="869" spans="2:65" s="1" customFormat="1" ht="16.5" customHeight="1">
      <c r="B869" s="41"/>
      <c r="C869" s="192" t="s">
        <v>1030</v>
      </c>
      <c r="D869" s="192" t="s">
        <v>174</v>
      </c>
      <c r="E869" s="193" t="s">
        <v>1031</v>
      </c>
      <c r="F869" s="194" t="s">
        <v>1032</v>
      </c>
      <c r="G869" s="195" t="s">
        <v>218</v>
      </c>
      <c r="H869" s="196">
        <v>152.03</v>
      </c>
      <c r="I869" s="197"/>
      <c r="J869" s="198">
        <f>ROUND(I869*H869,2)</f>
        <v>0</v>
      </c>
      <c r="K869" s="194" t="s">
        <v>178</v>
      </c>
      <c r="L869" s="61"/>
      <c r="M869" s="199" t="s">
        <v>21</v>
      </c>
      <c r="N869" s="200" t="s">
        <v>42</v>
      </c>
      <c r="O869" s="42"/>
      <c r="P869" s="201">
        <f>O869*H869</f>
        <v>0</v>
      </c>
      <c r="Q869" s="201">
        <v>0</v>
      </c>
      <c r="R869" s="201">
        <f>Q869*H869</f>
        <v>0</v>
      </c>
      <c r="S869" s="201">
        <v>0</v>
      </c>
      <c r="T869" s="202">
        <f>S869*H869</f>
        <v>0</v>
      </c>
      <c r="AR869" s="24" t="s">
        <v>209</v>
      </c>
      <c r="AT869" s="24" t="s">
        <v>174</v>
      </c>
      <c r="AU869" s="24" t="s">
        <v>81</v>
      </c>
      <c r="AY869" s="24" t="s">
        <v>172</v>
      </c>
      <c r="BE869" s="203">
        <f>IF(N869="základní",J869,0)</f>
        <v>0</v>
      </c>
      <c r="BF869" s="203">
        <f>IF(N869="snížená",J869,0)</f>
        <v>0</v>
      </c>
      <c r="BG869" s="203">
        <f>IF(N869="zákl. přenesená",J869,0)</f>
        <v>0</v>
      </c>
      <c r="BH869" s="203">
        <f>IF(N869="sníž. přenesená",J869,0)</f>
        <v>0</v>
      </c>
      <c r="BI869" s="203">
        <f>IF(N869="nulová",J869,0)</f>
        <v>0</v>
      </c>
      <c r="BJ869" s="24" t="s">
        <v>79</v>
      </c>
      <c r="BK869" s="203">
        <f>ROUND(I869*H869,2)</f>
        <v>0</v>
      </c>
      <c r="BL869" s="24" t="s">
        <v>209</v>
      </c>
      <c r="BM869" s="24" t="s">
        <v>1033</v>
      </c>
    </row>
    <row r="870" spans="2:51" s="11" customFormat="1" ht="13.5">
      <c r="B870" s="204"/>
      <c r="C870" s="205"/>
      <c r="D870" s="206" t="s">
        <v>180</v>
      </c>
      <c r="E870" s="207" t="s">
        <v>21</v>
      </c>
      <c r="F870" s="208" t="s">
        <v>1013</v>
      </c>
      <c r="G870" s="205"/>
      <c r="H870" s="209">
        <v>4.33</v>
      </c>
      <c r="I870" s="210"/>
      <c r="J870" s="205"/>
      <c r="K870" s="205"/>
      <c r="L870" s="211"/>
      <c r="M870" s="212"/>
      <c r="N870" s="213"/>
      <c r="O870" s="213"/>
      <c r="P870" s="213"/>
      <c r="Q870" s="213"/>
      <c r="R870" s="213"/>
      <c r="S870" s="213"/>
      <c r="T870" s="214"/>
      <c r="AT870" s="215" t="s">
        <v>180</v>
      </c>
      <c r="AU870" s="215" t="s">
        <v>81</v>
      </c>
      <c r="AV870" s="11" t="s">
        <v>81</v>
      </c>
      <c r="AW870" s="11" t="s">
        <v>182</v>
      </c>
      <c r="AX870" s="11" t="s">
        <v>71</v>
      </c>
      <c r="AY870" s="215" t="s">
        <v>172</v>
      </c>
    </row>
    <row r="871" spans="2:51" s="11" customFormat="1" ht="13.5">
      <c r="B871" s="204"/>
      <c r="C871" s="205"/>
      <c r="D871" s="206" t="s">
        <v>180</v>
      </c>
      <c r="E871" s="207" t="s">
        <v>21</v>
      </c>
      <c r="F871" s="208" t="s">
        <v>1014</v>
      </c>
      <c r="G871" s="205"/>
      <c r="H871" s="209">
        <v>4.19</v>
      </c>
      <c r="I871" s="210"/>
      <c r="J871" s="205"/>
      <c r="K871" s="205"/>
      <c r="L871" s="211"/>
      <c r="M871" s="212"/>
      <c r="N871" s="213"/>
      <c r="O871" s="213"/>
      <c r="P871" s="213"/>
      <c r="Q871" s="213"/>
      <c r="R871" s="213"/>
      <c r="S871" s="213"/>
      <c r="T871" s="214"/>
      <c r="AT871" s="215" t="s">
        <v>180</v>
      </c>
      <c r="AU871" s="215" t="s">
        <v>81</v>
      </c>
      <c r="AV871" s="11" t="s">
        <v>81</v>
      </c>
      <c r="AW871" s="11" t="s">
        <v>182</v>
      </c>
      <c r="AX871" s="11" t="s">
        <v>71</v>
      </c>
      <c r="AY871" s="215" t="s">
        <v>172</v>
      </c>
    </row>
    <row r="872" spans="2:51" s="11" customFormat="1" ht="13.5">
      <c r="B872" s="204"/>
      <c r="C872" s="205"/>
      <c r="D872" s="206" t="s">
        <v>180</v>
      </c>
      <c r="E872" s="207" t="s">
        <v>21</v>
      </c>
      <c r="F872" s="208" t="s">
        <v>1015</v>
      </c>
      <c r="G872" s="205"/>
      <c r="H872" s="209">
        <v>6.04</v>
      </c>
      <c r="I872" s="210"/>
      <c r="J872" s="205"/>
      <c r="K872" s="205"/>
      <c r="L872" s="211"/>
      <c r="M872" s="212"/>
      <c r="N872" s="213"/>
      <c r="O872" s="213"/>
      <c r="P872" s="213"/>
      <c r="Q872" s="213"/>
      <c r="R872" s="213"/>
      <c r="S872" s="213"/>
      <c r="T872" s="214"/>
      <c r="AT872" s="215" t="s">
        <v>180</v>
      </c>
      <c r="AU872" s="215" t="s">
        <v>81</v>
      </c>
      <c r="AV872" s="11" t="s">
        <v>81</v>
      </c>
      <c r="AW872" s="11" t="s">
        <v>182</v>
      </c>
      <c r="AX872" s="11" t="s">
        <v>71</v>
      </c>
      <c r="AY872" s="215" t="s">
        <v>172</v>
      </c>
    </row>
    <row r="873" spans="2:51" s="11" customFormat="1" ht="13.5">
      <c r="B873" s="204"/>
      <c r="C873" s="205"/>
      <c r="D873" s="206" t="s">
        <v>180</v>
      </c>
      <c r="E873" s="207" t="s">
        <v>21</v>
      </c>
      <c r="F873" s="208" t="s">
        <v>1016</v>
      </c>
      <c r="G873" s="205"/>
      <c r="H873" s="209">
        <v>11.69</v>
      </c>
      <c r="I873" s="210"/>
      <c r="J873" s="205"/>
      <c r="K873" s="205"/>
      <c r="L873" s="211"/>
      <c r="M873" s="212"/>
      <c r="N873" s="213"/>
      <c r="O873" s="213"/>
      <c r="P873" s="213"/>
      <c r="Q873" s="213"/>
      <c r="R873" s="213"/>
      <c r="S873" s="213"/>
      <c r="T873" s="214"/>
      <c r="AT873" s="215" t="s">
        <v>180</v>
      </c>
      <c r="AU873" s="215" t="s">
        <v>81</v>
      </c>
      <c r="AV873" s="11" t="s">
        <v>81</v>
      </c>
      <c r="AW873" s="11" t="s">
        <v>182</v>
      </c>
      <c r="AX873" s="11" t="s">
        <v>71</v>
      </c>
      <c r="AY873" s="215" t="s">
        <v>172</v>
      </c>
    </row>
    <row r="874" spans="2:51" s="11" customFormat="1" ht="13.5">
      <c r="B874" s="204"/>
      <c r="C874" s="205"/>
      <c r="D874" s="206" t="s">
        <v>180</v>
      </c>
      <c r="E874" s="207" t="s">
        <v>21</v>
      </c>
      <c r="F874" s="208" t="s">
        <v>1017</v>
      </c>
      <c r="G874" s="205"/>
      <c r="H874" s="209">
        <v>9.07</v>
      </c>
      <c r="I874" s="210"/>
      <c r="J874" s="205"/>
      <c r="K874" s="205"/>
      <c r="L874" s="211"/>
      <c r="M874" s="212"/>
      <c r="N874" s="213"/>
      <c r="O874" s="213"/>
      <c r="P874" s="213"/>
      <c r="Q874" s="213"/>
      <c r="R874" s="213"/>
      <c r="S874" s="213"/>
      <c r="T874" s="214"/>
      <c r="AT874" s="215" t="s">
        <v>180</v>
      </c>
      <c r="AU874" s="215" t="s">
        <v>81</v>
      </c>
      <c r="AV874" s="11" t="s">
        <v>81</v>
      </c>
      <c r="AW874" s="11" t="s">
        <v>182</v>
      </c>
      <c r="AX874" s="11" t="s">
        <v>71</v>
      </c>
      <c r="AY874" s="215" t="s">
        <v>172</v>
      </c>
    </row>
    <row r="875" spans="2:51" s="11" customFormat="1" ht="13.5">
      <c r="B875" s="204"/>
      <c r="C875" s="205"/>
      <c r="D875" s="206" t="s">
        <v>180</v>
      </c>
      <c r="E875" s="207" t="s">
        <v>21</v>
      </c>
      <c r="F875" s="208" t="s">
        <v>1018</v>
      </c>
      <c r="G875" s="205"/>
      <c r="H875" s="209">
        <v>11.36</v>
      </c>
      <c r="I875" s="210"/>
      <c r="J875" s="205"/>
      <c r="K875" s="205"/>
      <c r="L875" s="211"/>
      <c r="M875" s="212"/>
      <c r="N875" s="213"/>
      <c r="O875" s="213"/>
      <c r="P875" s="213"/>
      <c r="Q875" s="213"/>
      <c r="R875" s="213"/>
      <c r="S875" s="213"/>
      <c r="T875" s="214"/>
      <c r="AT875" s="215" t="s">
        <v>180</v>
      </c>
      <c r="AU875" s="215" t="s">
        <v>81</v>
      </c>
      <c r="AV875" s="11" t="s">
        <v>81</v>
      </c>
      <c r="AW875" s="11" t="s">
        <v>182</v>
      </c>
      <c r="AX875" s="11" t="s">
        <v>71</v>
      </c>
      <c r="AY875" s="215" t="s">
        <v>172</v>
      </c>
    </row>
    <row r="876" spans="2:51" s="11" customFormat="1" ht="13.5">
      <c r="B876" s="204"/>
      <c r="C876" s="205"/>
      <c r="D876" s="206" t="s">
        <v>180</v>
      </c>
      <c r="E876" s="207" t="s">
        <v>21</v>
      </c>
      <c r="F876" s="208" t="s">
        <v>1019</v>
      </c>
      <c r="G876" s="205"/>
      <c r="H876" s="209">
        <v>14.32</v>
      </c>
      <c r="I876" s="210"/>
      <c r="J876" s="205"/>
      <c r="K876" s="205"/>
      <c r="L876" s="211"/>
      <c r="M876" s="212"/>
      <c r="N876" s="213"/>
      <c r="O876" s="213"/>
      <c r="P876" s="213"/>
      <c r="Q876" s="213"/>
      <c r="R876" s="213"/>
      <c r="S876" s="213"/>
      <c r="T876" s="214"/>
      <c r="AT876" s="215" t="s">
        <v>180</v>
      </c>
      <c r="AU876" s="215" t="s">
        <v>81</v>
      </c>
      <c r="AV876" s="11" t="s">
        <v>81</v>
      </c>
      <c r="AW876" s="11" t="s">
        <v>182</v>
      </c>
      <c r="AX876" s="11" t="s">
        <v>71</v>
      </c>
      <c r="AY876" s="215" t="s">
        <v>172</v>
      </c>
    </row>
    <row r="877" spans="2:51" s="11" customFormat="1" ht="13.5">
      <c r="B877" s="204"/>
      <c r="C877" s="205"/>
      <c r="D877" s="206" t="s">
        <v>180</v>
      </c>
      <c r="E877" s="207" t="s">
        <v>21</v>
      </c>
      <c r="F877" s="208" t="s">
        <v>1020</v>
      </c>
      <c r="G877" s="205"/>
      <c r="H877" s="209">
        <v>70.5</v>
      </c>
      <c r="I877" s="210"/>
      <c r="J877" s="205"/>
      <c r="K877" s="205"/>
      <c r="L877" s="211"/>
      <c r="M877" s="212"/>
      <c r="N877" s="213"/>
      <c r="O877" s="213"/>
      <c r="P877" s="213"/>
      <c r="Q877" s="213"/>
      <c r="R877" s="213"/>
      <c r="S877" s="213"/>
      <c r="T877" s="214"/>
      <c r="AT877" s="215" t="s">
        <v>180</v>
      </c>
      <c r="AU877" s="215" t="s">
        <v>81</v>
      </c>
      <c r="AV877" s="11" t="s">
        <v>81</v>
      </c>
      <c r="AW877" s="11" t="s">
        <v>182</v>
      </c>
      <c r="AX877" s="11" t="s">
        <v>71</v>
      </c>
      <c r="AY877" s="215" t="s">
        <v>172</v>
      </c>
    </row>
    <row r="878" spans="2:51" s="11" customFormat="1" ht="13.5">
      <c r="B878" s="204"/>
      <c r="C878" s="205"/>
      <c r="D878" s="206" t="s">
        <v>180</v>
      </c>
      <c r="E878" s="207" t="s">
        <v>21</v>
      </c>
      <c r="F878" s="208" t="s">
        <v>1021</v>
      </c>
      <c r="G878" s="205"/>
      <c r="H878" s="209">
        <v>5.78</v>
      </c>
      <c r="I878" s="210"/>
      <c r="J878" s="205"/>
      <c r="K878" s="205"/>
      <c r="L878" s="211"/>
      <c r="M878" s="212"/>
      <c r="N878" s="213"/>
      <c r="O878" s="213"/>
      <c r="P878" s="213"/>
      <c r="Q878" s="213"/>
      <c r="R878" s="213"/>
      <c r="S878" s="213"/>
      <c r="T878" s="214"/>
      <c r="AT878" s="215" t="s">
        <v>180</v>
      </c>
      <c r="AU878" s="215" t="s">
        <v>81</v>
      </c>
      <c r="AV878" s="11" t="s">
        <v>81</v>
      </c>
      <c r="AW878" s="11" t="s">
        <v>182</v>
      </c>
      <c r="AX878" s="11" t="s">
        <v>71</v>
      </c>
      <c r="AY878" s="215" t="s">
        <v>172</v>
      </c>
    </row>
    <row r="879" spans="2:51" s="11" customFormat="1" ht="13.5">
      <c r="B879" s="204"/>
      <c r="C879" s="205"/>
      <c r="D879" s="206" t="s">
        <v>180</v>
      </c>
      <c r="E879" s="207" t="s">
        <v>21</v>
      </c>
      <c r="F879" s="208" t="s">
        <v>1022</v>
      </c>
      <c r="G879" s="205"/>
      <c r="H879" s="209">
        <v>1.15</v>
      </c>
      <c r="I879" s="210"/>
      <c r="J879" s="205"/>
      <c r="K879" s="205"/>
      <c r="L879" s="211"/>
      <c r="M879" s="212"/>
      <c r="N879" s="213"/>
      <c r="O879" s="213"/>
      <c r="P879" s="213"/>
      <c r="Q879" s="213"/>
      <c r="R879" s="213"/>
      <c r="S879" s="213"/>
      <c r="T879" s="214"/>
      <c r="AT879" s="215" t="s">
        <v>180</v>
      </c>
      <c r="AU879" s="215" t="s">
        <v>81</v>
      </c>
      <c r="AV879" s="11" t="s">
        <v>81</v>
      </c>
      <c r="AW879" s="11" t="s">
        <v>182</v>
      </c>
      <c r="AX879" s="11" t="s">
        <v>71</v>
      </c>
      <c r="AY879" s="215" t="s">
        <v>172</v>
      </c>
    </row>
    <row r="880" spans="2:51" s="11" customFormat="1" ht="13.5">
      <c r="B880" s="204"/>
      <c r="C880" s="205"/>
      <c r="D880" s="206" t="s">
        <v>180</v>
      </c>
      <c r="E880" s="207" t="s">
        <v>21</v>
      </c>
      <c r="F880" s="208" t="s">
        <v>1023</v>
      </c>
      <c r="G880" s="205"/>
      <c r="H880" s="209">
        <v>1.41</v>
      </c>
      <c r="I880" s="210"/>
      <c r="J880" s="205"/>
      <c r="K880" s="205"/>
      <c r="L880" s="211"/>
      <c r="M880" s="212"/>
      <c r="N880" s="213"/>
      <c r="O880" s="213"/>
      <c r="P880" s="213"/>
      <c r="Q880" s="213"/>
      <c r="R880" s="213"/>
      <c r="S880" s="213"/>
      <c r="T880" s="214"/>
      <c r="AT880" s="215" t="s">
        <v>180</v>
      </c>
      <c r="AU880" s="215" t="s">
        <v>81</v>
      </c>
      <c r="AV880" s="11" t="s">
        <v>81</v>
      </c>
      <c r="AW880" s="11" t="s">
        <v>182</v>
      </c>
      <c r="AX880" s="11" t="s">
        <v>71</v>
      </c>
      <c r="AY880" s="215" t="s">
        <v>172</v>
      </c>
    </row>
    <row r="881" spans="2:51" s="11" customFormat="1" ht="13.5">
      <c r="B881" s="204"/>
      <c r="C881" s="205"/>
      <c r="D881" s="206" t="s">
        <v>180</v>
      </c>
      <c r="E881" s="207" t="s">
        <v>21</v>
      </c>
      <c r="F881" s="208" t="s">
        <v>1024</v>
      </c>
      <c r="G881" s="205"/>
      <c r="H881" s="209">
        <v>8.74</v>
      </c>
      <c r="I881" s="210"/>
      <c r="J881" s="205"/>
      <c r="K881" s="205"/>
      <c r="L881" s="211"/>
      <c r="M881" s="212"/>
      <c r="N881" s="213"/>
      <c r="O881" s="213"/>
      <c r="P881" s="213"/>
      <c r="Q881" s="213"/>
      <c r="R881" s="213"/>
      <c r="S881" s="213"/>
      <c r="T881" s="214"/>
      <c r="AT881" s="215" t="s">
        <v>180</v>
      </c>
      <c r="AU881" s="215" t="s">
        <v>81</v>
      </c>
      <c r="AV881" s="11" t="s">
        <v>81</v>
      </c>
      <c r="AW881" s="11" t="s">
        <v>182</v>
      </c>
      <c r="AX881" s="11" t="s">
        <v>71</v>
      </c>
      <c r="AY881" s="215" t="s">
        <v>172</v>
      </c>
    </row>
    <row r="882" spans="2:51" s="11" customFormat="1" ht="13.5">
      <c r="B882" s="204"/>
      <c r="C882" s="205"/>
      <c r="D882" s="206" t="s">
        <v>180</v>
      </c>
      <c r="E882" s="207" t="s">
        <v>21</v>
      </c>
      <c r="F882" s="208" t="s">
        <v>1025</v>
      </c>
      <c r="G882" s="205"/>
      <c r="H882" s="209">
        <v>3.45</v>
      </c>
      <c r="I882" s="210"/>
      <c r="J882" s="205"/>
      <c r="K882" s="205"/>
      <c r="L882" s="211"/>
      <c r="M882" s="212"/>
      <c r="N882" s="213"/>
      <c r="O882" s="213"/>
      <c r="P882" s="213"/>
      <c r="Q882" s="213"/>
      <c r="R882" s="213"/>
      <c r="S882" s="213"/>
      <c r="T882" s="214"/>
      <c r="AT882" s="215" t="s">
        <v>180</v>
      </c>
      <c r="AU882" s="215" t="s">
        <v>81</v>
      </c>
      <c r="AV882" s="11" t="s">
        <v>81</v>
      </c>
      <c r="AW882" s="11" t="s">
        <v>182</v>
      </c>
      <c r="AX882" s="11" t="s">
        <v>71</v>
      </c>
      <c r="AY882" s="215" t="s">
        <v>172</v>
      </c>
    </row>
    <row r="883" spans="2:51" s="12" customFormat="1" ht="13.5">
      <c r="B883" s="216"/>
      <c r="C883" s="217"/>
      <c r="D883" s="206" t="s">
        <v>180</v>
      </c>
      <c r="E883" s="218" t="s">
        <v>21</v>
      </c>
      <c r="F883" s="219" t="s">
        <v>183</v>
      </c>
      <c r="G883" s="217"/>
      <c r="H883" s="220">
        <v>152.03</v>
      </c>
      <c r="I883" s="221"/>
      <c r="J883" s="217"/>
      <c r="K883" s="217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180</v>
      </c>
      <c r="AU883" s="226" t="s">
        <v>81</v>
      </c>
      <c r="AV883" s="12" t="s">
        <v>179</v>
      </c>
      <c r="AW883" s="12" t="s">
        <v>182</v>
      </c>
      <c r="AX883" s="12" t="s">
        <v>79</v>
      </c>
      <c r="AY883" s="226" t="s">
        <v>172</v>
      </c>
    </row>
    <row r="884" spans="2:65" s="1" customFormat="1" ht="25.5" customHeight="1">
      <c r="B884" s="41"/>
      <c r="C884" s="192" t="s">
        <v>568</v>
      </c>
      <c r="D884" s="192" t="s">
        <v>174</v>
      </c>
      <c r="E884" s="193" t="s">
        <v>1034</v>
      </c>
      <c r="F884" s="194" t="s">
        <v>1035</v>
      </c>
      <c r="G884" s="195" t="s">
        <v>218</v>
      </c>
      <c r="H884" s="196">
        <v>152.03</v>
      </c>
      <c r="I884" s="197"/>
      <c r="J884" s="198">
        <f>ROUND(I884*H884,2)</f>
        <v>0</v>
      </c>
      <c r="K884" s="194" t="s">
        <v>178</v>
      </c>
      <c r="L884" s="61"/>
      <c r="M884" s="199" t="s">
        <v>21</v>
      </c>
      <c r="N884" s="200" t="s">
        <v>42</v>
      </c>
      <c r="O884" s="42"/>
      <c r="P884" s="201">
        <f>O884*H884</f>
        <v>0</v>
      </c>
      <c r="Q884" s="201">
        <v>0</v>
      </c>
      <c r="R884" s="201">
        <f>Q884*H884</f>
        <v>0</v>
      </c>
      <c r="S884" s="201">
        <v>0</v>
      </c>
      <c r="T884" s="202">
        <f>S884*H884</f>
        <v>0</v>
      </c>
      <c r="AR884" s="24" t="s">
        <v>209</v>
      </c>
      <c r="AT884" s="24" t="s">
        <v>174</v>
      </c>
      <c r="AU884" s="24" t="s">
        <v>81</v>
      </c>
      <c r="AY884" s="24" t="s">
        <v>172</v>
      </c>
      <c r="BE884" s="203">
        <f>IF(N884="základní",J884,0)</f>
        <v>0</v>
      </c>
      <c r="BF884" s="203">
        <f>IF(N884="snížená",J884,0)</f>
        <v>0</v>
      </c>
      <c r="BG884" s="203">
        <f>IF(N884="zákl. přenesená",J884,0)</f>
        <v>0</v>
      </c>
      <c r="BH884" s="203">
        <f>IF(N884="sníž. přenesená",J884,0)</f>
        <v>0</v>
      </c>
      <c r="BI884" s="203">
        <f>IF(N884="nulová",J884,0)</f>
        <v>0</v>
      </c>
      <c r="BJ884" s="24" t="s">
        <v>79</v>
      </c>
      <c r="BK884" s="203">
        <f>ROUND(I884*H884,2)</f>
        <v>0</v>
      </c>
      <c r="BL884" s="24" t="s">
        <v>209</v>
      </c>
      <c r="BM884" s="24" t="s">
        <v>1036</v>
      </c>
    </row>
    <row r="885" spans="2:65" s="1" customFormat="1" ht="16.5" customHeight="1">
      <c r="B885" s="41"/>
      <c r="C885" s="227" t="s">
        <v>1037</v>
      </c>
      <c r="D885" s="227" t="s">
        <v>268</v>
      </c>
      <c r="E885" s="228" t="s">
        <v>1038</v>
      </c>
      <c r="F885" s="229" t="s">
        <v>1039</v>
      </c>
      <c r="G885" s="230" t="s">
        <v>218</v>
      </c>
      <c r="H885" s="231">
        <v>174.835</v>
      </c>
      <c r="I885" s="232"/>
      <c r="J885" s="233">
        <f>ROUND(I885*H885,2)</f>
        <v>0</v>
      </c>
      <c r="K885" s="229" t="s">
        <v>21</v>
      </c>
      <c r="L885" s="234"/>
      <c r="M885" s="235" t="s">
        <v>21</v>
      </c>
      <c r="N885" s="236" t="s">
        <v>42</v>
      </c>
      <c r="O885" s="42"/>
      <c r="P885" s="201">
        <f>O885*H885</f>
        <v>0</v>
      </c>
      <c r="Q885" s="201">
        <v>0</v>
      </c>
      <c r="R885" s="201">
        <f>Q885*H885</f>
        <v>0</v>
      </c>
      <c r="S885" s="201">
        <v>0</v>
      </c>
      <c r="T885" s="202">
        <f>S885*H885</f>
        <v>0</v>
      </c>
      <c r="AR885" s="24" t="s">
        <v>246</v>
      </c>
      <c r="AT885" s="24" t="s">
        <v>268</v>
      </c>
      <c r="AU885" s="24" t="s">
        <v>81</v>
      </c>
      <c r="AY885" s="24" t="s">
        <v>172</v>
      </c>
      <c r="BE885" s="203">
        <f>IF(N885="základní",J885,0)</f>
        <v>0</v>
      </c>
      <c r="BF885" s="203">
        <f>IF(N885="snížená",J885,0)</f>
        <v>0</v>
      </c>
      <c r="BG885" s="203">
        <f>IF(N885="zákl. přenesená",J885,0)</f>
        <v>0</v>
      </c>
      <c r="BH885" s="203">
        <f>IF(N885="sníž. přenesená",J885,0)</f>
        <v>0</v>
      </c>
      <c r="BI885" s="203">
        <f>IF(N885="nulová",J885,0)</f>
        <v>0</v>
      </c>
      <c r="BJ885" s="24" t="s">
        <v>79</v>
      </c>
      <c r="BK885" s="203">
        <f>ROUND(I885*H885,2)</f>
        <v>0</v>
      </c>
      <c r="BL885" s="24" t="s">
        <v>209</v>
      </c>
      <c r="BM885" s="24" t="s">
        <v>1040</v>
      </c>
    </row>
    <row r="886" spans="2:51" s="11" customFormat="1" ht="13.5">
      <c r="B886" s="204"/>
      <c r="C886" s="205"/>
      <c r="D886" s="206" t="s">
        <v>180</v>
      </c>
      <c r="E886" s="207" t="s">
        <v>21</v>
      </c>
      <c r="F886" s="208" t="s">
        <v>1041</v>
      </c>
      <c r="G886" s="205"/>
      <c r="H886" s="209">
        <v>174.8345</v>
      </c>
      <c r="I886" s="210"/>
      <c r="J886" s="205"/>
      <c r="K886" s="205"/>
      <c r="L886" s="211"/>
      <c r="M886" s="212"/>
      <c r="N886" s="213"/>
      <c r="O886" s="213"/>
      <c r="P886" s="213"/>
      <c r="Q886" s="213"/>
      <c r="R886" s="213"/>
      <c r="S886" s="213"/>
      <c r="T886" s="214"/>
      <c r="AT886" s="215" t="s">
        <v>180</v>
      </c>
      <c r="AU886" s="215" t="s">
        <v>81</v>
      </c>
      <c r="AV886" s="11" t="s">
        <v>81</v>
      </c>
      <c r="AW886" s="11" t="s">
        <v>182</v>
      </c>
      <c r="AX886" s="11" t="s">
        <v>71</v>
      </c>
      <c r="AY886" s="215" t="s">
        <v>172</v>
      </c>
    </row>
    <row r="887" spans="2:51" s="12" customFormat="1" ht="13.5">
      <c r="B887" s="216"/>
      <c r="C887" s="217"/>
      <c r="D887" s="206" t="s">
        <v>180</v>
      </c>
      <c r="E887" s="218" t="s">
        <v>21</v>
      </c>
      <c r="F887" s="219" t="s">
        <v>183</v>
      </c>
      <c r="G887" s="217"/>
      <c r="H887" s="220">
        <v>174.8345</v>
      </c>
      <c r="I887" s="221"/>
      <c r="J887" s="217"/>
      <c r="K887" s="217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180</v>
      </c>
      <c r="AU887" s="226" t="s">
        <v>81</v>
      </c>
      <c r="AV887" s="12" t="s">
        <v>179</v>
      </c>
      <c r="AW887" s="12" t="s">
        <v>182</v>
      </c>
      <c r="AX887" s="12" t="s">
        <v>79</v>
      </c>
      <c r="AY887" s="226" t="s">
        <v>172</v>
      </c>
    </row>
    <row r="888" spans="2:65" s="1" customFormat="1" ht="25.5" customHeight="1">
      <c r="B888" s="41"/>
      <c r="C888" s="192" t="s">
        <v>580</v>
      </c>
      <c r="D888" s="192" t="s">
        <v>174</v>
      </c>
      <c r="E888" s="193" t="s">
        <v>1042</v>
      </c>
      <c r="F888" s="194" t="s">
        <v>1043</v>
      </c>
      <c r="G888" s="195" t="s">
        <v>218</v>
      </c>
      <c r="H888" s="196">
        <v>53.26</v>
      </c>
      <c r="I888" s="197"/>
      <c r="J888" s="198">
        <f>ROUND(I888*H888,2)</f>
        <v>0</v>
      </c>
      <c r="K888" s="194" t="s">
        <v>21</v>
      </c>
      <c r="L888" s="61"/>
      <c r="M888" s="199" t="s">
        <v>21</v>
      </c>
      <c r="N888" s="200" t="s">
        <v>42</v>
      </c>
      <c r="O888" s="42"/>
      <c r="P888" s="201">
        <f>O888*H888</f>
        <v>0</v>
      </c>
      <c r="Q888" s="201">
        <v>0</v>
      </c>
      <c r="R888" s="201">
        <f>Q888*H888</f>
        <v>0</v>
      </c>
      <c r="S888" s="201">
        <v>0</v>
      </c>
      <c r="T888" s="202">
        <f>S888*H888</f>
        <v>0</v>
      </c>
      <c r="AR888" s="24" t="s">
        <v>209</v>
      </c>
      <c r="AT888" s="24" t="s">
        <v>174</v>
      </c>
      <c r="AU888" s="24" t="s">
        <v>81</v>
      </c>
      <c r="AY888" s="24" t="s">
        <v>172</v>
      </c>
      <c r="BE888" s="203">
        <f>IF(N888="základní",J888,0)</f>
        <v>0</v>
      </c>
      <c r="BF888" s="203">
        <f>IF(N888="snížená",J888,0)</f>
        <v>0</v>
      </c>
      <c r="BG888" s="203">
        <f>IF(N888="zákl. přenesená",J888,0)</f>
        <v>0</v>
      </c>
      <c r="BH888" s="203">
        <f>IF(N888="sníž. přenesená",J888,0)</f>
        <v>0</v>
      </c>
      <c r="BI888" s="203">
        <f>IF(N888="nulová",J888,0)</f>
        <v>0</v>
      </c>
      <c r="BJ888" s="24" t="s">
        <v>79</v>
      </c>
      <c r="BK888" s="203">
        <f>ROUND(I888*H888,2)</f>
        <v>0</v>
      </c>
      <c r="BL888" s="24" t="s">
        <v>209</v>
      </c>
      <c r="BM888" s="24" t="s">
        <v>1044</v>
      </c>
    </row>
    <row r="889" spans="2:51" s="13" customFormat="1" ht="13.5">
      <c r="B889" s="237"/>
      <c r="C889" s="238"/>
      <c r="D889" s="206" t="s">
        <v>180</v>
      </c>
      <c r="E889" s="239" t="s">
        <v>21</v>
      </c>
      <c r="F889" s="240" t="s">
        <v>1045</v>
      </c>
      <c r="G889" s="238"/>
      <c r="H889" s="239" t="s">
        <v>21</v>
      </c>
      <c r="I889" s="241"/>
      <c r="J889" s="238"/>
      <c r="K889" s="238"/>
      <c r="L889" s="242"/>
      <c r="M889" s="243"/>
      <c r="N889" s="244"/>
      <c r="O889" s="244"/>
      <c r="P889" s="244"/>
      <c r="Q889" s="244"/>
      <c r="R889" s="244"/>
      <c r="S889" s="244"/>
      <c r="T889" s="245"/>
      <c r="AT889" s="246" t="s">
        <v>180</v>
      </c>
      <c r="AU889" s="246" t="s">
        <v>81</v>
      </c>
      <c r="AV889" s="13" t="s">
        <v>79</v>
      </c>
      <c r="AW889" s="13" t="s">
        <v>182</v>
      </c>
      <c r="AX889" s="13" t="s">
        <v>71</v>
      </c>
      <c r="AY889" s="246" t="s">
        <v>172</v>
      </c>
    </row>
    <row r="890" spans="2:51" s="11" customFormat="1" ht="13.5">
      <c r="B890" s="204"/>
      <c r="C890" s="205"/>
      <c r="D890" s="206" t="s">
        <v>180</v>
      </c>
      <c r="E890" s="207" t="s">
        <v>21</v>
      </c>
      <c r="F890" s="208" t="s">
        <v>1046</v>
      </c>
      <c r="G890" s="205"/>
      <c r="H890" s="209">
        <v>2.9</v>
      </c>
      <c r="I890" s="210"/>
      <c r="J890" s="205"/>
      <c r="K890" s="205"/>
      <c r="L890" s="211"/>
      <c r="M890" s="212"/>
      <c r="N890" s="213"/>
      <c r="O890" s="213"/>
      <c r="P890" s="213"/>
      <c r="Q890" s="213"/>
      <c r="R890" s="213"/>
      <c r="S890" s="213"/>
      <c r="T890" s="214"/>
      <c r="AT890" s="215" t="s">
        <v>180</v>
      </c>
      <c r="AU890" s="215" t="s">
        <v>81</v>
      </c>
      <c r="AV890" s="11" t="s">
        <v>81</v>
      </c>
      <c r="AW890" s="11" t="s">
        <v>182</v>
      </c>
      <c r="AX890" s="11" t="s">
        <v>71</v>
      </c>
      <c r="AY890" s="215" t="s">
        <v>172</v>
      </c>
    </row>
    <row r="891" spans="2:51" s="11" customFormat="1" ht="13.5">
      <c r="B891" s="204"/>
      <c r="C891" s="205"/>
      <c r="D891" s="206" t="s">
        <v>180</v>
      </c>
      <c r="E891" s="207" t="s">
        <v>21</v>
      </c>
      <c r="F891" s="208" t="s">
        <v>1047</v>
      </c>
      <c r="G891" s="205"/>
      <c r="H891" s="209">
        <v>2.62</v>
      </c>
      <c r="I891" s="210"/>
      <c r="J891" s="205"/>
      <c r="K891" s="205"/>
      <c r="L891" s="211"/>
      <c r="M891" s="212"/>
      <c r="N891" s="213"/>
      <c r="O891" s="213"/>
      <c r="P891" s="213"/>
      <c r="Q891" s="213"/>
      <c r="R891" s="213"/>
      <c r="S891" s="213"/>
      <c r="T891" s="214"/>
      <c r="AT891" s="215" t="s">
        <v>180</v>
      </c>
      <c r="AU891" s="215" t="s">
        <v>81</v>
      </c>
      <c r="AV891" s="11" t="s">
        <v>81</v>
      </c>
      <c r="AW891" s="11" t="s">
        <v>182</v>
      </c>
      <c r="AX891" s="11" t="s">
        <v>71</v>
      </c>
      <c r="AY891" s="215" t="s">
        <v>172</v>
      </c>
    </row>
    <row r="892" spans="2:51" s="11" customFormat="1" ht="13.5">
      <c r="B892" s="204"/>
      <c r="C892" s="205"/>
      <c r="D892" s="206" t="s">
        <v>180</v>
      </c>
      <c r="E892" s="207" t="s">
        <v>21</v>
      </c>
      <c r="F892" s="208" t="s">
        <v>1048</v>
      </c>
      <c r="G892" s="205"/>
      <c r="H892" s="209">
        <v>2.62</v>
      </c>
      <c r="I892" s="210"/>
      <c r="J892" s="205"/>
      <c r="K892" s="205"/>
      <c r="L892" s="211"/>
      <c r="M892" s="212"/>
      <c r="N892" s="213"/>
      <c r="O892" s="213"/>
      <c r="P892" s="213"/>
      <c r="Q892" s="213"/>
      <c r="R892" s="213"/>
      <c r="S892" s="213"/>
      <c r="T892" s="214"/>
      <c r="AT892" s="215" t="s">
        <v>180</v>
      </c>
      <c r="AU892" s="215" t="s">
        <v>81</v>
      </c>
      <c r="AV892" s="11" t="s">
        <v>81</v>
      </c>
      <c r="AW892" s="11" t="s">
        <v>182</v>
      </c>
      <c r="AX892" s="11" t="s">
        <v>71</v>
      </c>
      <c r="AY892" s="215" t="s">
        <v>172</v>
      </c>
    </row>
    <row r="893" spans="2:51" s="11" customFormat="1" ht="13.5">
      <c r="B893" s="204"/>
      <c r="C893" s="205"/>
      <c r="D893" s="206" t="s">
        <v>180</v>
      </c>
      <c r="E893" s="207" t="s">
        <v>21</v>
      </c>
      <c r="F893" s="208" t="s">
        <v>1049</v>
      </c>
      <c r="G893" s="205"/>
      <c r="H893" s="209">
        <v>2.76</v>
      </c>
      <c r="I893" s="210"/>
      <c r="J893" s="205"/>
      <c r="K893" s="205"/>
      <c r="L893" s="211"/>
      <c r="M893" s="212"/>
      <c r="N893" s="213"/>
      <c r="O893" s="213"/>
      <c r="P893" s="213"/>
      <c r="Q893" s="213"/>
      <c r="R893" s="213"/>
      <c r="S893" s="213"/>
      <c r="T893" s="214"/>
      <c r="AT893" s="215" t="s">
        <v>180</v>
      </c>
      <c r="AU893" s="215" t="s">
        <v>81</v>
      </c>
      <c r="AV893" s="11" t="s">
        <v>81</v>
      </c>
      <c r="AW893" s="11" t="s">
        <v>182</v>
      </c>
      <c r="AX893" s="11" t="s">
        <v>71</v>
      </c>
      <c r="AY893" s="215" t="s">
        <v>172</v>
      </c>
    </row>
    <row r="894" spans="2:51" s="11" customFormat="1" ht="13.5">
      <c r="B894" s="204"/>
      <c r="C894" s="205"/>
      <c r="D894" s="206" t="s">
        <v>180</v>
      </c>
      <c r="E894" s="207" t="s">
        <v>21</v>
      </c>
      <c r="F894" s="208" t="s">
        <v>1050</v>
      </c>
      <c r="G894" s="205"/>
      <c r="H894" s="209">
        <v>2.9</v>
      </c>
      <c r="I894" s="210"/>
      <c r="J894" s="205"/>
      <c r="K894" s="205"/>
      <c r="L894" s="211"/>
      <c r="M894" s="212"/>
      <c r="N894" s="213"/>
      <c r="O894" s="213"/>
      <c r="P894" s="213"/>
      <c r="Q894" s="213"/>
      <c r="R894" s="213"/>
      <c r="S894" s="213"/>
      <c r="T894" s="214"/>
      <c r="AT894" s="215" t="s">
        <v>180</v>
      </c>
      <c r="AU894" s="215" t="s">
        <v>81</v>
      </c>
      <c r="AV894" s="11" t="s">
        <v>81</v>
      </c>
      <c r="AW894" s="11" t="s">
        <v>182</v>
      </c>
      <c r="AX894" s="11" t="s">
        <v>71</v>
      </c>
      <c r="AY894" s="215" t="s">
        <v>172</v>
      </c>
    </row>
    <row r="895" spans="2:51" s="11" customFormat="1" ht="13.5">
      <c r="B895" s="204"/>
      <c r="C895" s="205"/>
      <c r="D895" s="206" t="s">
        <v>180</v>
      </c>
      <c r="E895" s="207" t="s">
        <v>21</v>
      </c>
      <c r="F895" s="208" t="s">
        <v>1051</v>
      </c>
      <c r="G895" s="205"/>
      <c r="H895" s="209">
        <v>2.43</v>
      </c>
      <c r="I895" s="210"/>
      <c r="J895" s="205"/>
      <c r="K895" s="205"/>
      <c r="L895" s="211"/>
      <c r="M895" s="212"/>
      <c r="N895" s="213"/>
      <c r="O895" s="213"/>
      <c r="P895" s="213"/>
      <c r="Q895" s="213"/>
      <c r="R895" s="213"/>
      <c r="S895" s="213"/>
      <c r="T895" s="214"/>
      <c r="AT895" s="215" t="s">
        <v>180</v>
      </c>
      <c r="AU895" s="215" t="s">
        <v>81</v>
      </c>
      <c r="AV895" s="11" t="s">
        <v>81</v>
      </c>
      <c r="AW895" s="11" t="s">
        <v>182</v>
      </c>
      <c r="AX895" s="11" t="s">
        <v>71</v>
      </c>
      <c r="AY895" s="215" t="s">
        <v>172</v>
      </c>
    </row>
    <row r="896" spans="2:51" s="11" customFormat="1" ht="13.5">
      <c r="B896" s="204"/>
      <c r="C896" s="205"/>
      <c r="D896" s="206" t="s">
        <v>180</v>
      </c>
      <c r="E896" s="207" t="s">
        <v>21</v>
      </c>
      <c r="F896" s="208" t="s">
        <v>1052</v>
      </c>
      <c r="G896" s="205"/>
      <c r="H896" s="209">
        <v>2.5</v>
      </c>
      <c r="I896" s="210"/>
      <c r="J896" s="205"/>
      <c r="K896" s="205"/>
      <c r="L896" s="211"/>
      <c r="M896" s="212"/>
      <c r="N896" s="213"/>
      <c r="O896" s="213"/>
      <c r="P896" s="213"/>
      <c r="Q896" s="213"/>
      <c r="R896" s="213"/>
      <c r="S896" s="213"/>
      <c r="T896" s="214"/>
      <c r="AT896" s="215" t="s">
        <v>180</v>
      </c>
      <c r="AU896" s="215" t="s">
        <v>81</v>
      </c>
      <c r="AV896" s="11" t="s">
        <v>81</v>
      </c>
      <c r="AW896" s="11" t="s">
        <v>182</v>
      </c>
      <c r="AX896" s="11" t="s">
        <v>71</v>
      </c>
      <c r="AY896" s="215" t="s">
        <v>172</v>
      </c>
    </row>
    <row r="897" spans="2:51" s="11" customFormat="1" ht="13.5">
      <c r="B897" s="204"/>
      <c r="C897" s="205"/>
      <c r="D897" s="206" t="s">
        <v>180</v>
      </c>
      <c r="E897" s="207" t="s">
        <v>21</v>
      </c>
      <c r="F897" s="208" t="s">
        <v>1053</v>
      </c>
      <c r="G897" s="205"/>
      <c r="H897" s="209">
        <v>2.76</v>
      </c>
      <c r="I897" s="210"/>
      <c r="J897" s="205"/>
      <c r="K897" s="205"/>
      <c r="L897" s="211"/>
      <c r="M897" s="212"/>
      <c r="N897" s="213"/>
      <c r="O897" s="213"/>
      <c r="P897" s="213"/>
      <c r="Q897" s="213"/>
      <c r="R897" s="213"/>
      <c r="S897" s="213"/>
      <c r="T897" s="214"/>
      <c r="AT897" s="215" t="s">
        <v>180</v>
      </c>
      <c r="AU897" s="215" t="s">
        <v>81</v>
      </c>
      <c r="AV897" s="11" t="s">
        <v>81</v>
      </c>
      <c r="AW897" s="11" t="s">
        <v>182</v>
      </c>
      <c r="AX897" s="11" t="s">
        <v>71</v>
      </c>
      <c r="AY897" s="215" t="s">
        <v>172</v>
      </c>
    </row>
    <row r="898" spans="2:51" s="11" customFormat="1" ht="13.5">
      <c r="B898" s="204"/>
      <c r="C898" s="205"/>
      <c r="D898" s="206" t="s">
        <v>180</v>
      </c>
      <c r="E898" s="207" t="s">
        <v>21</v>
      </c>
      <c r="F898" s="208" t="s">
        <v>1054</v>
      </c>
      <c r="G898" s="205"/>
      <c r="H898" s="209">
        <v>2.9</v>
      </c>
      <c r="I898" s="210"/>
      <c r="J898" s="205"/>
      <c r="K898" s="205"/>
      <c r="L898" s="211"/>
      <c r="M898" s="212"/>
      <c r="N898" s="213"/>
      <c r="O898" s="213"/>
      <c r="P898" s="213"/>
      <c r="Q898" s="213"/>
      <c r="R898" s="213"/>
      <c r="S898" s="213"/>
      <c r="T898" s="214"/>
      <c r="AT898" s="215" t="s">
        <v>180</v>
      </c>
      <c r="AU898" s="215" t="s">
        <v>81</v>
      </c>
      <c r="AV898" s="11" t="s">
        <v>81</v>
      </c>
      <c r="AW898" s="11" t="s">
        <v>182</v>
      </c>
      <c r="AX898" s="11" t="s">
        <v>71</v>
      </c>
      <c r="AY898" s="215" t="s">
        <v>172</v>
      </c>
    </row>
    <row r="899" spans="2:51" s="11" customFormat="1" ht="13.5">
      <c r="B899" s="204"/>
      <c r="C899" s="205"/>
      <c r="D899" s="206" t="s">
        <v>180</v>
      </c>
      <c r="E899" s="207" t="s">
        <v>21</v>
      </c>
      <c r="F899" s="208" t="s">
        <v>1055</v>
      </c>
      <c r="G899" s="205"/>
      <c r="H899" s="209">
        <v>2.43</v>
      </c>
      <c r="I899" s="210"/>
      <c r="J899" s="205"/>
      <c r="K899" s="205"/>
      <c r="L899" s="211"/>
      <c r="M899" s="212"/>
      <c r="N899" s="213"/>
      <c r="O899" s="213"/>
      <c r="P899" s="213"/>
      <c r="Q899" s="213"/>
      <c r="R899" s="213"/>
      <c r="S899" s="213"/>
      <c r="T899" s="214"/>
      <c r="AT899" s="215" t="s">
        <v>180</v>
      </c>
      <c r="AU899" s="215" t="s">
        <v>81</v>
      </c>
      <c r="AV899" s="11" t="s">
        <v>81</v>
      </c>
      <c r="AW899" s="11" t="s">
        <v>182</v>
      </c>
      <c r="AX899" s="11" t="s">
        <v>71</v>
      </c>
      <c r="AY899" s="215" t="s">
        <v>172</v>
      </c>
    </row>
    <row r="900" spans="2:51" s="11" customFormat="1" ht="13.5">
      <c r="B900" s="204"/>
      <c r="C900" s="205"/>
      <c r="D900" s="206" t="s">
        <v>180</v>
      </c>
      <c r="E900" s="207" t="s">
        <v>21</v>
      </c>
      <c r="F900" s="208" t="s">
        <v>1056</v>
      </c>
      <c r="G900" s="205"/>
      <c r="H900" s="209">
        <v>2.5</v>
      </c>
      <c r="I900" s="210"/>
      <c r="J900" s="205"/>
      <c r="K900" s="205"/>
      <c r="L900" s="211"/>
      <c r="M900" s="212"/>
      <c r="N900" s="213"/>
      <c r="O900" s="213"/>
      <c r="P900" s="213"/>
      <c r="Q900" s="213"/>
      <c r="R900" s="213"/>
      <c r="S900" s="213"/>
      <c r="T900" s="214"/>
      <c r="AT900" s="215" t="s">
        <v>180</v>
      </c>
      <c r="AU900" s="215" t="s">
        <v>81</v>
      </c>
      <c r="AV900" s="11" t="s">
        <v>81</v>
      </c>
      <c r="AW900" s="11" t="s">
        <v>182</v>
      </c>
      <c r="AX900" s="11" t="s">
        <v>71</v>
      </c>
      <c r="AY900" s="215" t="s">
        <v>172</v>
      </c>
    </row>
    <row r="901" spans="2:51" s="11" customFormat="1" ht="13.5">
      <c r="B901" s="204"/>
      <c r="C901" s="205"/>
      <c r="D901" s="206" t="s">
        <v>180</v>
      </c>
      <c r="E901" s="207" t="s">
        <v>21</v>
      </c>
      <c r="F901" s="208" t="s">
        <v>1057</v>
      </c>
      <c r="G901" s="205"/>
      <c r="H901" s="209">
        <v>2.76</v>
      </c>
      <c r="I901" s="210"/>
      <c r="J901" s="205"/>
      <c r="K901" s="205"/>
      <c r="L901" s="211"/>
      <c r="M901" s="212"/>
      <c r="N901" s="213"/>
      <c r="O901" s="213"/>
      <c r="P901" s="213"/>
      <c r="Q901" s="213"/>
      <c r="R901" s="213"/>
      <c r="S901" s="213"/>
      <c r="T901" s="214"/>
      <c r="AT901" s="215" t="s">
        <v>180</v>
      </c>
      <c r="AU901" s="215" t="s">
        <v>81</v>
      </c>
      <c r="AV901" s="11" t="s">
        <v>81</v>
      </c>
      <c r="AW901" s="11" t="s">
        <v>182</v>
      </c>
      <c r="AX901" s="11" t="s">
        <v>71</v>
      </c>
      <c r="AY901" s="215" t="s">
        <v>172</v>
      </c>
    </row>
    <row r="902" spans="2:51" s="11" customFormat="1" ht="13.5">
      <c r="B902" s="204"/>
      <c r="C902" s="205"/>
      <c r="D902" s="206" t="s">
        <v>180</v>
      </c>
      <c r="E902" s="207" t="s">
        <v>21</v>
      </c>
      <c r="F902" s="208" t="s">
        <v>1058</v>
      </c>
      <c r="G902" s="205"/>
      <c r="H902" s="209">
        <v>2.9</v>
      </c>
      <c r="I902" s="210"/>
      <c r="J902" s="205"/>
      <c r="K902" s="205"/>
      <c r="L902" s="211"/>
      <c r="M902" s="212"/>
      <c r="N902" s="213"/>
      <c r="O902" s="213"/>
      <c r="P902" s="213"/>
      <c r="Q902" s="213"/>
      <c r="R902" s="213"/>
      <c r="S902" s="213"/>
      <c r="T902" s="214"/>
      <c r="AT902" s="215" t="s">
        <v>180</v>
      </c>
      <c r="AU902" s="215" t="s">
        <v>81</v>
      </c>
      <c r="AV902" s="11" t="s">
        <v>81</v>
      </c>
      <c r="AW902" s="11" t="s">
        <v>182</v>
      </c>
      <c r="AX902" s="11" t="s">
        <v>71</v>
      </c>
      <c r="AY902" s="215" t="s">
        <v>172</v>
      </c>
    </row>
    <row r="903" spans="2:51" s="11" customFormat="1" ht="13.5">
      <c r="B903" s="204"/>
      <c r="C903" s="205"/>
      <c r="D903" s="206" t="s">
        <v>180</v>
      </c>
      <c r="E903" s="207" t="s">
        <v>21</v>
      </c>
      <c r="F903" s="208" t="s">
        <v>1059</v>
      </c>
      <c r="G903" s="205"/>
      <c r="H903" s="209">
        <v>2.43</v>
      </c>
      <c r="I903" s="210"/>
      <c r="J903" s="205"/>
      <c r="K903" s="205"/>
      <c r="L903" s="211"/>
      <c r="M903" s="212"/>
      <c r="N903" s="213"/>
      <c r="O903" s="213"/>
      <c r="P903" s="213"/>
      <c r="Q903" s="213"/>
      <c r="R903" s="213"/>
      <c r="S903" s="213"/>
      <c r="T903" s="214"/>
      <c r="AT903" s="215" t="s">
        <v>180</v>
      </c>
      <c r="AU903" s="215" t="s">
        <v>81</v>
      </c>
      <c r="AV903" s="11" t="s">
        <v>81</v>
      </c>
      <c r="AW903" s="11" t="s">
        <v>182</v>
      </c>
      <c r="AX903" s="11" t="s">
        <v>71</v>
      </c>
      <c r="AY903" s="215" t="s">
        <v>172</v>
      </c>
    </row>
    <row r="904" spans="2:51" s="11" customFormat="1" ht="13.5">
      <c r="B904" s="204"/>
      <c r="C904" s="205"/>
      <c r="D904" s="206" t="s">
        <v>180</v>
      </c>
      <c r="E904" s="207" t="s">
        <v>21</v>
      </c>
      <c r="F904" s="208" t="s">
        <v>1060</v>
      </c>
      <c r="G904" s="205"/>
      <c r="H904" s="209">
        <v>2.5</v>
      </c>
      <c r="I904" s="210"/>
      <c r="J904" s="205"/>
      <c r="K904" s="205"/>
      <c r="L904" s="211"/>
      <c r="M904" s="212"/>
      <c r="N904" s="213"/>
      <c r="O904" s="213"/>
      <c r="P904" s="213"/>
      <c r="Q904" s="213"/>
      <c r="R904" s="213"/>
      <c r="S904" s="213"/>
      <c r="T904" s="214"/>
      <c r="AT904" s="215" t="s">
        <v>180</v>
      </c>
      <c r="AU904" s="215" t="s">
        <v>81</v>
      </c>
      <c r="AV904" s="11" t="s">
        <v>81</v>
      </c>
      <c r="AW904" s="11" t="s">
        <v>182</v>
      </c>
      <c r="AX904" s="11" t="s">
        <v>71</v>
      </c>
      <c r="AY904" s="215" t="s">
        <v>172</v>
      </c>
    </row>
    <row r="905" spans="2:51" s="11" customFormat="1" ht="13.5">
      <c r="B905" s="204"/>
      <c r="C905" s="205"/>
      <c r="D905" s="206" t="s">
        <v>180</v>
      </c>
      <c r="E905" s="207" t="s">
        <v>21</v>
      </c>
      <c r="F905" s="208" t="s">
        <v>1061</v>
      </c>
      <c r="G905" s="205"/>
      <c r="H905" s="209">
        <v>2.76</v>
      </c>
      <c r="I905" s="210"/>
      <c r="J905" s="205"/>
      <c r="K905" s="205"/>
      <c r="L905" s="211"/>
      <c r="M905" s="212"/>
      <c r="N905" s="213"/>
      <c r="O905" s="213"/>
      <c r="P905" s="213"/>
      <c r="Q905" s="213"/>
      <c r="R905" s="213"/>
      <c r="S905" s="213"/>
      <c r="T905" s="214"/>
      <c r="AT905" s="215" t="s">
        <v>180</v>
      </c>
      <c r="AU905" s="215" t="s">
        <v>81</v>
      </c>
      <c r="AV905" s="11" t="s">
        <v>81</v>
      </c>
      <c r="AW905" s="11" t="s">
        <v>182</v>
      </c>
      <c r="AX905" s="11" t="s">
        <v>71</v>
      </c>
      <c r="AY905" s="215" t="s">
        <v>172</v>
      </c>
    </row>
    <row r="906" spans="2:51" s="11" customFormat="1" ht="13.5">
      <c r="B906" s="204"/>
      <c r="C906" s="205"/>
      <c r="D906" s="206" t="s">
        <v>180</v>
      </c>
      <c r="E906" s="207" t="s">
        <v>21</v>
      </c>
      <c r="F906" s="208" t="s">
        <v>1062</v>
      </c>
      <c r="G906" s="205"/>
      <c r="H906" s="209">
        <v>2.9</v>
      </c>
      <c r="I906" s="210"/>
      <c r="J906" s="205"/>
      <c r="K906" s="205"/>
      <c r="L906" s="211"/>
      <c r="M906" s="212"/>
      <c r="N906" s="213"/>
      <c r="O906" s="213"/>
      <c r="P906" s="213"/>
      <c r="Q906" s="213"/>
      <c r="R906" s="213"/>
      <c r="S906" s="213"/>
      <c r="T906" s="214"/>
      <c r="AT906" s="215" t="s">
        <v>180</v>
      </c>
      <c r="AU906" s="215" t="s">
        <v>81</v>
      </c>
      <c r="AV906" s="11" t="s">
        <v>81</v>
      </c>
      <c r="AW906" s="11" t="s">
        <v>182</v>
      </c>
      <c r="AX906" s="11" t="s">
        <v>71</v>
      </c>
      <c r="AY906" s="215" t="s">
        <v>172</v>
      </c>
    </row>
    <row r="907" spans="2:51" s="11" customFormat="1" ht="13.5">
      <c r="B907" s="204"/>
      <c r="C907" s="205"/>
      <c r="D907" s="206" t="s">
        <v>180</v>
      </c>
      <c r="E907" s="207" t="s">
        <v>21</v>
      </c>
      <c r="F907" s="208" t="s">
        <v>1063</v>
      </c>
      <c r="G907" s="205"/>
      <c r="H907" s="209">
        <v>2.43</v>
      </c>
      <c r="I907" s="210"/>
      <c r="J907" s="205"/>
      <c r="K907" s="205"/>
      <c r="L907" s="211"/>
      <c r="M907" s="212"/>
      <c r="N907" s="213"/>
      <c r="O907" s="213"/>
      <c r="P907" s="213"/>
      <c r="Q907" s="213"/>
      <c r="R907" s="213"/>
      <c r="S907" s="213"/>
      <c r="T907" s="214"/>
      <c r="AT907" s="215" t="s">
        <v>180</v>
      </c>
      <c r="AU907" s="215" t="s">
        <v>81</v>
      </c>
      <c r="AV907" s="11" t="s">
        <v>81</v>
      </c>
      <c r="AW907" s="11" t="s">
        <v>182</v>
      </c>
      <c r="AX907" s="11" t="s">
        <v>71</v>
      </c>
      <c r="AY907" s="215" t="s">
        <v>172</v>
      </c>
    </row>
    <row r="908" spans="2:51" s="11" customFormat="1" ht="13.5">
      <c r="B908" s="204"/>
      <c r="C908" s="205"/>
      <c r="D908" s="206" t="s">
        <v>180</v>
      </c>
      <c r="E908" s="207" t="s">
        <v>21</v>
      </c>
      <c r="F908" s="208" t="s">
        <v>1064</v>
      </c>
      <c r="G908" s="205"/>
      <c r="H908" s="209">
        <v>2.5</v>
      </c>
      <c r="I908" s="210"/>
      <c r="J908" s="205"/>
      <c r="K908" s="205"/>
      <c r="L908" s="211"/>
      <c r="M908" s="212"/>
      <c r="N908" s="213"/>
      <c r="O908" s="213"/>
      <c r="P908" s="213"/>
      <c r="Q908" s="213"/>
      <c r="R908" s="213"/>
      <c r="S908" s="213"/>
      <c r="T908" s="214"/>
      <c r="AT908" s="215" t="s">
        <v>180</v>
      </c>
      <c r="AU908" s="215" t="s">
        <v>81</v>
      </c>
      <c r="AV908" s="11" t="s">
        <v>81</v>
      </c>
      <c r="AW908" s="11" t="s">
        <v>182</v>
      </c>
      <c r="AX908" s="11" t="s">
        <v>71</v>
      </c>
      <c r="AY908" s="215" t="s">
        <v>172</v>
      </c>
    </row>
    <row r="909" spans="2:51" s="11" customFormat="1" ht="13.5">
      <c r="B909" s="204"/>
      <c r="C909" s="205"/>
      <c r="D909" s="206" t="s">
        <v>180</v>
      </c>
      <c r="E909" s="207" t="s">
        <v>21</v>
      </c>
      <c r="F909" s="208" t="s">
        <v>1065</v>
      </c>
      <c r="G909" s="205"/>
      <c r="H909" s="209">
        <v>2.76</v>
      </c>
      <c r="I909" s="210"/>
      <c r="J909" s="205"/>
      <c r="K909" s="205"/>
      <c r="L909" s="211"/>
      <c r="M909" s="212"/>
      <c r="N909" s="213"/>
      <c r="O909" s="213"/>
      <c r="P909" s="213"/>
      <c r="Q909" s="213"/>
      <c r="R909" s="213"/>
      <c r="S909" s="213"/>
      <c r="T909" s="214"/>
      <c r="AT909" s="215" t="s">
        <v>180</v>
      </c>
      <c r="AU909" s="215" t="s">
        <v>81</v>
      </c>
      <c r="AV909" s="11" t="s">
        <v>81</v>
      </c>
      <c r="AW909" s="11" t="s">
        <v>182</v>
      </c>
      <c r="AX909" s="11" t="s">
        <v>71</v>
      </c>
      <c r="AY909" s="215" t="s">
        <v>172</v>
      </c>
    </row>
    <row r="910" spans="2:51" s="12" customFormat="1" ht="13.5">
      <c r="B910" s="216"/>
      <c r="C910" s="217"/>
      <c r="D910" s="206" t="s">
        <v>180</v>
      </c>
      <c r="E910" s="218" t="s">
        <v>21</v>
      </c>
      <c r="F910" s="219" t="s">
        <v>183</v>
      </c>
      <c r="G910" s="217"/>
      <c r="H910" s="220">
        <v>53.26</v>
      </c>
      <c r="I910" s="221"/>
      <c r="J910" s="217"/>
      <c r="K910" s="217"/>
      <c r="L910" s="222"/>
      <c r="M910" s="223"/>
      <c r="N910" s="224"/>
      <c r="O910" s="224"/>
      <c r="P910" s="224"/>
      <c r="Q910" s="224"/>
      <c r="R910" s="224"/>
      <c r="S910" s="224"/>
      <c r="T910" s="225"/>
      <c r="AT910" s="226" t="s">
        <v>180</v>
      </c>
      <c r="AU910" s="226" t="s">
        <v>81</v>
      </c>
      <c r="AV910" s="12" t="s">
        <v>179</v>
      </c>
      <c r="AW910" s="12" t="s">
        <v>182</v>
      </c>
      <c r="AX910" s="12" t="s">
        <v>79</v>
      </c>
      <c r="AY910" s="226" t="s">
        <v>172</v>
      </c>
    </row>
    <row r="911" spans="2:65" s="1" customFormat="1" ht="16.5" customHeight="1">
      <c r="B911" s="41"/>
      <c r="C911" s="192" t="s">
        <v>1066</v>
      </c>
      <c r="D911" s="192" t="s">
        <v>174</v>
      </c>
      <c r="E911" s="193" t="s">
        <v>1067</v>
      </c>
      <c r="F911" s="194" t="s">
        <v>1068</v>
      </c>
      <c r="G911" s="195" t="s">
        <v>218</v>
      </c>
      <c r="H911" s="196">
        <v>67.26</v>
      </c>
      <c r="I911" s="197"/>
      <c r="J911" s="198">
        <f>ROUND(I911*H911,2)</f>
        <v>0</v>
      </c>
      <c r="K911" s="194" t="s">
        <v>21</v>
      </c>
      <c r="L911" s="61"/>
      <c r="M911" s="199" t="s">
        <v>21</v>
      </c>
      <c r="N911" s="200" t="s">
        <v>42</v>
      </c>
      <c r="O911" s="42"/>
      <c r="P911" s="201">
        <f>O911*H911</f>
        <v>0</v>
      </c>
      <c r="Q911" s="201">
        <v>0</v>
      </c>
      <c r="R911" s="201">
        <f>Q911*H911</f>
        <v>0</v>
      </c>
      <c r="S911" s="201">
        <v>0</v>
      </c>
      <c r="T911" s="202">
        <f>S911*H911</f>
        <v>0</v>
      </c>
      <c r="AR911" s="24" t="s">
        <v>209</v>
      </c>
      <c r="AT911" s="24" t="s">
        <v>174</v>
      </c>
      <c r="AU911" s="24" t="s">
        <v>81</v>
      </c>
      <c r="AY911" s="24" t="s">
        <v>172</v>
      </c>
      <c r="BE911" s="203">
        <f>IF(N911="základní",J911,0)</f>
        <v>0</v>
      </c>
      <c r="BF911" s="203">
        <f>IF(N911="snížená",J911,0)</f>
        <v>0</v>
      </c>
      <c r="BG911" s="203">
        <f>IF(N911="zákl. přenesená",J911,0)</f>
        <v>0</v>
      </c>
      <c r="BH911" s="203">
        <f>IF(N911="sníž. přenesená",J911,0)</f>
        <v>0</v>
      </c>
      <c r="BI911" s="203">
        <f>IF(N911="nulová",J911,0)</f>
        <v>0</v>
      </c>
      <c r="BJ911" s="24" t="s">
        <v>79</v>
      </c>
      <c r="BK911" s="203">
        <f>ROUND(I911*H911,2)</f>
        <v>0</v>
      </c>
      <c r="BL911" s="24" t="s">
        <v>209</v>
      </c>
      <c r="BM911" s="24" t="s">
        <v>1069</v>
      </c>
    </row>
    <row r="912" spans="2:51" s="11" customFormat="1" ht="13.5">
      <c r="B912" s="204"/>
      <c r="C912" s="205"/>
      <c r="D912" s="206" t="s">
        <v>180</v>
      </c>
      <c r="E912" s="207" t="s">
        <v>21</v>
      </c>
      <c r="F912" s="208" t="s">
        <v>1070</v>
      </c>
      <c r="G912" s="205"/>
      <c r="H912" s="209">
        <v>3.35</v>
      </c>
      <c r="I912" s="210"/>
      <c r="J912" s="205"/>
      <c r="K912" s="205"/>
      <c r="L912" s="211"/>
      <c r="M912" s="212"/>
      <c r="N912" s="213"/>
      <c r="O912" s="213"/>
      <c r="P912" s="213"/>
      <c r="Q912" s="213"/>
      <c r="R912" s="213"/>
      <c r="S912" s="213"/>
      <c r="T912" s="214"/>
      <c r="AT912" s="215" t="s">
        <v>180</v>
      </c>
      <c r="AU912" s="215" t="s">
        <v>81</v>
      </c>
      <c r="AV912" s="11" t="s">
        <v>81</v>
      </c>
      <c r="AW912" s="11" t="s">
        <v>182</v>
      </c>
      <c r="AX912" s="11" t="s">
        <v>71</v>
      </c>
      <c r="AY912" s="215" t="s">
        <v>172</v>
      </c>
    </row>
    <row r="913" spans="2:51" s="11" customFormat="1" ht="13.5">
      <c r="B913" s="204"/>
      <c r="C913" s="205"/>
      <c r="D913" s="206" t="s">
        <v>180</v>
      </c>
      <c r="E913" s="207" t="s">
        <v>21</v>
      </c>
      <c r="F913" s="208" t="s">
        <v>1071</v>
      </c>
      <c r="G913" s="205"/>
      <c r="H913" s="209">
        <v>3.38</v>
      </c>
      <c r="I913" s="210"/>
      <c r="J913" s="205"/>
      <c r="K913" s="205"/>
      <c r="L913" s="211"/>
      <c r="M913" s="212"/>
      <c r="N913" s="213"/>
      <c r="O913" s="213"/>
      <c r="P913" s="213"/>
      <c r="Q913" s="213"/>
      <c r="R913" s="213"/>
      <c r="S913" s="213"/>
      <c r="T913" s="214"/>
      <c r="AT913" s="215" t="s">
        <v>180</v>
      </c>
      <c r="AU913" s="215" t="s">
        <v>81</v>
      </c>
      <c r="AV913" s="11" t="s">
        <v>81</v>
      </c>
      <c r="AW913" s="11" t="s">
        <v>182</v>
      </c>
      <c r="AX913" s="11" t="s">
        <v>71</v>
      </c>
      <c r="AY913" s="215" t="s">
        <v>172</v>
      </c>
    </row>
    <row r="914" spans="2:51" s="11" customFormat="1" ht="13.5">
      <c r="B914" s="204"/>
      <c r="C914" s="205"/>
      <c r="D914" s="206" t="s">
        <v>180</v>
      </c>
      <c r="E914" s="207" t="s">
        <v>21</v>
      </c>
      <c r="F914" s="208" t="s">
        <v>1072</v>
      </c>
      <c r="G914" s="205"/>
      <c r="H914" s="209">
        <v>3.38</v>
      </c>
      <c r="I914" s="210"/>
      <c r="J914" s="205"/>
      <c r="K914" s="205"/>
      <c r="L914" s="211"/>
      <c r="M914" s="212"/>
      <c r="N914" s="213"/>
      <c r="O914" s="213"/>
      <c r="P914" s="213"/>
      <c r="Q914" s="213"/>
      <c r="R914" s="213"/>
      <c r="S914" s="213"/>
      <c r="T914" s="214"/>
      <c r="AT914" s="215" t="s">
        <v>180</v>
      </c>
      <c r="AU914" s="215" t="s">
        <v>81</v>
      </c>
      <c r="AV914" s="11" t="s">
        <v>81</v>
      </c>
      <c r="AW914" s="11" t="s">
        <v>182</v>
      </c>
      <c r="AX914" s="11" t="s">
        <v>71</v>
      </c>
      <c r="AY914" s="215" t="s">
        <v>172</v>
      </c>
    </row>
    <row r="915" spans="2:51" s="11" customFormat="1" ht="13.5">
      <c r="B915" s="204"/>
      <c r="C915" s="205"/>
      <c r="D915" s="206" t="s">
        <v>180</v>
      </c>
      <c r="E915" s="207" t="s">
        <v>21</v>
      </c>
      <c r="F915" s="208" t="s">
        <v>1073</v>
      </c>
      <c r="G915" s="205"/>
      <c r="H915" s="209">
        <v>3.35</v>
      </c>
      <c r="I915" s="210"/>
      <c r="J915" s="205"/>
      <c r="K915" s="205"/>
      <c r="L915" s="211"/>
      <c r="M915" s="212"/>
      <c r="N915" s="213"/>
      <c r="O915" s="213"/>
      <c r="P915" s="213"/>
      <c r="Q915" s="213"/>
      <c r="R915" s="213"/>
      <c r="S915" s="213"/>
      <c r="T915" s="214"/>
      <c r="AT915" s="215" t="s">
        <v>180</v>
      </c>
      <c r="AU915" s="215" t="s">
        <v>81</v>
      </c>
      <c r="AV915" s="11" t="s">
        <v>81</v>
      </c>
      <c r="AW915" s="11" t="s">
        <v>182</v>
      </c>
      <c r="AX915" s="11" t="s">
        <v>71</v>
      </c>
      <c r="AY915" s="215" t="s">
        <v>172</v>
      </c>
    </row>
    <row r="916" spans="2:51" s="11" customFormat="1" ht="13.5">
      <c r="B916" s="204"/>
      <c r="C916" s="205"/>
      <c r="D916" s="206" t="s">
        <v>180</v>
      </c>
      <c r="E916" s="207" t="s">
        <v>21</v>
      </c>
      <c r="F916" s="208" t="s">
        <v>1074</v>
      </c>
      <c r="G916" s="205"/>
      <c r="H916" s="209">
        <v>3.38</v>
      </c>
      <c r="I916" s="210"/>
      <c r="J916" s="205"/>
      <c r="K916" s="205"/>
      <c r="L916" s="211"/>
      <c r="M916" s="212"/>
      <c r="N916" s="213"/>
      <c r="O916" s="213"/>
      <c r="P916" s="213"/>
      <c r="Q916" s="213"/>
      <c r="R916" s="213"/>
      <c r="S916" s="213"/>
      <c r="T916" s="214"/>
      <c r="AT916" s="215" t="s">
        <v>180</v>
      </c>
      <c r="AU916" s="215" t="s">
        <v>81</v>
      </c>
      <c r="AV916" s="11" t="s">
        <v>81</v>
      </c>
      <c r="AW916" s="11" t="s">
        <v>182</v>
      </c>
      <c r="AX916" s="11" t="s">
        <v>71</v>
      </c>
      <c r="AY916" s="215" t="s">
        <v>172</v>
      </c>
    </row>
    <row r="917" spans="2:51" s="11" customFormat="1" ht="13.5">
      <c r="B917" s="204"/>
      <c r="C917" s="205"/>
      <c r="D917" s="206" t="s">
        <v>180</v>
      </c>
      <c r="E917" s="207" t="s">
        <v>21</v>
      </c>
      <c r="F917" s="208" t="s">
        <v>1075</v>
      </c>
      <c r="G917" s="205"/>
      <c r="H917" s="209">
        <v>3.34</v>
      </c>
      <c r="I917" s="210"/>
      <c r="J917" s="205"/>
      <c r="K917" s="205"/>
      <c r="L917" s="211"/>
      <c r="M917" s="212"/>
      <c r="N917" s="213"/>
      <c r="O917" s="213"/>
      <c r="P917" s="213"/>
      <c r="Q917" s="213"/>
      <c r="R917" s="213"/>
      <c r="S917" s="213"/>
      <c r="T917" s="214"/>
      <c r="AT917" s="215" t="s">
        <v>180</v>
      </c>
      <c r="AU917" s="215" t="s">
        <v>81</v>
      </c>
      <c r="AV917" s="11" t="s">
        <v>81</v>
      </c>
      <c r="AW917" s="11" t="s">
        <v>182</v>
      </c>
      <c r="AX917" s="11" t="s">
        <v>71</v>
      </c>
      <c r="AY917" s="215" t="s">
        <v>172</v>
      </c>
    </row>
    <row r="918" spans="2:51" s="11" customFormat="1" ht="13.5">
      <c r="B918" s="204"/>
      <c r="C918" s="205"/>
      <c r="D918" s="206" t="s">
        <v>180</v>
      </c>
      <c r="E918" s="207" t="s">
        <v>21</v>
      </c>
      <c r="F918" s="208" t="s">
        <v>1076</v>
      </c>
      <c r="G918" s="205"/>
      <c r="H918" s="209">
        <v>3.35</v>
      </c>
      <c r="I918" s="210"/>
      <c r="J918" s="205"/>
      <c r="K918" s="205"/>
      <c r="L918" s="211"/>
      <c r="M918" s="212"/>
      <c r="N918" s="213"/>
      <c r="O918" s="213"/>
      <c r="P918" s="213"/>
      <c r="Q918" s="213"/>
      <c r="R918" s="213"/>
      <c r="S918" s="213"/>
      <c r="T918" s="214"/>
      <c r="AT918" s="215" t="s">
        <v>180</v>
      </c>
      <c r="AU918" s="215" t="s">
        <v>81</v>
      </c>
      <c r="AV918" s="11" t="s">
        <v>81</v>
      </c>
      <c r="AW918" s="11" t="s">
        <v>182</v>
      </c>
      <c r="AX918" s="11" t="s">
        <v>71</v>
      </c>
      <c r="AY918" s="215" t="s">
        <v>172</v>
      </c>
    </row>
    <row r="919" spans="2:51" s="11" customFormat="1" ht="13.5">
      <c r="B919" s="204"/>
      <c r="C919" s="205"/>
      <c r="D919" s="206" t="s">
        <v>180</v>
      </c>
      <c r="E919" s="207" t="s">
        <v>21</v>
      </c>
      <c r="F919" s="208" t="s">
        <v>1077</v>
      </c>
      <c r="G919" s="205"/>
      <c r="H919" s="209">
        <v>3.38</v>
      </c>
      <c r="I919" s="210"/>
      <c r="J919" s="205"/>
      <c r="K919" s="205"/>
      <c r="L919" s="211"/>
      <c r="M919" s="212"/>
      <c r="N919" s="213"/>
      <c r="O919" s="213"/>
      <c r="P919" s="213"/>
      <c r="Q919" s="213"/>
      <c r="R919" s="213"/>
      <c r="S919" s="213"/>
      <c r="T919" s="214"/>
      <c r="AT919" s="215" t="s">
        <v>180</v>
      </c>
      <c r="AU919" s="215" t="s">
        <v>81</v>
      </c>
      <c r="AV919" s="11" t="s">
        <v>81</v>
      </c>
      <c r="AW919" s="11" t="s">
        <v>182</v>
      </c>
      <c r="AX919" s="11" t="s">
        <v>71</v>
      </c>
      <c r="AY919" s="215" t="s">
        <v>172</v>
      </c>
    </row>
    <row r="920" spans="2:51" s="11" customFormat="1" ht="13.5">
      <c r="B920" s="204"/>
      <c r="C920" s="205"/>
      <c r="D920" s="206" t="s">
        <v>180</v>
      </c>
      <c r="E920" s="207" t="s">
        <v>21</v>
      </c>
      <c r="F920" s="208" t="s">
        <v>1078</v>
      </c>
      <c r="G920" s="205"/>
      <c r="H920" s="209">
        <v>3.38</v>
      </c>
      <c r="I920" s="210"/>
      <c r="J920" s="205"/>
      <c r="K920" s="205"/>
      <c r="L920" s="211"/>
      <c r="M920" s="212"/>
      <c r="N920" s="213"/>
      <c r="O920" s="213"/>
      <c r="P920" s="213"/>
      <c r="Q920" s="213"/>
      <c r="R920" s="213"/>
      <c r="S920" s="213"/>
      <c r="T920" s="214"/>
      <c r="AT920" s="215" t="s">
        <v>180</v>
      </c>
      <c r="AU920" s="215" t="s">
        <v>81</v>
      </c>
      <c r="AV920" s="11" t="s">
        <v>81</v>
      </c>
      <c r="AW920" s="11" t="s">
        <v>182</v>
      </c>
      <c r="AX920" s="11" t="s">
        <v>71</v>
      </c>
      <c r="AY920" s="215" t="s">
        <v>172</v>
      </c>
    </row>
    <row r="921" spans="2:51" s="11" customFormat="1" ht="13.5">
      <c r="B921" s="204"/>
      <c r="C921" s="205"/>
      <c r="D921" s="206" t="s">
        <v>180</v>
      </c>
      <c r="E921" s="207" t="s">
        <v>21</v>
      </c>
      <c r="F921" s="208" t="s">
        <v>1079</v>
      </c>
      <c r="G921" s="205"/>
      <c r="H921" s="209">
        <v>3.34</v>
      </c>
      <c r="I921" s="210"/>
      <c r="J921" s="205"/>
      <c r="K921" s="205"/>
      <c r="L921" s="211"/>
      <c r="M921" s="212"/>
      <c r="N921" s="213"/>
      <c r="O921" s="213"/>
      <c r="P921" s="213"/>
      <c r="Q921" s="213"/>
      <c r="R921" s="213"/>
      <c r="S921" s="213"/>
      <c r="T921" s="214"/>
      <c r="AT921" s="215" t="s">
        <v>180</v>
      </c>
      <c r="AU921" s="215" t="s">
        <v>81</v>
      </c>
      <c r="AV921" s="11" t="s">
        <v>81</v>
      </c>
      <c r="AW921" s="11" t="s">
        <v>182</v>
      </c>
      <c r="AX921" s="11" t="s">
        <v>71</v>
      </c>
      <c r="AY921" s="215" t="s">
        <v>172</v>
      </c>
    </row>
    <row r="922" spans="2:51" s="11" customFormat="1" ht="13.5">
      <c r="B922" s="204"/>
      <c r="C922" s="205"/>
      <c r="D922" s="206" t="s">
        <v>180</v>
      </c>
      <c r="E922" s="207" t="s">
        <v>21</v>
      </c>
      <c r="F922" s="208" t="s">
        <v>1080</v>
      </c>
      <c r="G922" s="205"/>
      <c r="H922" s="209">
        <v>3.35</v>
      </c>
      <c r="I922" s="210"/>
      <c r="J922" s="205"/>
      <c r="K922" s="205"/>
      <c r="L922" s="211"/>
      <c r="M922" s="212"/>
      <c r="N922" s="213"/>
      <c r="O922" s="213"/>
      <c r="P922" s="213"/>
      <c r="Q922" s="213"/>
      <c r="R922" s="213"/>
      <c r="S922" s="213"/>
      <c r="T922" s="214"/>
      <c r="AT922" s="215" t="s">
        <v>180</v>
      </c>
      <c r="AU922" s="215" t="s">
        <v>81</v>
      </c>
      <c r="AV922" s="11" t="s">
        <v>81</v>
      </c>
      <c r="AW922" s="11" t="s">
        <v>182</v>
      </c>
      <c r="AX922" s="11" t="s">
        <v>71</v>
      </c>
      <c r="AY922" s="215" t="s">
        <v>172</v>
      </c>
    </row>
    <row r="923" spans="2:51" s="11" customFormat="1" ht="13.5">
      <c r="B923" s="204"/>
      <c r="C923" s="205"/>
      <c r="D923" s="206" t="s">
        <v>180</v>
      </c>
      <c r="E923" s="207" t="s">
        <v>21</v>
      </c>
      <c r="F923" s="208" t="s">
        <v>1081</v>
      </c>
      <c r="G923" s="205"/>
      <c r="H923" s="209">
        <v>3.38</v>
      </c>
      <c r="I923" s="210"/>
      <c r="J923" s="205"/>
      <c r="K923" s="205"/>
      <c r="L923" s="211"/>
      <c r="M923" s="212"/>
      <c r="N923" s="213"/>
      <c r="O923" s="213"/>
      <c r="P923" s="213"/>
      <c r="Q923" s="213"/>
      <c r="R923" s="213"/>
      <c r="S923" s="213"/>
      <c r="T923" s="214"/>
      <c r="AT923" s="215" t="s">
        <v>180</v>
      </c>
      <c r="AU923" s="215" t="s">
        <v>81</v>
      </c>
      <c r="AV923" s="11" t="s">
        <v>81</v>
      </c>
      <c r="AW923" s="11" t="s">
        <v>182</v>
      </c>
      <c r="AX923" s="11" t="s">
        <v>71</v>
      </c>
      <c r="AY923" s="215" t="s">
        <v>172</v>
      </c>
    </row>
    <row r="924" spans="2:51" s="11" customFormat="1" ht="13.5">
      <c r="B924" s="204"/>
      <c r="C924" s="205"/>
      <c r="D924" s="206" t="s">
        <v>180</v>
      </c>
      <c r="E924" s="207" t="s">
        <v>21</v>
      </c>
      <c r="F924" s="208" t="s">
        <v>1082</v>
      </c>
      <c r="G924" s="205"/>
      <c r="H924" s="209">
        <v>3.38</v>
      </c>
      <c r="I924" s="210"/>
      <c r="J924" s="205"/>
      <c r="K924" s="205"/>
      <c r="L924" s="211"/>
      <c r="M924" s="212"/>
      <c r="N924" s="213"/>
      <c r="O924" s="213"/>
      <c r="P924" s="213"/>
      <c r="Q924" s="213"/>
      <c r="R924" s="213"/>
      <c r="S924" s="213"/>
      <c r="T924" s="214"/>
      <c r="AT924" s="215" t="s">
        <v>180</v>
      </c>
      <c r="AU924" s="215" t="s">
        <v>81</v>
      </c>
      <c r="AV924" s="11" t="s">
        <v>81</v>
      </c>
      <c r="AW924" s="11" t="s">
        <v>182</v>
      </c>
      <c r="AX924" s="11" t="s">
        <v>71</v>
      </c>
      <c r="AY924" s="215" t="s">
        <v>172</v>
      </c>
    </row>
    <row r="925" spans="2:51" s="11" customFormat="1" ht="13.5">
      <c r="B925" s="204"/>
      <c r="C925" s="205"/>
      <c r="D925" s="206" t="s">
        <v>180</v>
      </c>
      <c r="E925" s="207" t="s">
        <v>21</v>
      </c>
      <c r="F925" s="208" t="s">
        <v>1083</v>
      </c>
      <c r="G925" s="205"/>
      <c r="H925" s="209">
        <v>3.34</v>
      </c>
      <c r="I925" s="210"/>
      <c r="J925" s="205"/>
      <c r="K925" s="205"/>
      <c r="L925" s="211"/>
      <c r="M925" s="212"/>
      <c r="N925" s="213"/>
      <c r="O925" s="213"/>
      <c r="P925" s="213"/>
      <c r="Q925" s="213"/>
      <c r="R925" s="213"/>
      <c r="S925" s="213"/>
      <c r="T925" s="214"/>
      <c r="AT925" s="215" t="s">
        <v>180</v>
      </c>
      <c r="AU925" s="215" t="s">
        <v>81</v>
      </c>
      <c r="AV925" s="11" t="s">
        <v>81</v>
      </c>
      <c r="AW925" s="11" t="s">
        <v>182</v>
      </c>
      <c r="AX925" s="11" t="s">
        <v>71</v>
      </c>
      <c r="AY925" s="215" t="s">
        <v>172</v>
      </c>
    </row>
    <row r="926" spans="2:51" s="11" customFormat="1" ht="13.5">
      <c r="B926" s="204"/>
      <c r="C926" s="205"/>
      <c r="D926" s="206" t="s">
        <v>180</v>
      </c>
      <c r="E926" s="207" t="s">
        <v>21</v>
      </c>
      <c r="F926" s="208" t="s">
        <v>1084</v>
      </c>
      <c r="G926" s="205"/>
      <c r="H926" s="209">
        <v>3.35</v>
      </c>
      <c r="I926" s="210"/>
      <c r="J926" s="205"/>
      <c r="K926" s="205"/>
      <c r="L926" s="211"/>
      <c r="M926" s="212"/>
      <c r="N926" s="213"/>
      <c r="O926" s="213"/>
      <c r="P926" s="213"/>
      <c r="Q926" s="213"/>
      <c r="R926" s="213"/>
      <c r="S926" s="213"/>
      <c r="T926" s="214"/>
      <c r="AT926" s="215" t="s">
        <v>180</v>
      </c>
      <c r="AU926" s="215" t="s">
        <v>81</v>
      </c>
      <c r="AV926" s="11" t="s">
        <v>81</v>
      </c>
      <c r="AW926" s="11" t="s">
        <v>182</v>
      </c>
      <c r="AX926" s="11" t="s">
        <v>71</v>
      </c>
      <c r="AY926" s="215" t="s">
        <v>172</v>
      </c>
    </row>
    <row r="927" spans="2:51" s="11" customFormat="1" ht="13.5">
      <c r="B927" s="204"/>
      <c r="C927" s="205"/>
      <c r="D927" s="206" t="s">
        <v>180</v>
      </c>
      <c r="E927" s="207" t="s">
        <v>21</v>
      </c>
      <c r="F927" s="208" t="s">
        <v>1085</v>
      </c>
      <c r="G927" s="205"/>
      <c r="H927" s="209">
        <v>3.38</v>
      </c>
      <c r="I927" s="210"/>
      <c r="J927" s="205"/>
      <c r="K927" s="205"/>
      <c r="L927" s="211"/>
      <c r="M927" s="212"/>
      <c r="N927" s="213"/>
      <c r="O927" s="213"/>
      <c r="P927" s="213"/>
      <c r="Q927" s="213"/>
      <c r="R927" s="213"/>
      <c r="S927" s="213"/>
      <c r="T927" s="214"/>
      <c r="AT927" s="215" t="s">
        <v>180</v>
      </c>
      <c r="AU927" s="215" t="s">
        <v>81</v>
      </c>
      <c r="AV927" s="11" t="s">
        <v>81</v>
      </c>
      <c r="AW927" s="11" t="s">
        <v>182</v>
      </c>
      <c r="AX927" s="11" t="s">
        <v>71</v>
      </c>
      <c r="AY927" s="215" t="s">
        <v>172</v>
      </c>
    </row>
    <row r="928" spans="2:51" s="11" customFormat="1" ht="13.5">
      <c r="B928" s="204"/>
      <c r="C928" s="205"/>
      <c r="D928" s="206" t="s">
        <v>180</v>
      </c>
      <c r="E928" s="207" t="s">
        <v>21</v>
      </c>
      <c r="F928" s="208" t="s">
        <v>1086</v>
      </c>
      <c r="G928" s="205"/>
      <c r="H928" s="209">
        <v>3.38</v>
      </c>
      <c r="I928" s="210"/>
      <c r="J928" s="205"/>
      <c r="K928" s="205"/>
      <c r="L928" s="211"/>
      <c r="M928" s="212"/>
      <c r="N928" s="213"/>
      <c r="O928" s="213"/>
      <c r="P928" s="213"/>
      <c r="Q928" s="213"/>
      <c r="R928" s="213"/>
      <c r="S928" s="213"/>
      <c r="T928" s="214"/>
      <c r="AT928" s="215" t="s">
        <v>180</v>
      </c>
      <c r="AU928" s="215" t="s">
        <v>81</v>
      </c>
      <c r="AV928" s="11" t="s">
        <v>81</v>
      </c>
      <c r="AW928" s="11" t="s">
        <v>182</v>
      </c>
      <c r="AX928" s="11" t="s">
        <v>71</v>
      </c>
      <c r="AY928" s="215" t="s">
        <v>172</v>
      </c>
    </row>
    <row r="929" spans="2:51" s="11" customFormat="1" ht="13.5">
      <c r="B929" s="204"/>
      <c r="C929" s="205"/>
      <c r="D929" s="206" t="s">
        <v>180</v>
      </c>
      <c r="E929" s="207" t="s">
        <v>21</v>
      </c>
      <c r="F929" s="208" t="s">
        <v>1087</v>
      </c>
      <c r="G929" s="205"/>
      <c r="H929" s="209">
        <v>3.34</v>
      </c>
      <c r="I929" s="210"/>
      <c r="J929" s="205"/>
      <c r="K929" s="205"/>
      <c r="L929" s="211"/>
      <c r="M929" s="212"/>
      <c r="N929" s="213"/>
      <c r="O929" s="213"/>
      <c r="P929" s="213"/>
      <c r="Q929" s="213"/>
      <c r="R929" s="213"/>
      <c r="S929" s="213"/>
      <c r="T929" s="214"/>
      <c r="AT929" s="215" t="s">
        <v>180</v>
      </c>
      <c r="AU929" s="215" t="s">
        <v>81</v>
      </c>
      <c r="AV929" s="11" t="s">
        <v>81</v>
      </c>
      <c r="AW929" s="11" t="s">
        <v>182</v>
      </c>
      <c r="AX929" s="11" t="s">
        <v>71</v>
      </c>
      <c r="AY929" s="215" t="s">
        <v>172</v>
      </c>
    </row>
    <row r="930" spans="2:51" s="11" customFormat="1" ht="13.5">
      <c r="B930" s="204"/>
      <c r="C930" s="205"/>
      <c r="D930" s="206" t="s">
        <v>180</v>
      </c>
      <c r="E930" s="207" t="s">
        <v>21</v>
      </c>
      <c r="F930" s="208" t="s">
        <v>1088</v>
      </c>
      <c r="G930" s="205"/>
      <c r="H930" s="209">
        <v>3.35</v>
      </c>
      <c r="I930" s="210"/>
      <c r="J930" s="205"/>
      <c r="K930" s="205"/>
      <c r="L930" s="211"/>
      <c r="M930" s="212"/>
      <c r="N930" s="213"/>
      <c r="O930" s="213"/>
      <c r="P930" s="213"/>
      <c r="Q930" s="213"/>
      <c r="R930" s="213"/>
      <c r="S930" s="213"/>
      <c r="T930" s="214"/>
      <c r="AT930" s="215" t="s">
        <v>180</v>
      </c>
      <c r="AU930" s="215" t="s">
        <v>81</v>
      </c>
      <c r="AV930" s="11" t="s">
        <v>81</v>
      </c>
      <c r="AW930" s="11" t="s">
        <v>182</v>
      </c>
      <c r="AX930" s="11" t="s">
        <v>71</v>
      </c>
      <c r="AY930" s="215" t="s">
        <v>172</v>
      </c>
    </row>
    <row r="931" spans="2:51" s="11" customFormat="1" ht="13.5">
      <c r="B931" s="204"/>
      <c r="C931" s="205"/>
      <c r="D931" s="206" t="s">
        <v>180</v>
      </c>
      <c r="E931" s="207" t="s">
        <v>21</v>
      </c>
      <c r="F931" s="208" t="s">
        <v>1089</v>
      </c>
      <c r="G931" s="205"/>
      <c r="H931" s="209">
        <v>3.38</v>
      </c>
      <c r="I931" s="210"/>
      <c r="J931" s="205"/>
      <c r="K931" s="205"/>
      <c r="L931" s="211"/>
      <c r="M931" s="212"/>
      <c r="N931" s="213"/>
      <c r="O931" s="213"/>
      <c r="P931" s="213"/>
      <c r="Q931" s="213"/>
      <c r="R931" s="213"/>
      <c r="S931" s="213"/>
      <c r="T931" s="214"/>
      <c r="AT931" s="215" t="s">
        <v>180</v>
      </c>
      <c r="AU931" s="215" t="s">
        <v>81</v>
      </c>
      <c r="AV931" s="11" t="s">
        <v>81</v>
      </c>
      <c r="AW931" s="11" t="s">
        <v>182</v>
      </c>
      <c r="AX931" s="11" t="s">
        <v>71</v>
      </c>
      <c r="AY931" s="215" t="s">
        <v>172</v>
      </c>
    </row>
    <row r="932" spans="2:51" s="12" customFormat="1" ht="13.5">
      <c r="B932" s="216"/>
      <c r="C932" s="217"/>
      <c r="D932" s="206" t="s">
        <v>180</v>
      </c>
      <c r="E932" s="218" t="s">
        <v>21</v>
      </c>
      <c r="F932" s="219" t="s">
        <v>183</v>
      </c>
      <c r="G932" s="217"/>
      <c r="H932" s="220">
        <v>67.26</v>
      </c>
      <c r="I932" s="221"/>
      <c r="J932" s="217"/>
      <c r="K932" s="217"/>
      <c r="L932" s="222"/>
      <c r="M932" s="223"/>
      <c r="N932" s="224"/>
      <c r="O932" s="224"/>
      <c r="P932" s="224"/>
      <c r="Q932" s="224"/>
      <c r="R932" s="224"/>
      <c r="S932" s="224"/>
      <c r="T932" s="225"/>
      <c r="AT932" s="226" t="s">
        <v>180</v>
      </c>
      <c r="AU932" s="226" t="s">
        <v>81</v>
      </c>
      <c r="AV932" s="12" t="s">
        <v>179</v>
      </c>
      <c r="AW932" s="12" t="s">
        <v>182</v>
      </c>
      <c r="AX932" s="12" t="s">
        <v>79</v>
      </c>
      <c r="AY932" s="226" t="s">
        <v>172</v>
      </c>
    </row>
    <row r="933" spans="2:65" s="1" customFormat="1" ht="25.5" customHeight="1">
      <c r="B933" s="41"/>
      <c r="C933" s="192" t="s">
        <v>584</v>
      </c>
      <c r="D933" s="192" t="s">
        <v>174</v>
      </c>
      <c r="E933" s="193" t="s">
        <v>1090</v>
      </c>
      <c r="F933" s="194" t="s">
        <v>1091</v>
      </c>
      <c r="G933" s="195" t="s">
        <v>1092</v>
      </c>
      <c r="H933" s="247"/>
      <c r="I933" s="197"/>
      <c r="J933" s="198">
        <f>ROUND(I933*H933,2)</f>
        <v>0</v>
      </c>
      <c r="K933" s="194" t="s">
        <v>178</v>
      </c>
      <c r="L933" s="61"/>
      <c r="M933" s="199" t="s">
        <v>21</v>
      </c>
      <c r="N933" s="200" t="s">
        <v>42</v>
      </c>
      <c r="O933" s="42"/>
      <c r="P933" s="201">
        <f>O933*H933</f>
        <v>0</v>
      </c>
      <c r="Q933" s="201">
        <v>0</v>
      </c>
      <c r="R933" s="201">
        <f>Q933*H933</f>
        <v>0</v>
      </c>
      <c r="S933" s="201">
        <v>0</v>
      </c>
      <c r="T933" s="202">
        <f>S933*H933</f>
        <v>0</v>
      </c>
      <c r="AR933" s="24" t="s">
        <v>209</v>
      </c>
      <c r="AT933" s="24" t="s">
        <v>174</v>
      </c>
      <c r="AU933" s="24" t="s">
        <v>81</v>
      </c>
      <c r="AY933" s="24" t="s">
        <v>172</v>
      </c>
      <c r="BE933" s="203">
        <f>IF(N933="základní",J933,0)</f>
        <v>0</v>
      </c>
      <c r="BF933" s="203">
        <f>IF(N933="snížená",J933,0)</f>
        <v>0</v>
      </c>
      <c r="BG933" s="203">
        <f>IF(N933="zákl. přenesená",J933,0)</f>
        <v>0</v>
      </c>
      <c r="BH933" s="203">
        <f>IF(N933="sníž. přenesená",J933,0)</f>
        <v>0</v>
      </c>
      <c r="BI933" s="203">
        <f>IF(N933="nulová",J933,0)</f>
        <v>0</v>
      </c>
      <c r="BJ933" s="24" t="s">
        <v>79</v>
      </c>
      <c r="BK933" s="203">
        <f>ROUND(I933*H933,2)</f>
        <v>0</v>
      </c>
      <c r="BL933" s="24" t="s">
        <v>209</v>
      </c>
      <c r="BM933" s="24" t="s">
        <v>1093</v>
      </c>
    </row>
    <row r="934" spans="2:63" s="10" customFormat="1" ht="29.85" customHeight="1">
      <c r="B934" s="176"/>
      <c r="C934" s="177"/>
      <c r="D934" s="178" t="s">
        <v>70</v>
      </c>
      <c r="E934" s="190" t="s">
        <v>1094</v>
      </c>
      <c r="F934" s="190" t="s">
        <v>1095</v>
      </c>
      <c r="G934" s="177"/>
      <c r="H934" s="177"/>
      <c r="I934" s="180"/>
      <c r="J934" s="191">
        <f>BK934</f>
        <v>0</v>
      </c>
      <c r="K934" s="177"/>
      <c r="L934" s="182"/>
      <c r="M934" s="183"/>
      <c r="N934" s="184"/>
      <c r="O934" s="184"/>
      <c r="P934" s="185">
        <f>SUM(P935:P972)</f>
        <v>0</v>
      </c>
      <c r="Q934" s="184"/>
      <c r="R934" s="185">
        <f>SUM(R935:R972)</f>
        <v>0</v>
      </c>
      <c r="S934" s="184"/>
      <c r="T934" s="186">
        <f>SUM(T935:T972)</f>
        <v>0</v>
      </c>
      <c r="AR934" s="187" t="s">
        <v>81</v>
      </c>
      <c r="AT934" s="188" t="s">
        <v>70</v>
      </c>
      <c r="AU934" s="188" t="s">
        <v>79</v>
      </c>
      <c r="AY934" s="187" t="s">
        <v>172</v>
      </c>
      <c r="BK934" s="189">
        <f>SUM(BK935:BK972)</f>
        <v>0</v>
      </c>
    </row>
    <row r="935" spans="2:65" s="1" customFormat="1" ht="16.5" customHeight="1">
      <c r="B935" s="41"/>
      <c r="C935" s="192" t="s">
        <v>1096</v>
      </c>
      <c r="D935" s="192" t="s">
        <v>174</v>
      </c>
      <c r="E935" s="193" t="s">
        <v>1097</v>
      </c>
      <c r="F935" s="194" t="s">
        <v>1098</v>
      </c>
      <c r="G935" s="195" t="s">
        <v>348</v>
      </c>
      <c r="H935" s="196">
        <v>1964</v>
      </c>
      <c r="I935" s="197"/>
      <c r="J935" s="198">
        <f aca="true" t="shared" si="0" ref="J935:J959">ROUND(I935*H935,2)</f>
        <v>0</v>
      </c>
      <c r="K935" s="194" t="s">
        <v>21</v>
      </c>
      <c r="L935" s="61"/>
      <c r="M935" s="199" t="s">
        <v>21</v>
      </c>
      <c r="N935" s="200" t="s">
        <v>42</v>
      </c>
      <c r="O935" s="42"/>
      <c r="P935" s="201">
        <f aca="true" t="shared" si="1" ref="P935:P959">O935*H935</f>
        <v>0</v>
      </c>
      <c r="Q935" s="201">
        <v>0</v>
      </c>
      <c r="R935" s="201">
        <f aca="true" t="shared" si="2" ref="R935:R959">Q935*H935</f>
        <v>0</v>
      </c>
      <c r="S935" s="201">
        <v>0</v>
      </c>
      <c r="T935" s="202">
        <f aca="true" t="shared" si="3" ref="T935:T959">S935*H935</f>
        <v>0</v>
      </c>
      <c r="AR935" s="24" t="s">
        <v>209</v>
      </c>
      <c r="AT935" s="24" t="s">
        <v>174</v>
      </c>
      <c r="AU935" s="24" t="s">
        <v>81</v>
      </c>
      <c r="AY935" s="24" t="s">
        <v>172</v>
      </c>
      <c r="BE935" s="203">
        <f aca="true" t="shared" si="4" ref="BE935:BE959">IF(N935="základní",J935,0)</f>
        <v>0</v>
      </c>
      <c r="BF935" s="203">
        <f aca="true" t="shared" si="5" ref="BF935:BF959">IF(N935="snížená",J935,0)</f>
        <v>0</v>
      </c>
      <c r="BG935" s="203">
        <f aca="true" t="shared" si="6" ref="BG935:BG959">IF(N935="zákl. přenesená",J935,0)</f>
        <v>0</v>
      </c>
      <c r="BH935" s="203">
        <f aca="true" t="shared" si="7" ref="BH935:BH959">IF(N935="sníž. přenesená",J935,0)</f>
        <v>0</v>
      </c>
      <c r="BI935" s="203">
        <f aca="true" t="shared" si="8" ref="BI935:BI959">IF(N935="nulová",J935,0)</f>
        <v>0</v>
      </c>
      <c r="BJ935" s="24" t="s">
        <v>79</v>
      </c>
      <c r="BK935" s="203">
        <f aca="true" t="shared" si="9" ref="BK935:BK959">ROUND(I935*H935,2)</f>
        <v>0</v>
      </c>
      <c r="BL935" s="24" t="s">
        <v>209</v>
      </c>
      <c r="BM935" s="24" t="s">
        <v>1099</v>
      </c>
    </row>
    <row r="936" spans="2:65" s="1" customFormat="1" ht="16.5" customHeight="1">
      <c r="B936" s="41"/>
      <c r="C936" s="227" t="s">
        <v>587</v>
      </c>
      <c r="D936" s="227" t="s">
        <v>268</v>
      </c>
      <c r="E936" s="228" t="s">
        <v>1100</v>
      </c>
      <c r="F936" s="229" t="s">
        <v>1101</v>
      </c>
      <c r="G936" s="230" t="s">
        <v>348</v>
      </c>
      <c r="H936" s="231">
        <v>2.5</v>
      </c>
      <c r="I936" s="232"/>
      <c r="J936" s="233">
        <f t="shared" si="0"/>
        <v>0</v>
      </c>
      <c r="K936" s="229" t="s">
        <v>21</v>
      </c>
      <c r="L936" s="234"/>
      <c r="M936" s="235" t="s">
        <v>21</v>
      </c>
      <c r="N936" s="236" t="s">
        <v>42</v>
      </c>
      <c r="O936" s="42"/>
      <c r="P936" s="201">
        <f t="shared" si="1"/>
        <v>0</v>
      </c>
      <c r="Q936" s="201">
        <v>0</v>
      </c>
      <c r="R936" s="201">
        <f t="shared" si="2"/>
        <v>0</v>
      </c>
      <c r="S936" s="201">
        <v>0</v>
      </c>
      <c r="T936" s="202">
        <f t="shared" si="3"/>
        <v>0</v>
      </c>
      <c r="AR936" s="24" t="s">
        <v>246</v>
      </c>
      <c r="AT936" s="24" t="s">
        <v>268</v>
      </c>
      <c r="AU936" s="24" t="s">
        <v>81</v>
      </c>
      <c r="AY936" s="24" t="s">
        <v>172</v>
      </c>
      <c r="BE936" s="203">
        <f t="shared" si="4"/>
        <v>0</v>
      </c>
      <c r="BF936" s="203">
        <f t="shared" si="5"/>
        <v>0</v>
      </c>
      <c r="BG936" s="203">
        <f t="shared" si="6"/>
        <v>0</v>
      </c>
      <c r="BH936" s="203">
        <f t="shared" si="7"/>
        <v>0</v>
      </c>
      <c r="BI936" s="203">
        <f t="shared" si="8"/>
        <v>0</v>
      </c>
      <c r="BJ936" s="24" t="s">
        <v>79</v>
      </c>
      <c r="BK936" s="203">
        <f t="shared" si="9"/>
        <v>0</v>
      </c>
      <c r="BL936" s="24" t="s">
        <v>209</v>
      </c>
      <c r="BM936" s="24" t="s">
        <v>1102</v>
      </c>
    </row>
    <row r="937" spans="2:65" s="1" customFormat="1" ht="16.5" customHeight="1">
      <c r="B937" s="41"/>
      <c r="C937" s="227" t="s">
        <v>1103</v>
      </c>
      <c r="D937" s="227" t="s">
        <v>268</v>
      </c>
      <c r="E937" s="228" t="s">
        <v>1104</v>
      </c>
      <c r="F937" s="229" t="s">
        <v>1105</v>
      </c>
      <c r="G937" s="230" t="s">
        <v>348</v>
      </c>
      <c r="H937" s="231">
        <v>6.5</v>
      </c>
      <c r="I937" s="232"/>
      <c r="J937" s="233">
        <f t="shared" si="0"/>
        <v>0</v>
      </c>
      <c r="K937" s="229" t="s">
        <v>21</v>
      </c>
      <c r="L937" s="234"/>
      <c r="M937" s="235" t="s">
        <v>21</v>
      </c>
      <c r="N937" s="236" t="s">
        <v>42</v>
      </c>
      <c r="O937" s="42"/>
      <c r="P937" s="201">
        <f t="shared" si="1"/>
        <v>0</v>
      </c>
      <c r="Q937" s="201">
        <v>0</v>
      </c>
      <c r="R937" s="201">
        <f t="shared" si="2"/>
        <v>0</v>
      </c>
      <c r="S937" s="201">
        <v>0</v>
      </c>
      <c r="T937" s="202">
        <f t="shared" si="3"/>
        <v>0</v>
      </c>
      <c r="AR937" s="24" t="s">
        <v>246</v>
      </c>
      <c r="AT937" s="24" t="s">
        <v>268</v>
      </c>
      <c r="AU937" s="24" t="s">
        <v>81</v>
      </c>
      <c r="AY937" s="24" t="s">
        <v>172</v>
      </c>
      <c r="BE937" s="203">
        <f t="shared" si="4"/>
        <v>0</v>
      </c>
      <c r="BF937" s="203">
        <f t="shared" si="5"/>
        <v>0</v>
      </c>
      <c r="BG937" s="203">
        <f t="shared" si="6"/>
        <v>0</v>
      </c>
      <c r="BH937" s="203">
        <f t="shared" si="7"/>
        <v>0</v>
      </c>
      <c r="BI937" s="203">
        <f t="shared" si="8"/>
        <v>0</v>
      </c>
      <c r="BJ937" s="24" t="s">
        <v>79</v>
      </c>
      <c r="BK937" s="203">
        <f t="shared" si="9"/>
        <v>0</v>
      </c>
      <c r="BL937" s="24" t="s">
        <v>209</v>
      </c>
      <c r="BM937" s="24" t="s">
        <v>1106</v>
      </c>
    </row>
    <row r="938" spans="2:65" s="1" customFormat="1" ht="16.5" customHeight="1">
      <c r="B938" s="41"/>
      <c r="C938" s="227" t="s">
        <v>591</v>
      </c>
      <c r="D938" s="227" t="s">
        <v>268</v>
      </c>
      <c r="E938" s="228" t="s">
        <v>1107</v>
      </c>
      <c r="F938" s="229" t="s">
        <v>1108</v>
      </c>
      <c r="G938" s="230" t="s">
        <v>348</v>
      </c>
      <c r="H938" s="231">
        <v>17</v>
      </c>
      <c r="I938" s="232"/>
      <c r="J938" s="233">
        <f t="shared" si="0"/>
        <v>0</v>
      </c>
      <c r="K938" s="229" t="s">
        <v>21</v>
      </c>
      <c r="L938" s="234"/>
      <c r="M938" s="235" t="s">
        <v>21</v>
      </c>
      <c r="N938" s="236" t="s">
        <v>42</v>
      </c>
      <c r="O938" s="42"/>
      <c r="P938" s="201">
        <f t="shared" si="1"/>
        <v>0</v>
      </c>
      <c r="Q938" s="201">
        <v>0</v>
      </c>
      <c r="R938" s="201">
        <f t="shared" si="2"/>
        <v>0</v>
      </c>
      <c r="S938" s="201">
        <v>0</v>
      </c>
      <c r="T938" s="202">
        <f t="shared" si="3"/>
        <v>0</v>
      </c>
      <c r="AR938" s="24" t="s">
        <v>246</v>
      </c>
      <c r="AT938" s="24" t="s">
        <v>268</v>
      </c>
      <c r="AU938" s="24" t="s">
        <v>81</v>
      </c>
      <c r="AY938" s="24" t="s">
        <v>172</v>
      </c>
      <c r="BE938" s="203">
        <f t="shared" si="4"/>
        <v>0</v>
      </c>
      <c r="BF938" s="203">
        <f t="shared" si="5"/>
        <v>0</v>
      </c>
      <c r="BG938" s="203">
        <f t="shared" si="6"/>
        <v>0</v>
      </c>
      <c r="BH938" s="203">
        <f t="shared" si="7"/>
        <v>0</v>
      </c>
      <c r="BI938" s="203">
        <f t="shared" si="8"/>
        <v>0</v>
      </c>
      <c r="BJ938" s="24" t="s">
        <v>79</v>
      </c>
      <c r="BK938" s="203">
        <f t="shared" si="9"/>
        <v>0</v>
      </c>
      <c r="BL938" s="24" t="s">
        <v>209</v>
      </c>
      <c r="BM938" s="24" t="s">
        <v>1109</v>
      </c>
    </row>
    <row r="939" spans="2:65" s="1" customFormat="1" ht="16.5" customHeight="1">
      <c r="B939" s="41"/>
      <c r="C939" s="227" t="s">
        <v>1110</v>
      </c>
      <c r="D939" s="227" t="s">
        <v>268</v>
      </c>
      <c r="E939" s="228" t="s">
        <v>1111</v>
      </c>
      <c r="F939" s="229" t="s">
        <v>1112</v>
      </c>
      <c r="G939" s="230" t="s">
        <v>348</v>
      </c>
      <c r="H939" s="231">
        <v>85</v>
      </c>
      <c r="I939" s="232"/>
      <c r="J939" s="233">
        <f t="shared" si="0"/>
        <v>0</v>
      </c>
      <c r="K939" s="229" t="s">
        <v>21</v>
      </c>
      <c r="L939" s="234"/>
      <c r="M939" s="235" t="s">
        <v>21</v>
      </c>
      <c r="N939" s="236" t="s">
        <v>42</v>
      </c>
      <c r="O939" s="42"/>
      <c r="P939" s="201">
        <f t="shared" si="1"/>
        <v>0</v>
      </c>
      <c r="Q939" s="201">
        <v>0</v>
      </c>
      <c r="R939" s="201">
        <f t="shared" si="2"/>
        <v>0</v>
      </c>
      <c r="S939" s="201">
        <v>0</v>
      </c>
      <c r="T939" s="202">
        <f t="shared" si="3"/>
        <v>0</v>
      </c>
      <c r="AR939" s="24" t="s">
        <v>246</v>
      </c>
      <c r="AT939" s="24" t="s">
        <v>268</v>
      </c>
      <c r="AU939" s="24" t="s">
        <v>81</v>
      </c>
      <c r="AY939" s="24" t="s">
        <v>172</v>
      </c>
      <c r="BE939" s="203">
        <f t="shared" si="4"/>
        <v>0</v>
      </c>
      <c r="BF939" s="203">
        <f t="shared" si="5"/>
        <v>0</v>
      </c>
      <c r="BG939" s="203">
        <f t="shared" si="6"/>
        <v>0</v>
      </c>
      <c r="BH939" s="203">
        <f t="shared" si="7"/>
        <v>0</v>
      </c>
      <c r="BI939" s="203">
        <f t="shared" si="8"/>
        <v>0</v>
      </c>
      <c r="BJ939" s="24" t="s">
        <v>79</v>
      </c>
      <c r="BK939" s="203">
        <f t="shared" si="9"/>
        <v>0</v>
      </c>
      <c r="BL939" s="24" t="s">
        <v>209</v>
      </c>
      <c r="BM939" s="24" t="s">
        <v>1113</v>
      </c>
    </row>
    <row r="940" spans="2:65" s="1" customFormat="1" ht="16.5" customHeight="1">
      <c r="B940" s="41"/>
      <c r="C940" s="227" t="s">
        <v>594</v>
      </c>
      <c r="D940" s="227" t="s">
        <v>268</v>
      </c>
      <c r="E940" s="228" t="s">
        <v>1114</v>
      </c>
      <c r="F940" s="229" t="s">
        <v>1115</v>
      </c>
      <c r="G940" s="230" t="s">
        <v>348</v>
      </c>
      <c r="H940" s="231">
        <v>764</v>
      </c>
      <c r="I940" s="232"/>
      <c r="J940" s="233">
        <f t="shared" si="0"/>
        <v>0</v>
      </c>
      <c r="K940" s="229" t="s">
        <v>21</v>
      </c>
      <c r="L940" s="234"/>
      <c r="M940" s="235" t="s">
        <v>21</v>
      </c>
      <c r="N940" s="236" t="s">
        <v>42</v>
      </c>
      <c r="O940" s="42"/>
      <c r="P940" s="201">
        <f t="shared" si="1"/>
        <v>0</v>
      </c>
      <c r="Q940" s="201">
        <v>0</v>
      </c>
      <c r="R940" s="201">
        <f t="shared" si="2"/>
        <v>0</v>
      </c>
      <c r="S940" s="201">
        <v>0</v>
      </c>
      <c r="T940" s="202">
        <f t="shared" si="3"/>
        <v>0</v>
      </c>
      <c r="AR940" s="24" t="s">
        <v>246</v>
      </c>
      <c r="AT940" s="24" t="s">
        <v>268</v>
      </c>
      <c r="AU940" s="24" t="s">
        <v>81</v>
      </c>
      <c r="AY940" s="24" t="s">
        <v>172</v>
      </c>
      <c r="BE940" s="203">
        <f t="shared" si="4"/>
        <v>0</v>
      </c>
      <c r="BF940" s="203">
        <f t="shared" si="5"/>
        <v>0</v>
      </c>
      <c r="BG940" s="203">
        <f t="shared" si="6"/>
        <v>0</v>
      </c>
      <c r="BH940" s="203">
        <f t="shared" si="7"/>
        <v>0</v>
      </c>
      <c r="BI940" s="203">
        <f t="shared" si="8"/>
        <v>0</v>
      </c>
      <c r="BJ940" s="24" t="s">
        <v>79</v>
      </c>
      <c r="BK940" s="203">
        <f t="shared" si="9"/>
        <v>0</v>
      </c>
      <c r="BL940" s="24" t="s">
        <v>209</v>
      </c>
      <c r="BM940" s="24" t="s">
        <v>1116</v>
      </c>
    </row>
    <row r="941" spans="2:65" s="1" customFormat="1" ht="16.5" customHeight="1">
      <c r="B941" s="41"/>
      <c r="C941" s="227" t="s">
        <v>1117</v>
      </c>
      <c r="D941" s="227" t="s">
        <v>268</v>
      </c>
      <c r="E941" s="228" t="s">
        <v>1118</v>
      </c>
      <c r="F941" s="229" t="s">
        <v>1119</v>
      </c>
      <c r="G941" s="230" t="s">
        <v>348</v>
      </c>
      <c r="H941" s="231">
        <v>68</v>
      </c>
      <c r="I941" s="232"/>
      <c r="J941" s="233">
        <f t="shared" si="0"/>
        <v>0</v>
      </c>
      <c r="K941" s="229" t="s">
        <v>21</v>
      </c>
      <c r="L941" s="234"/>
      <c r="M941" s="235" t="s">
        <v>21</v>
      </c>
      <c r="N941" s="236" t="s">
        <v>42</v>
      </c>
      <c r="O941" s="42"/>
      <c r="P941" s="201">
        <f t="shared" si="1"/>
        <v>0</v>
      </c>
      <c r="Q941" s="201">
        <v>0</v>
      </c>
      <c r="R941" s="201">
        <f t="shared" si="2"/>
        <v>0</v>
      </c>
      <c r="S941" s="201">
        <v>0</v>
      </c>
      <c r="T941" s="202">
        <f t="shared" si="3"/>
        <v>0</v>
      </c>
      <c r="AR941" s="24" t="s">
        <v>246</v>
      </c>
      <c r="AT941" s="24" t="s">
        <v>268</v>
      </c>
      <c r="AU941" s="24" t="s">
        <v>81</v>
      </c>
      <c r="AY941" s="24" t="s">
        <v>172</v>
      </c>
      <c r="BE941" s="203">
        <f t="shared" si="4"/>
        <v>0</v>
      </c>
      <c r="BF941" s="203">
        <f t="shared" si="5"/>
        <v>0</v>
      </c>
      <c r="BG941" s="203">
        <f t="shared" si="6"/>
        <v>0</v>
      </c>
      <c r="BH941" s="203">
        <f t="shared" si="7"/>
        <v>0</v>
      </c>
      <c r="BI941" s="203">
        <f t="shared" si="8"/>
        <v>0</v>
      </c>
      <c r="BJ941" s="24" t="s">
        <v>79</v>
      </c>
      <c r="BK941" s="203">
        <f t="shared" si="9"/>
        <v>0</v>
      </c>
      <c r="BL941" s="24" t="s">
        <v>209</v>
      </c>
      <c r="BM941" s="24" t="s">
        <v>1120</v>
      </c>
    </row>
    <row r="942" spans="2:65" s="1" customFormat="1" ht="16.5" customHeight="1">
      <c r="B942" s="41"/>
      <c r="C942" s="227" t="s">
        <v>621</v>
      </c>
      <c r="D942" s="227" t="s">
        <v>268</v>
      </c>
      <c r="E942" s="228" t="s">
        <v>1121</v>
      </c>
      <c r="F942" s="229" t="s">
        <v>1122</v>
      </c>
      <c r="G942" s="230" t="s">
        <v>348</v>
      </c>
      <c r="H942" s="231">
        <v>2</v>
      </c>
      <c r="I942" s="232"/>
      <c r="J942" s="233">
        <f t="shared" si="0"/>
        <v>0</v>
      </c>
      <c r="K942" s="229" t="s">
        <v>21</v>
      </c>
      <c r="L942" s="234"/>
      <c r="M942" s="235" t="s">
        <v>21</v>
      </c>
      <c r="N942" s="236" t="s">
        <v>42</v>
      </c>
      <c r="O942" s="42"/>
      <c r="P942" s="201">
        <f t="shared" si="1"/>
        <v>0</v>
      </c>
      <c r="Q942" s="201">
        <v>0</v>
      </c>
      <c r="R942" s="201">
        <f t="shared" si="2"/>
        <v>0</v>
      </c>
      <c r="S942" s="201">
        <v>0</v>
      </c>
      <c r="T942" s="202">
        <f t="shared" si="3"/>
        <v>0</v>
      </c>
      <c r="AR942" s="24" t="s">
        <v>246</v>
      </c>
      <c r="AT942" s="24" t="s">
        <v>268</v>
      </c>
      <c r="AU942" s="24" t="s">
        <v>81</v>
      </c>
      <c r="AY942" s="24" t="s">
        <v>172</v>
      </c>
      <c r="BE942" s="203">
        <f t="shared" si="4"/>
        <v>0</v>
      </c>
      <c r="BF942" s="203">
        <f t="shared" si="5"/>
        <v>0</v>
      </c>
      <c r="BG942" s="203">
        <f t="shared" si="6"/>
        <v>0</v>
      </c>
      <c r="BH942" s="203">
        <f t="shared" si="7"/>
        <v>0</v>
      </c>
      <c r="BI942" s="203">
        <f t="shared" si="8"/>
        <v>0</v>
      </c>
      <c r="BJ942" s="24" t="s">
        <v>79</v>
      </c>
      <c r="BK942" s="203">
        <f t="shared" si="9"/>
        <v>0</v>
      </c>
      <c r="BL942" s="24" t="s">
        <v>209</v>
      </c>
      <c r="BM942" s="24" t="s">
        <v>1123</v>
      </c>
    </row>
    <row r="943" spans="2:65" s="1" customFormat="1" ht="16.5" customHeight="1">
      <c r="B943" s="41"/>
      <c r="C943" s="227" t="s">
        <v>1124</v>
      </c>
      <c r="D943" s="227" t="s">
        <v>268</v>
      </c>
      <c r="E943" s="228" t="s">
        <v>1125</v>
      </c>
      <c r="F943" s="229" t="s">
        <v>1126</v>
      </c>
      <c r="G943" s="230" t="s">
        <v>348</v>
      </c>
      <c r="H943" s="231">
        <v>9</v>
      </c>
      <c r="I943" s="232"/>
      <c r="J943" s="233">
        <f t="shared" si="0"/>
        <v>0</v>
      </c>
      <c r="K943" s="229" t="s">
        <v>21</v>
      </c>
      <c r="L943" s="234"/>
      <c r="M943" s="235" t="s">
        <v>21</v>
      </c>
      <c r="N943" s="236" t="s">
        <v>42</v>
      </c>
      <c r="O943" s="42"/>
      <c r="P943" s="201">
        <f t="shared" si="1"/>
        <v>0</v>
      </c>
      <c r="Q943" s="201">
        <v>0</v>
      </c>
      <c r="R943" s="201">
        <f t="shared" si="2"/>
        <v>0</v>
      </c>
      <c r="S943" s="201">
        <v>0</v>
      </c>
      <c r="T943" s="202">
        <f t="shared" si="3"/>
        <v>0</v>
      </c>
      <c r="AR943" s="24" t="s">
        <v>246</v>
      </c>
      <c r="AT943" s="24" t="s">
        <v>268</v>
      </c>
      <c r="AU943" s="24" t="s">
        <v>81</v>
      </c>
      <c r="AY943" s="24" t="s">
        <v>172</v>
      </c>
      <c r="BE943" s="203">
        <f t="shared" si="4"/>
        <v>0</v>
      </c>
      <c r="BF943" s="203">
        <f t="shared" si="5"/>
        <v>0</v>
      </c>
      <c r="BG943" s="203">
        <f t="shared" si="6"/>
        <v>0</v>
      </c>
      <c r="BH943" s="203">
        <f t="shared" si="7"/>
        <v>0</v>
      </c>
      <c r="BI943" s="203">
        <f t="shared" si="8"/>
        <v>0</v>
      </c>
      <c r="BJ943" s="24" t="s">
        <v>79</v>
      </c>
      <c r="BK943" s="203">
        <f t="shared" si="9"/>
        <v>0</v>
      </c>
      <c r="BL943" s="24" t="s">
        <v>209</v>
      </c>
      <c r="BM943" s="24" t="s">
        <v>1127</v>
      </c>
    </row>
    <row r="944" spans="2:65" s="1" customFormat="1" ht="16.5" customHeight="1">
      <c r="B944" s="41"/>
      <c r="C944" s="227" t="s">
        <v>669</v>
      </c>
      <c r="D944" s="227" t="s">
        <v>268</v>
      </c>
      <c r="E944" s="228" t="s">
        <v>1128</v>
      </c>
      <c r="F944" s="229" t="s">
        <v>1129</v>
      </c>
      <c r="G944" s="230" t="s">
        <v>348</v>
      </c>
      <c r="H944" s="231">
        <v>6</v>
      </c>
      <c r="I944" s="232"/>
      <c r="J944" s="233">
        <f t="shared" si="0"/>
        <v>0</v>
      </c>
      <c r="K944" s="229" t="s">
        <v>21</v>
      </c>
      <c r="L944" s="234"/>
      <c r="M944" s="235" t="s">
        <v>21</v>
      </c>
      <c r="N944" s="236" t="s">
        <v>42</v>
      </c>
      <c r="O944" s="42"/>
      <c r="P944" s="201">
        <f t="shared" si="1"/>
        <v>0</v>
      </c>
      <c r="Q944" s="201">
        <v>0</v>
      </c>
      <c r="R944" s="201">
        <f t="shared" si="2"/>
        <v>0</v>
      </c>
      <c r="S944" s="201">
        <v>0</v>
      </c>
      <c r="T944" s="202">
        <f t="shared" si="3"/>
        <v>0</v>
      </c>
      <c r="AR944" s="24" t="s">
        <v>246</v>
      </c>
      <c r="AT944" s="24" t="s">
        <v>268</v>
      </c>
      <c r="AU944" s="24" t="s">
        <v>81</v>
      </c>
      <c r="AY944" s="24" t="s">
        <v>172</v>
      </c>
      <c r="BE944" s="203">
        <f t="shared" si="4"/>
        <v>0</v>
      </c>
      <c r="BF944" s="203">
        <f t="shared" si="5"/>
        <v>0</v>
      </c>
      <c r="BG944" s="203">
        <f t="shared" si="6"/>
        <v>0</v>
      </c>
      <c r="BH944" s="203">
        <f t="shared" si="7"/>
        <v>0</v>
      </c>
      <c r="BI944" s="203">
        <f t="shared" si="8"/>
        <v>0</v>
      </c>
      <c r="BJ944" s="24" t="s">
        <v>79</v>
      </c>
      <c r="BK944" s="203">
        <f t="shared" si="9"/>
        <v>0</v>
      </c>
      <c r="BL944" s="24" t="s">
        <v>209</v>
      </c>
      <c r="BM944" s="24" t="s">
        <v>1130</v>
      </c>
    </row>
    <row r="945" spans="2:65" s="1" customFormat="1" ht="16.5" customHeight="1">
      <c r="B945" s="41"/>
      <c r="C945" s="227" t="s">
        <v>1131</v>
      </c>
      <c r="D945" s="227" t="s">
        <v>268</v>
      </c>
      <c r="E945" s="228" t="s">
        <v>1132</v>
      </c>
      <c r="F945" s="229" t="s">
        <v>1133</v>
      </c>
      <c r="G945" s="230" t="s">
        <v>348</v>
      </c>
      <c r="H945" s="231">
        <v>141</v>
      </c>
      <c r="I945" s="232"/>
      <c r="J945" s="233">
        <f t="shared" si="0"/>
        <v>0</v>
      </c>
      <c r="K945" s="229" t="s">
        <v>21</v>
      </c>
      <c r="L945" s="234"/>
      <c r="M945" s="235" t="s">
        <v>21</v>
      </c>
      <c r="N945" s="236" t="s">
        <v>42</v>
      </c>
      <c r="O945" s="42"/>
      <c r="P945" s="201">
        <f t="shared" si="1"/>
        <v>0</v>
      </c>
      <c r="Q945" s="201">
        <v>0</v>
      </c>
      <c r="R945" s="201">
        <f t="shared" si="2"/>
        <v>0</v>
      </c>
      <c r="S945" s="201">
        <v>0</v>
      </c>
      <c r="T945" s="202">
        <f t="shared" si="3"/>
        <v>0</v>
      </c>
      <c r="AR945" s="24" t="s">
        <v>246</v>
      </c>
      <c r="AT945" s="24" t="s">
        <v>268</v>
      </c>
      <c r="AU945" s="24" t="s">
        <v>81</v>
      </c>
      <c r="AY945" s="24" t="s">
        <v>172</v>
      </c>
      <c r="BE945" s="203">
        <f t="shared" si="4"/>
        <v>0</v>
      </c>
      <c r="BF945" s="203">
        <f t="shared" si="5"/>
        <v>0</v>
      </c>
      <c r="BG945" s="203">
        <f t="shared" si="6"/>
        <v>0</v>
      </c>
      <c r="BH945" s="203">
        <f t="shared" si="7"/>
        <v>0</v>
      </c>
      <c r="BI945" s="203">
        <f t="shared" si="8"/>
        <v>0</v>
      </c>
      <c r="BJ945" s="24" t="s">
        <v>79</v>
      </c>
      <c r="BK945" s="203">
        <f t="shared" si="9"/>
        <v>0</v>
      </c>
      <c r="BL945" s="24" t="s">
        <v>209</v>
      </c>
      <c r="BM945" s="24" t="s">
        <v>1134</v>
      </c>
    </row>
    <row r="946" spans="2:65" s="1" customFormat="1" ht="16.5" customHeight="1">
      <c r="B946" s="41"/>
      <c r="C946" s="227" t="s">
        <v>682</v>
      </c>
      <c r="D946" s="227" t="s">
        <v>268</v>
      </c>
      <c r="E946" s="228" t="s">
        <v>1135</v>
      </c>
      <c r="F946" s="229" t="s">
        <v>1136</v>
      </c>
      <c r="G946" s="230" t="s">
        <v>348</v>
      </c>
      <c r="H946" s="231">
        <v>784</v>
      </c>
      <c r="I946" s="232"/>
      <c r="J946" s="233">
        <f t="shared" si="0"/>
        <v>0</v>
      </c>
      <c r="K946" s="229" t="s">
        <v>21</v>
      </c>
      <c r="L946" s="234"/>
      <c r="M946" s="235" t="s">
        <v>21</v>
      </c>
      <c r="N946" s="236" t="s">
        <v>42</v>
      </c>
      <c r="O946" s="42"/>
      <c r="P946" s="201">
        <f t="shared" si="1"/>
        <v>0</v>
      </c>
      <c r="Q946" s="201">
        <v>0</v>
      </c>
      <c r="R946" s="201">
        <f t="shared" si="2"/>
        <v>0</v>
      </c>
      <c r="S946" s="201">
        <v>0</v>
      </c>
      <c r="T946" s="202">
        <f t="shared" si="3"/>
        <v>0</v>
      </c>
      <c r="AR946" s="24" t="s">
        <v>246</v>
      </c>
      <c r="AT946" s="24" t="s">
        <v>268</v>
      </c>
      <c r="AU946" s="24" t="s">
        <v>81</v>
      </c>
      <c r="AY946" s="24" t="s">
        <v>172</v>
      </c>
      <c r="BE946" s="203">
        <f t="shared" si="4"/>
        <v>0</v>
      </c>
      <c r="BF946" s="203">
        <f t="shared" si="5"/>
        <v>0</v>
      </c>
      <c r="BG946" s="203">
        <f t="shared" si="6"/>
        <v>0</v>
      </c>
      <c r="BH946" s="203">
        <f t="shared" si="7"/>
        <v>0</v>
      </c>
      <c r="BI946" s="203">
        <f t="shared" si="8"/>
        <v>0</v>
      </c>
      <c r="BJ946" s="24" t="s">
        <v>79</v>
      </c>
      <c r="BK946" s="203">
        <f t="shared" si="9"/>
        <v>0</v>
      </c>
      <c r="BL946" s="24" t="s">
        <v>209</v>
      </c>
      <c r="BM946" s="24" t="s">
        <v>1137</v>
      </c>
    </row>
    <row r="947" spans="2:65" s="1" customFormat="1" ht="16.5" customHeight="1">
      <c r="B947" s="41"/>
      <c r="C947" s="227" t="s">
        <v>1138</v>
      </c>
      <c r="D947" s="227" t="s">
        <v>268</v>
      </c>
      <c r="E947" s="228" t="s">
        <v>1139</v>
      </c>
      <c r="F947" s="229" t="s">
        <v>1140</v>
      </c>
      <c r="G947" s="230" t="s">
        <v>348</v>
      </c>
      <c r="H947" s="231">
        <v>68</v>
      </c>
      <c r="I947" s="232"/>
      <c r="J947" s="233">
        <f t="shared" si="0"/>
        <v>0</v>
      </c>
      <c r="K947" s="229" t="s">
        <v>21</v>
      </c>
      <c r="L947" s="234"/>
      <c r="M947" s="235" t="s">
        <v>21</v>
      </c>
      <c r="N947" s="236" t="s">
        <v>42</v>
      </c>
      <c r="O947" s="42"/>
      <c r="P947" s="201">
        <f t="shared" si="1"/>
        <v>0</v>
      </c>
      <c r="Q947" s="201">
        <v>0</v>
      </c>
      <c r="R947" s="201">
        <f t="shared" si="2"/>
        <v>0</v>
      </c>
      <c r="S947" s="201">
        <v>0</v>
      </c>
      <c r="T947" s="202">
        <f t="shared" si="3"/>
        <v>0</v>
      </c>
      <c r="AR947" s="24" t="s">
        <v>246</v>
      </c>
      <c r="AT947" s="24" t="s">
        <v>268</v>
      </c>
      <c r="AU947" s="24" t="s">
        <v>81</v>
      </c>
      <c r="AY947" s="24" t="s">
        <v>172</v>
      </c>
      <c r="BE947" s="203">
        <f t="shared" si="4"/>
        <v>0</v>
      </c>
      <c r="BF947" s="203">
        <f t="shared" si="5"/>
        <v>0</v>
      </c>
      <c r="BG947" s="203">
        <f t="shared" si="6"/>
        <v>0</v>
      </c>
      <c r="BH947" s="203">
        <f t="shared" si="7"/>
        <v>0</v>
      </c>
      <c r="BI947" s="203">
        <f t="shared" si="8"/>
        <v>0</v>
      </c>
      <c r="BJ947" s="24" t="s">
        <v>79</v>
      </c>
      <c r="BK947" s="203">
        <f t="shared" si="9"/>
        <v>0</v>
      </c>
      <c r="BL947" s="24" t="s">
        <v>209</v>
      </c>
      <c r="BM947" s="24" t="s">
        <v>1141</v>
      </c>
    </row>
    <row r="948" spans="2:65" s="1" customFormat="1" ht="16.5" customHeight="1">
      <c r="B948" s="41"/>
      <c r="C948" s="227" t="s">
        <v>686</v>
      </c>
      <c r="D948" s="227" t="s">
        <v>268</v>
      </c>
      <c r="E948" s="228" t="s">
        <v>1142</v>
      </c>
      <c r="F948" s="229" t="s">
        <v>1143</v>
      </c>
      <c r="G948" s="230" t="s">
        <v>348</v>
      </c>
      <c r="H948" s="231">
        <v>2</v>
      </c>
      <c r="I948" s="232"/>
      <c r="J948" s="233">
        <f t="shared" si="0"/>
        <v>0</v>
      </c>
      <c r="K948" s="229" t="s">
        <v>21</v>
      </c>
      <c r="L948" s="234"/>
      <c r="M948" s="235" t="s">
        <v>21</v>
      </c>
      <c r="N948" s="236" t="s">
        <v>42</v>
      </c>
      <c r="O948" s="42"/>
      <c r="P948" s="201">
        <f t="shared" si="1"/>
        <v>0</v>
      </c>
      <c r="Q948" s="201">
        <v>0</v>
      </c>
      <c r="R948" s="201">
        <f t="shared" si="2"/>
        <v>0</v>
      </c>
      <c r="S948" s="201">
        <v>0</v>
      </c>
      <c r="T948" s="202">
        <f t="shared" si="3"/>
        <v>0</v>
      </c>
      <c r="AR948" s="24" t="s">
        <v>246</v>
      </c>
      <c r="AT948" s="24" t="s">
        <v>268</v>
      </c>
      <c r="AU948" s="24" t="s">
        <v>81</v>
      </c>
      <c r="AY948" s="24" t="s">
        <v>172</v>
      </c>
      <c r="BE948" s="203">
        <f t="shared" si="4"/>
        <v>0</v>
      </c>
      <c r="BF948" s="203">
        <f t="shared" si="5"/>
        <v>0</v>
      </c>
      <c r="BG948" s="203">
        <f t="shared" si="6"/>
        <v>0</v>
      </c>
      <c r="BH948" s="203">
        <f t="shared" si="7"/>
        <v>0</v>
      </c>
      <c r="BI948" s="203">
        <f t="shared" si="8"/>
        <v>0</v>
      </c>
      <c r="BJ948" s="24" t="s">
        <v>79</v>
      </c>
      <c r="BK948" s="203">
        <f t="shared" si="9"/>
        <v>0</v>
      </c>
      <c r="BL948" s="24" t="s">
        <v>209</v>
      </c>
      <c r="BM948" s="24" t="s">
        <v>1144</v>
      </c>
    </row>
    <row r="949" spans="2:65" s="1" customFormat="1" ht="16.5" customHeight="1">
      <c r="B949" s="41"/>
      <c r="C949" s="227" t="s">
        <v>1145</v>
      </c>
      <c r="D949" s="227" t="s">
        <v>268</v>
      </c>
      <c r="E949" s="228" t="s">
        <v>1146</v>
      </c>
      <c r="F949" s="229" t="s">
        <v>1147</v>
      </c>
      <c r="G949" s="230" t="s">
        <v>348</v>
      </c>
      <c r="H949" s="231">
        <v>9</v>
      </c>
      <c r="I949" s="232"/>
      <c r="J949" s="233">
        <f t="shared" si="0"/>
        <v>0</v>
      </c>
      <c r="K949" s="229" t="s">
        <v>21</v>
      </c>
      <c r="L949" s="234"/>
      <c r="M949" s="235" t="s">
        <v>21</v>
      </c>
      <c r="N949" s="236" t="s">
        <v>42</v>
      </c>
      <c r="O949" s="42"/>
      <c r="P949" s="201">
        <f t="shared" si="1"/>
        <v>0</v>
      </c>
      <c r="Q949" s="201">
        <v>0</v>
      </c>
      <c r="R949" s="201">
        <f t="shared" si="2"/>
        <v>0</v>
      </c>
      <c r="S949" s="201">
        <v>0</v>
      </c>
      <c r="T949" s="202">
        <f t="shared" si="3"/>
        <v>0</v>
      </c>
      <c r="AR949" s="24" t="s">
        <v>246</v>
      </c>
      <c r="AT949" s="24" t="s">
        <v>268</v>
      </c>
      <c r="AU949" s="24" t="s">
        <v>81</v>
      </c>
      <c r="AY949" s="24" t="s">
        <v>172</v>
      </c>
      <c r="BE949" s="203">
        <f t="shared" si="4"/>
        <v>0</v>
      </c>
      <c r="BF949" s="203">
        <f t="shared" si="5"/>
        <v>0</v>
      </c>
      <c r="BG949" s="203">
        <f t="shared" si="6"/>
        <v>0</v>
      </c>
      <c r="BH949" s="203">
        <f t="shared" si="7"/>
        <v>0</v>
      </c>
      <c r="BI949" s="203">
        <f t="shared" si="8"/>
        <v>0</v>
      </c>
      <c r="BJ949" s="24" t="s">
        <v>79</v>
      </c>
      <c r="BK949" s="203">
        <f t="shared" si="9"/>
        <v>0</v>
      </c>
      <c r="BL949" s="24" t="s">
        <v>209</v>
      </c>
      <c r="BM949" s="24" t="s">
        <v>1148</v>
      </c>
    </row>
    <row r="950" spans="2:65" s="1" customFormat="1" ht="16.5" customHeight="1">
      <c r="B950" s="41"/>
      <c r="C950" s="192" t="s">
        <v>690</v>
      </c>
      <c r="D950" s="192" t="s">
        <v>174</v>
      </c>
      <c r="E950" s="193" t="s">
        <v>1149</v>
      </c>
      <c r="F950" s="194" t="s">
        <v>1150</v>
      </c>
      <c r="G950" s="195" t="s">
        <v>348</v>
      </c>
      <c r="H950" s="196">
        <v>416</v>
      </c>
      <c r="I950" s="197"/>
      <c r="J950" s="198">
        <f t="shared" si="0"/>
        <v>0</v>
      </c>
      <c r="K950" s="194" t="s">
        <v>21</v>
      </c>
      <c r="L950" s="61"/>
      <c r="M950" s="199" t="s">
        <v>21</v>
      </c>
      <c r="N950" s="200" t="s">
        <v>42</v>
      </c>
      <c r="O950" s="42"/>
      <c r="P950" s="201">
        <f t="shared" si="1"/>
        <v>0</v>
      </c>
      <c r="Q950" s="201">
        <v>0</v>
      </c>
      <c r="R950" s="201">
        <f t="shared" si="2"/>
        <v>0</v>
      </c>
      <c r="S950" s="201">
        <v>0</v>
      </c>
      <c r="T950" s="202">
        <f t="shared" si="3"/>
        <v>0</v>
      </c>
      <c r="AR950" s="24" t="s">
        <v>209</v>
      </c>
      <c r="AT950" s="24" t="s">
        <v>174</v>
      </c>
      <c r="AU950" s="24" t="s">
        <v>81</v>
      </c>
      <c r="AY950" s="24" t="s">
        <v>172</v>
      </c>
      <c r="BE950" s="203">
        <f t="shared" si="4"/>
        <v>0</v>
      </c>
      <c r="BF950" s="203">
        <f t="shared" si="5"/>
        <v>0</v>
      </c>
      <c r="BG950" s="203">
        <f t="shared" si="6"/>
        <v>0</v>
      </c>
      <c r="BH950" s="203">
        <f t="shared" si="7"/>
        <v>0</v>
      </c>
      <c r="BI950" s="203">
        <f t="shared" si="8"/>
        <v>0</v>
      </c>
      <c r="BJ950" s="24" t="s">
        <v>79</v>
      </c>
      <c r="BK950" s="203">
        <f t="shared" si="9"/>
        <v>0</v>
      </c>
      <c r="BL950" s="24" t="s">
        <v>209</v>
      </c>
      <c r="BM950" s="24" t="s">
        <v>1151</v>
      </c>
    </row>
    <row r="951" spans="2:65" s="1" customFormat="1" ht="25.5" customHeight="1">
      <c r="B951" s="41"/>
      <c r="C951" s="227" t="s">
        <v>1152</v>
      </c>
      <c r="D951" s="227" t="s">
        <v>268</v>
      </c>
      <c r="E951" s="228" t="s">
        <v>1153</v>
      </c>
      <c r="F951" s="229" t="s">
        <v>1154</v>
      </c>
      <c r="G951" s="230" t="s">
        <v>348</v>
      </c>
      <c r="H951" s="231">
        <v>50</v>
      </c>
      <c r="I951" s="232"/>
      <c r="J951" s="233">
        <f t="shared" si="0"/>
        <v>0</v>
      </c>
      <c r="K951" s="229" t="s">
        <v>21</v>
      </c>
      <c r="L951" s="234"/>
      <c r="M951" s="235" t="s">
        <v>21</v>
      </c>
      <c r="N951" s="236" t="s">
        <v>42</v>
      </c>
      <c r="O951" s="42"/>
      <c r="P951" s="201">
        <f t="shared" si="1"/>
        <v>0</v>
      </c>
      <c r="Q951" s="201">
        <v>0</v>
      </c>
      <c r="R951" s="201">
        <f t="shared" si="2"/>
        <v>0</v>
      </c>
      <c r="S951" s="201">
        <v>0</v>
      </c>
      <c r="T951" s="202">
        <f t="shared" si="3"/>
        <v>0</v>
      </c>
      <c r="AR951" s="24" t="s">
        <v>246</v>
      </c>
      <c r="AT951" s="24" t="s">
        <v>268</v>
      </c>
      <c r="AU951" s="24" t="s">
        <v>81</v>
      </c>
      <c r="AY951" s="24" t="s">
        <v>172</v>
      </c>
      <c r="BE951" s="203">
        <f t="shared" si="4"/>
        <v>0</v>
      </c>
      <c r="BF951" s="203">
        <f t="shared" si="5"/>
        <v>0</v>
      </c>
      <c r="BG951" s="203">
        <f t="shared" si="6"/>
        <v>0</v>
      </c>
      <c r="BH951" s="203">
        <f t="shared" si="7"/>
        <v>0</v>
      </c>
      <c r="BI951" s="203">
        <f t="shared" si="8"/>
        <v>0</v>
      </c>
      <c r="BJ951" s="24" t="s">
        <v>79</v>
      </c>
      <c r="BK951" s="203">
        <f t="shared" si="9"/>
        <v>0</v>
      </c>
      <c r="BL951" s="24" t="s">
        <v>209</v>
      </c>
      <c r="BM951" s="24" t="s">
        <v>1155</v>
      </c>
    </row>
    <row r="952" spans="2:65" s="1" customFormat="1" ht="25.5" customHeight="1">
      <c r="B952" s="41"/>
      <c r="C952" s="227" t="s">
        <v>693</v>
      </c>
      <c r="D952" s="227" t="s">
        <v>268</v>
      </c>
      <c r="E952" s="228" t="s">
        <v>1156</v>
      </c>
      <c r="F952" s="229" t="s">
        <v>1157</v>
      </c>
      <c r="G952" s="230" t="s">
        <v>348</v>
      </c>
      <c r="H952" s="231">
        <v>50</v>
      </c>
      <c r="I952" s="232"/>
      <c r="J952" s="233">
        <f t="shared" si="0"/>
        <v>0</v>
      </c>
      <c r="K952" s="229" t="s">
        <v>21</v>
      </c>
      <c r="L952" s="234"/>
      <c r="M952" s="235" t="s">
        <v>21</v>
      </c>
      <c r="N952" s="236" t="s">
        <v>42</v>
      </c>
      <c r="O952" s="42"/>
      <c r="P952" s="201">
        <f t="shared" si="1"/>
        <v>0</v>
      </c>
      <c r="Q952" s="201">
        <v>0</v>
      </c>
      <c r="R952" s="201">
        <f t="shared" si="2"/>
        <v>0</v>
      </c>
      <c r="S952" s="201">
        <v>0</v>
      </c>
      <c r="T952" s="202">
        <f t="shared" si="3"/>
        <v>0</v>
      </c>
      <c r="AR952" s="24" t="s">
        <v>246</v>
      </c>
      <c r="AT952" s="24" t="s">
        <v>268</v>
      </c>
      <c r="AU952" s="24" t="s">
        <v>81</v>
      </c>
      <c r="AY952" s="24" t="s">
        <v>172</v>
      </c>
      <c r="BE952" s="203">
        <f t="shared" si="4"/>
        <v>0</v>
      </c>
      <c r="BF952" s="203">
        <f t="shared" si="5"/>
        <v>0</v>
      </c>
      <c r="BG952" s="203">
        <f t="shared" si="6"/>
        <v>0</v>
      </c>
      <c r="BH952" s="203">
        <f t="shared" si="7"/>
        <v>0</v>
      </c>
      <c r="BI952" s="203">
        <f t="shared" si="8"/>
        <v>0</v>
      </c>
      <c r="BJ952" s="24" t="s">
        <v>79</v>
      </c>
      <c r="BK952" s="203">
        <f t="shared" si="9"/>
        <v>0</v>
      </c>
      <c r="BL952" s="24" t="s">
        <v>209</v>
      </c>
      <c r="BM952" s="24" t="s">
        <v>1158</v>
      </c>
    </row>
    <row r="953" spans="2:65" s="1" customFormat="1" ht="25.5" customHeight="1">
      <c r="B953" s="41"/>
      <c r="C953" s="227" t="s">
        <v>1159</v>
      </c>
      <c r="D953" s="227" t="s">
        <v>268</v>
      </c>
      <c r="E953" s="228" t="s">
        <v>1160</v>
      </c>
      <c r="F953" s="229" t="s">
        <v>1161</v>
      </c>
      <c r="G953" s="230" t="s">
        <v>348</v>
      </c>
      <c r="H953" s="231">
        <v>85</v>
      </c>
      <c r="I953" s="232"/>
      <c r="J953" s="233">
        <f t="shared" si="0"/>
        <v>0</v>
      </c>
      <c r="K953" s="229" t="s">
        <v>21</v>
      </c>
      <c r="L953" s="234"/>
      <c r="M953" s="235" t="s">
        <v>21</v>
      </c>
      <c r="N953" s="236" t="s">
        <v>42</v>
      </c>
      <c r="O953" s="42"/>
      <c r="P953" s="201">
        <f t="shared" si="1"/>
        <v>0</v>
      </c>
      <c r="Q953" s="201">
        <v>0</v>
      </c>
      <c r="R953" s="201">
        <f t="shared" si="2"/>
        <v>0</v>
      </c>
      <c r="S953" s="201">
        <v>0</v>
      </c>
      <c r="T953" s="202">
        <f t="shared" si="3"/>
        <v>0</v>
      </c>
      <c r="AR953" s="24" t="s">
        <v>246</v>
      </c>
      <c r="AT953" s="24" t="s">
        <v>268</v>
      </c>
      <c r="AU953" s="24" t="s">
        <v>81</v>
      </c>
      <c r="AY953" s="24" t="s">
        <v>172</v>
      </c>
      <c r="BE953" s="203">
        <f t="shared" si="4"/>
        <v>0</v>
      </c>
      <c r="BF953" s="203">
        <f t="shared" si="5"/>
        <v>0</v>
      </c>
      <c r="BG953" s="203">
        <f t="shared" si="6"/>
        <v>0</v>
      </c>
      <c r="BH953" s="203">
        <f t="shared" si="7"/>
        <v>0</v>
      </c>
      <c r="BI953" s="203">
        <f t="shared" si="8"/>
        <v>0</v>
      </c>
      <c r="BJ953" s="24" t="s">
        <v>79</v>
      </c>
      <c r="BK953" s="203">
        <f t="shared" si="9"/>
        <v>0</v>
      </c>
      <c r="BL953" s="24" t="s">
        <v>209</v>
      </c>
      <c r="BM953" s="24" t="s">
        <v>1162</v>
      </c>
    </row>
    <row r="954" spans="2:65" s="1" customFormat="1" ht="25.5" customHeight="1">
      <c r="B954" s="41"/>
      <c r="C954" s="227" t="s">
        <v>698</v>
      </c>
      <c r="D954" s="227" t="s">
        <v>268</v>
      </c>
      <c r="E954" s="228" t="s">
        <v>1163</v>
      </c>
      <c r="F954" s="229" t="s">
        <v>1164</v>
      </c>
      <c r="G954" s="230" t="s">
        <v>348</v>
      </c>
      <c r="H954" s="231">
        <v>38</v>
      </c>
      <c r="I954" s="232"/>
      <c r="J954" s="233">
        <f t="shared" si="0"/>
        <v>0</v>
      </c>
      <c r="K954" s="229" t="s">
        <v>21</v>
      </c>
      <c r="L954" s="234"/>
      <c r="M954" s="235" t="s">
        <v>21</v>
      </c>
      <c r="N954" s="236" t="s">
        <v>42</v>
      </c>
      <c r="O954" s="42"/>
      <c r="P954" s="201">
        <f t="shared" si="1"/>
        <v>0</v>
      </c>
      <c r="Q954" s="201">
        <v>0</v>
      </c>
      <c r="R954" s="201">
        <f t="shared" si="2"/>
        <v>0</v>
      </c>
      <c r="S954" s="201">
        <v>0</v>
      </c>
      <c r="T954" s="202">
        <f t="shared" si="3"/>
        <v>0</v>
      </c>
      <c r="AR954" s="24" t="s">
        <v>246</v>
      </c>
      <c r="AT954" s="24" t="s">
        <v>268</v>
      </c>
      <c r="AU954" s="24" t="s">
        <v>81</v>
      </c>
      <c r="AY954" s="24" t="s">
        <v>172</v>
      </c>
      <c r="BE954" s="203">
        <f t="shared" si="4"/>
        <v>0</v>
      </c>
      <c r="BF954" s="203">
        <f t="shared" si="5"/>
        <v>0</v>
      </c>
      <c r="BG954" s="203">
        <f t="shared" si="6"/>
        <v>0</v>
      </c>
      <c r="BH954" s="203">
        <f t="shared" si="7"/>
        <v>0</v>
      </c>
      <c r="BI954" s="203">
        <f t="shared" si="8"/>
        <v>0</v>
      </c>
      <c r="BJ954" s="24" t="s">
        <v>79</v>
      </c>
      <c r="BK954" s="203">
        <f t="shared" si="9"/>
        <v>0</v>
      </c>
      <c r="BL954" s="24" t="s">
        <v>209</v>
      </c>
      <c r="BM954" s="24" t="s">
        <v>1165</v>
      </c>
    </row>
    <row r="955" spans="2:65" s="1" customFormat="1" ht="25.5" customHeight="1">
      <c r="B955" s="41"/>
      <c r="C955" s="227" t="s">
        <v>1166</v>
      </c>
      <c r="D955" s="227" t="s">
        <v>268</v>
      </c>
      <c r="E955" s="228" t="s">
        <v>1167</v>
      </c>
      <c r="F955" s="229" t="s">
        <v>1168</v>
      </c>
      <c r="G955" s="230" t="s">
        <v>348</v>
      </c>
      <c r="H955" s="231">
        <v>66</v>
      </c>
      <c r="I955" s="232"/>
      <c r="J955" s="233">
        <f t="shared" si="0"/>
        <v>0</v>
      </c>
      <c r="K955" s="229" t="s">
        <v>21</v>
      </c>
      <c r="L955" s="234"/>
      <c r="M955" s="235" t="s">
        <v>21</v>
      </c>
      <c r="N955" s="236" t="s">
        <v>42</v>
      </c>
      <c r="O955" s="42"/>
      <c r="P955" s="201">
        <f t="shared" si="1"/>
        <v>0</v>
      </c>
      <c r="Q955" s="201">
        <v>0</v>
      </c>
      <c r="R955" s="201">
        <f t="shared" si="2"/>
        <v>0</v>
      </c>
      <c r="S955" s="201">
        <v>0</v>
      </c>
      <c r="T955" s="202">
        <f t="shared" si="3"/>
        <v>0</v>
      </c>
      <c r="AR955" s="24" t="s">
        <v>246</v>
      </c>
      <c r="AT955" s="24" t="s">
        <v>268</v>
      </c>
      <c r="AU955" s="24" t="s">
        <v>81</v>
      </c>
      <c r="AY955" s="24" t="s">
        <v>172</v>
      </c>
      <c r="BE955" s="203">
        <f t="shared" si="4"/>
        <v>0</v>
      </c>
      <c r="BF955" s="203">
        <f t="shared" si="5"/>
        <v>0</v>
      </c>
      <c r="BG955" s="203">
        <f t="shared" si="6"/>
        <v>0</v>
      </c>
      <c r="BH955" s="203">
        <f t="shared" si="7"/>
        <v>0</v>
      </c>
      <c r="BI955" s="203">
        <f t="shared" si="8"/>
        <v>0</v>
      </c>
      <c r="BJ955" s="24" t="s">
        <v>79</v>
      </c>
      <c r="BK955" s="203">
        <f t="shared" si="9"/>
        <v>0</v>
      </c>
      <c r="BL955" s="24" t="s">
        <v>209</v>
      </c>
      <c r="BM955" s="24" t="s">
        <v>1169</v>
      </c>
    </row>
    <row r="956" spans="2:65" s="1" customFormat="1" ht="16.5" customHeight="1">
      <c r="B956" s="41"/>
      <c r="C956" s="227" t="s">
        <v>706</v>
      </c>
      <c r="D956" s="227" t="s">
        <v>268</v>
      </c>
      <c r="E956" s="228" t="s">
        <v>1170</v>
      </c>
      <c r="F956" s="229" t="s">
        <v>1171</v>
      </c>
      <c r="G956" s="230" t="s">
        <v>348</v>
      </c>
      <c r="H956" s="231">
        <v>88</v>
      </c>
      <c r="I956" s="232"/>
      <c r="J956" s="233">
        <f t="shared" si="0"/>
        <v>0</v>
      </c>
      <c r="K956" s="229" t="s">
        <v>21</v>
      </c>
      <c r="L956" s="234"/>
      <c r="M956" s="235" t="s">
        <v>21</v>
      </c>
      <c r="N956" s="236" t="s">
        <v>42</v>
      </c>
      <c r="O956" s="42"/>
      <c r="P956" s="201">
        <f t="shared" si="1"/>
        <v>0</v>
      </c>
      <c r="Q956" s="201">
        <v>0</v>
      </c>
      <c r="R956" s="201">
        <f t="shared" si="2"/>
        <v>0</v>
      </c>
      <c r="S956" s="201">
        <v>0</v>
      </c>
      <c r="T956" s="202">
        <f t="shared" si="3"/>
        <v>0</v>
      </c>
      <c r="AR956" s="24" t="s">
        <v>246</v>
      </c>
      <c r="AT956" s="24" t="s">
        <v>268</v>
      </c>
      <c r="AU956" s="24" t="s">
        <v>81</v>
      </c>
      <c r="AY956" s="24" t="s">
        <v>172</v>
      </c>
      <c r="BE956" s="203">
        <f t="shared" si="4"/>
        <v>0</v>
      </c>
      <c r="BF956" s="203">
        <f t="shared" si="5"/>
        <v>0</v>
      </c>
      <c r="BG956" s="203">
        <f t="shared" si="6"/>
        <v>0</v>
      </c>
      <c r="BH956" s="203">
        <f t="shared" si="7"/>
        <v>0</v>
      </c>
      <c r="BI956" s="203">
        <f t="shared" si="8"/>
        <v>0</v>
      </c>
      <c r="BJ956" s="24" t="s">
        <v>79</v>
      </c>
      <c r="BK956" s="203">
        <f t="shared" si="9"/>
        <v>0</v>
      </c>
      <c r="BL956" s="24" t="s">
        <v>209</v>
      </c>
      <c r="BM956" s="24" t="s">
        <v>1172</v>
      </c>
    </row>
    <row r="957" spans="2:65" s="1" customFormat="1" ht="16.5" customHeight="1">
      <c r="B957" s="41"/>
      <c r="C957" s="227" t="s">
        <v>1173</v>
      </c>
      <c r="D957" s="227" t="s">
        <v>268</v>
      </c>
      <c r="E957" s="228" t="s">
        <v>1174</v>
      </c>
      <c r="F957" s="229" t="s">
        <v>1175</v>
      </c>
      <c r="G957" s="230" t="s">
        <v>348</v>
      </c>
      <c r="H957" s="231">
        <v>39</v>
      </c>
      <c r="I957" s="232"/>
      <c r="J957" s="233">
        <f t="shared" si="0"/>
        <v>0</v>
      </c>
      <c r="K957" s="229" t="s">
        <v>21</v>
      </c>
      <c r="L957" s="234"/>
      <c r="M957" s="235" t="s">
        <v>21</v>
      </c>
      <c r="N957" s="236" t="s">
        <v>42</v>
      </c>
      <c r="O957" s="42"/>
      <c r="P957" s="201">
        <f t="shared" si="1"/>
        <v>0</v>
      </c>
      <c r="Q957" s="201">
        <v>0</v>
      </c>
      <c r="R957" s="201">
        <f t="shared" si="2"/>
        <v>0</v>
      </c>
      <c r="S957" s="201">
        <v>0</v>
      </c>
      <c r="T957" s="202">
        <f t="shared" si="3"/>
        <v>0</v>
      </c>
      <c r="AR957" s="24" t="s">
        <v>246</v>
      </c>
      <c r="AT957" s="24" t="s">
        <v>268</v>
      </c>
      <c r="AU957" s="24" t="s">
        <v>81</v>
      </c>
      <c r="AY957" s="24" t="s">
        <v>172</v>
      </c>
      <c r="BE957" s="203">
        <f t="shared" si="4"/>
        <v>0</v>
      </c>
      <c r="BF957" s="203">
        <f t="shared" si="5"/>
        <v>0</v>
      </c>
      <c r="BG957" s="203">
        <f t="shared" si="6"/>
        <v>0</v>
      </c>
      <c r="BH957" s="203">
        <f t="shared" si="7"/>
        <v>0</v>
      </c>
      <c r="BI957" s="203">
        <f t="shared" si="8"/>
        <v>0</v>
      </c>
      <c r="BJ957" s="24" t="s">
        <v>79</v>
      </c>
      <c r="BK957" s="203">
        <f t="shared" si="9"/>
        <v>0</v>
      </c>
      <c r="BL957" s="24" t="s">
        <v>209</v>
      </c>
      <c r="BM957" s="24" t="s">
        <v>1176</v>
      </c>
    </row>
    <row r="958" spans="2:65" s="1" customFormat="1" ht="25.5" customHeight="1">
      <c r="B958" s="41"/>
      <c r="C958" s="192" t="s">
        <v>714</v>
      </c>
      <c r="D958" s="192" t="s">
        <v>174</v>
      </c>
      <c r="E958" s="193" t="s">
        <v>1177</v>
      </c>
      <c r="F958" s="194" t="s">
        <v>1178</v>
      </c>
      <c r="G958" s="195" t="s">
        <v>218</v>
      </c>
      <c r="H958" s="196">
        <v>74.983</v>
      </c>
      <c r="I958" s="197"/>
      <c r="J958" s="198">
        <f t="shared" si="0"/>
        <v>0</v>
      </c>
      <c r="K958" s="194" t="s">
        <v>178</v>
      </c>
      <c r="L958" s="61"/>
      <c r="M958" s="199" t="s">
        <v>21</v>
      </c>
      <c r="N958" s="200" t="s">
        <v>42</v>
      </c>
      <c r="O958" s="42"/>
      <c r="P958" s="201">
        <f t="shared" si="1"/>
        <v>0</v>
      </c>
      <c r="Q958" s="201">
        <v>0</v>
      </c>
      <c r="R958" s="201">
        <f t="shared" si="2"/>
        <v>0</v>
      </c>
      <c r="S958" s="201">
        <v>0</v>
      </c>
      <c r="T958" s="202">
        <f t="shared" si="3"/>
        <v>0</v>
      </c>
      <c r="AR958" s="24" t="s">
        <v>209</v>
      </c>
      <c r="AT958" s="24" t="s">
        <v>174</v>
      </c>
      <c r="AU958" s="24" t="s">
        <v>81</v>
      </c>
      <c r="AY958" s="24" t="s">
        <v>172</v>
      </c>
      <c r="BE958" s="203">
        <f t="shared" si="4"/>
        <v>0</v>
      </c>
      <c r="BF958" s="203">
        <f t="shared" si="5"/>
        <v>0</v>
      </c>
      <c r="BG958" s="203">
        <f t="shared" si="6"/>
        <v>0</v>
      </c>
      <c r="BH958" s="203">
        <f t="shared" si="7"/>
        <v>0</v>
      </c>
      <c r="BI958" s="203">
        <f t="shared" si="8"/>
        <v>0</v>
      </c>
      <c r="BJ958" s="24" t="s">
        <v>79</v>
      </c>
      <c r="BK958" s="203">
        <f t="shared" si="9"/>
        <v>0</v>
      </c>
      <c r="BL958" s="24" t="s">
        <v>209</v>
      </c>
      <c r="BM958" s="24" t="s">
        <v>1179</v>
      </c>
    </row>
    <row r="959" spans="2:65" s="1" customFormat="1" ht="25.5" customHeight="1">
      <c r="B959" s="41"/>
      <c r="C959" s="227" t="s">
        <v>1180</v>
      </c>
      <c r="D959" s="227" t="s">
        <v>268</v>
      </c>
      <c r="E959" s="228" t="s">
        <v>1181</v>
      </c>
      <c r="F959" s="229" t="s">
        <v>1182</v>
      </c>
      <c r="G959" s="230" t="s">
        <v>218</v>
      </c>
      <c r="H959" s="231">
        <v>80.378</v>
      </c>
      <c r="I959" s="232"/>
      <c r="J959" s="233">
        <f t="shared" si="0"/>
        <v>0</v>
      </c>
      <c r="K959" s="229" t="s">
        <v>21</v>
      </c>
      <c r="L959" s="234"/>
      <c r="M959" s="235" t="s">
        <v>21</v>
      </c>
      <c r="N959" s="236" t="s">
        <v>42</v>
      </c>
      <c r="O959" s="42"/>
      <c r="P959" s="201">
        <f t="shared" si="1"/>
        <v>0</v>
      </c>
      <c r="Q959" s="201">
        <v>0</v>
      </c>
      <c r="R959" s="201">
        <f t="shared" si="2"/>
        <v>0</v>
      </c>
      <c r="S959" s="201">
        <v>0</v>
      </c>
      <c r="T959" s="202">
        <f t="shared" si="3"/>
        <v>0</v>
      </c>
      <c r="AR959" s="24" t="s">
        <v>246</v>
      </c>
      <c r="AT959" s="24" t="s">
        <v>268</v>
      </c>
      <c r="AU959" s="24" t="s">
        <v>81</v>
      </c>
      <c r="AY959" s="24" t="s">
        <v>172</v>
      </c>
      <c r="BE959" s="203">
        <f t="shared" si="4"/>
        <v>0</v>
      </c>
      <c r="BF959" s="203">
        <f t="shared" si="5"/>
        <v>0</v>
      </c>
      <c r="BG959" s="203">
        <f t="shared" si="6"/>
        <v>0</v>
      </c>
      <c r="BH959" s="203">
        <f t="shared" si="7"/>
        <v>0</v>
      </c>
      <c r="BI959" s="203">
        <f t="shared" si="8"/>
        <v>0</v>
      </c>
      <c r="BJ959" s="24" t="s">
        <v>79</v>
      </c>
      <c r="BK959" s="203">
        <f t="shared" si="9"/>
        <v>0</v>
      </c>
      <c r="BL959" s="24" t="s">
        <v>209</v>
      </c>
      <c r="BM959" s="24" t="s">
        <v>1183</v>
      </c>
    </row>
    <row r="960" spans="2:51" s="11" customFormat="1" ht="13.5">
      <c r="B960" s="204"/>
      <c r="C960" s="205"/>
      <c r="D960" s="206" t="s">
        <v>180</v>
      </c>
      <c r="E960" s="207" t="s">
        <v>21</v>
      </c>
      <c r="F960" s="208" t="s">
        <v>1184</v>
      </c>
      <c r="G960" s="205"/>
      <c r="H960" s="209">
        <v>12.0951317163215</v>
      </c>
      <c r="I960" s="210"/>
      <c r="J960" s="205"/>
      <c r="K960" s="205"/>
      <c r="L960" s="211"/>
      <c r="M960" s="212"/>
      <c r="N960" s="213"/>
      <c r="O960" s="213"/>
      <c r="P960" s="213"/>
      <c r="Q960" s="213"/>
      <c r="R960" s="213"/>
      <c r="S960" s="213"/>
      <c r="T960" s="214"/>
      <c r="AT960" s="215" t="s">
        <v>180</v>
      </c>
      <c r="AU960" s="215" t="s">
        <v>81</v>
      </c>
      <c r="AV960" s="11" t="s">
        <v>81</v>
      </c>
      <c r="AW960" s="11" t="s">
        <v>182</v>
      </c>
      <c r="AX960" s="11" t="s">
        <v>71</v>
      </c>
      <c r="AY960" s="215" t="s">
        <v>172</v>
      </c>
    </row>
    <row r="961" spans="2:51" s="11" customFormat="1" ht="13.5">
      <c r="B961" s="204"/>
      <c r="C961" s="205"/>
      <c r="D961" s="206" t="s">
        <v>180</v>
      </c>
      <c r="E961" s="207" t="s">
        <v>21</v>
      </c>
      <c r="F961" s="208" t="s">
        <v>1185</v>
      </c>
      <c r="G961" s="205"/>
      <c r="H961" s="209">
        <v>52.6216769476325</v>
      </c>
      <c r="I961" s="210"/>
      <c r="J961" s="205"/>
      <c r="K961" s="205"/>
      <c r="L961" s="211"/>
      <c r="M961" s="212"/>
      <c r="N961" s="213"/>
      <c r="O961" s="213"/>
      <c r="P961" s="213"/>
      <c r="Q961" s="213"/>
      <c r="R961" s="213"/>
      <c r="S961" s="213"/>
      <c r="T961" s="214"/>
      <c r="AT961" s="215" t="s">
        <v>180</v>
      </c>
      <c r="AU961" s="215" t="s">
        <v>81</v>
      </c>
      <c r="AV961" s="11" t="s">
        <v>81</v>
      </c>
      <c r="AW961" s="11" t="s">
        <v>182</v>
      </c>
      <c r="AX961" s="11" t="s">
        <v>71</v>
      </c>
      <c r="AY961" s="215" t="s">
        <v>172</v>
      </c>
    </row>
    <row r="962" spans="2:51" s="14" customFormat="1" ht="13.5">
      <c r="B962" s="248"/>
      <c r="C962" s="249"/>
      <c r="D962" s="206" t="s">
        <v>180</v>
      </c>
      <c r="E962" s="250" t="s">
        <v>21</v>
      </c>
      <c r="F962" s="251" t="s">
        <v>1186</v>
      </c>
      <c r="G962" s="249"/>
      <c r="H962" s="252">
        <v>64.716808663954</v>
      </c>
      <c r="I962" s="253"/>
      <c r="J962" s="249"/>
      <c r="K962" s="249"/>
      <c r="L962" s="254"/>
      <c r="M962" s="255"/>
      <c r="N962" s="256"/>
      <c r="O962" s="256"/>
      <c r="P962" s="256"/>
      <c r="Q962" s="256"/>
      <c r="R962" s="256"/>
      <c r="S962" s="256"/>
      <c r="T962" s="257"/>
      <c r="AT962" s="258" t="s">
        <v>180</v>
      </c>
      <c r="AU962" s="258" t="s">
        <v>81</v>
      </c>
      <c r="AV962" s="14" t="s">
        <v>186</v>
      </c>
      <c r="AW962" s="14" t="s">
        <v>182</v>
      </c>
      <c r="AX962" s="14" t="s">
        <v>71</v>
      </c>
      <c r="AY962" s="258" t="s">
        <v>172</v>
      </c>
    </row>
    <row r="963" spans="2:51" s="11" customFormat="1" ht="13.5">
      <c r="B963" s="204"/>
      <c r="C963" s="205"/>
      <c r="D963" s="206" t="s">
        <v>180</v>
      </c>
      <c r="E963" s="207" t="s">
        <v>21</v>
      </c>
      <c r="F963" s="208" t="s">
        <v>1187</v>
      </c>
      <c r="G963" s="205"/>
      <c r="H963" s="209">
        <v>5.17736</v>
      </c>
      <c r="I963" s="210"/>
      <c r="J963" s="205"/>
      <c r="K963" s="205"/>
      <c r="L963" s="211"/>
      <c r="M963" s="212"/>
      <c r="N963" s="213"/>
      <c r="O963" s="213"/>
      <c r="P963" s="213"/>
      <c r="Q963" s="213"/>
      <c r="R963" s="213"/>
      <c r="S963" s="213"/>
      <c r="T963" s="214"/>
      <c r="AT963" s="215" t="s">
        <v>180</v>
      </c>
      <c r="AU963" s="215" t="s">
        <v>81</v>
      </c>
      <c r="AV963" s="11" t="s">
        <v>81</v>
      </c>
      <c r="AW963" s="11" t="s">
        <v>182</v>
      </c>
      <c r="AX963" s="11" t="s">
        <v>71</v>
      </c>
      <c r="AY963" s="215" t="s">
        <v>172</v>
      </c>
    </row>
    <row r="964" spans="2:51" s="12" customFormat="1" ht="13.5">
      <c r="B964" s="216"/>
      <c r="C964" s="217"/>
      <c r="D964" s="206" t="s">
        <v>180</v>
      </c>
      <c r="E964" s="218" t="s">
        <v>21</v>
      </c>
      <c r="F964" s="219" t="s">
        <v>183</v>
      </c>
      <c r="G964" s="217"/>
      <c r="H964" s="220">
        <v>69.894168663954</v>
      </c>
      <c r="I964" s="221"/>
      <c r="J964" s="217"/>
      <c r="K964" s="217"/>
      <c r="L964" s="222"/>
      <c r="M964" s="223"/>
      <c r="N964" s="224"/>
      <c r="O964" s="224"/>
      <c r="P964" s="224"/>
      <c r="Q964" s="224"/>
      <c r="R964" s="224"/>
      <c r="S964" s="224"/>
      <c r="T964" s="225"/>
      <c r="AT964" s="226" t="s">
        <v>180</v>
      </c>
      <c r="AU964" s="226" t="s">
        <v>81</v>
      </c>
      <c r="AV964" s="12" t="s">
        <v>179</v>
      </c>
      <c r="AW964" s="12" t="s">
        <v>182</v>
      </c>
      <c r="AX964" s="12" t="s">
        <v>71</v>
      </c>
      <c r="AY964" s="226" t="s">
        <v>172</v>
      </c>
    </row>
    <row r="965" spans="2:51" s="11" customFormat="1" ht="13.5">
      <c r="B965" s="204"/>
      <c r="C965" s="205"/>
      <c r="D965" s="206" t="s">
        <v>180</v>
      </c>
      <c r="E965" s="207" t="s">
        <v>21</v>
      </c>
      <c r="F965" s="208" t="s">
        <v>1188</v>
      </c>
      <c r="G965" s="205"/>
      <c r="H965" s="209">
        <v>80.3781</v>
      </c>
      <c r="I965" s="210"/>
      <c r="J965" s="205"/>
      <c r="K965" s="205"/>
      <c r="L965" s="211"/>
      <c r="M965" s="212"/>
      <c r="N965" s="213"/>
      <c r="O965" s="213"/>
      <c r="P965" s="213"/>
      <c r="Q965" s="213"/>
      <c r="R965" s="213"/>
      <c r="S965" s="213"/>
      <c r="T965" s="214"/>
      <c r="AT965" s="215" t="s">
        <v>180</v>
      </c>
      <c r="AU965" s="215" t="s">
        <v>81</v>
      </c>
      <c r="AV965" s="11" t="s">
        <v>81</v>
      </c>
      <c r="AW965" s="11" t="s">
        <v>182</v>
      </c>
      <c r="AX965" s="11" t="s">
        <v>71</v>
      </c>
      <c r="AY965" s="215" t="s">
        <v>172</v>
      </c>
    </row>
    <row r="966" spans="2:51" s="12" customFormat="1" ht="13.5">
      <c r="B966" s="216"/>
      <c r="C966" s="217"/>
      <c r="D966" s="206" t="s">
        <v>180</v>
      </c>
      <c r="E966" s="218" t="s">
        <v>21</v>
      </c>
      <c r="F966" s="219" t="s">
        <v>183</v>
      </c>
      <c r="G966" s="217"/>
      <c r="H966" s="220">
        <v>80.3781</v>
      </c>
      <c r="I966" s="221"/>
      <c r="J966" s="217"/>
      <c r="K966" s="217"/>
      <c r="L966" s="222"/>
      <c r="M966" s="223"/>
      <c r="N966" s="224"/>
      <c r="O966" s="224"/>
      <c r="P966" s="224"/>
      <c r="Q966" s="224"/>
      <c r="R966" s="224"/>
      <c r="S966" s="224"/>
      <c r="T966" s="225"/>
      <c r="AT966" s="226" t="s">
        <v>180</v>
      </c>
      <c r="AU966" s="226" t="s">
        <v>81</v>
      </c>
      <c r="AV966" s="12" t="s">
        <v>179</v>
      </c>
      <c r="AW966" s="12" t="s">
        <v>182</v>
      </c>
      <c r="AX966" s="12" t="s">
        <v>79</v>
      </c>
      <c r="AY966" s="226" t="s">
        <v>172</v>
      </c>
    </row>
    <row r="967" spans="2:65" s="1" customFormat="1" ht="25.5" customHeight="1">
      <c r="B967" s="41"/>
      <c r="C967" s="227" t="s">
        <v>718</v>
      </c>
      <c r="D967" s="227" t="s">
        <v>268</v>
      </c>
      <c r="E967" s="228" t="s">
        <v>1189</v>
      </c>
      <c r="F967" s="229" t="s">
        <v>1190</v>
      </c>
      <c r="G967" s="230" t="s">
        <v>218</v>
      </c>
      <c r="H967" s="231">
        <v>5.089</v>
      </c>
      <c r="I967" s="232"/>
      <c r="J967" s="233">
        <f>ROUND(I967*H967,2)</f>
        <v>0</v>
      </c>
      <c r="K967" s="229" t="s">
        <v>21</v>
      </c>
      <c r="L967" s="234"/>
      <c r="M967" s="235" t="s">
        <v>21</v>
      </c>
      <c r="N967" s="236" t="s">
        <v>42</v>
      </c>
      <c r="O967" s="42"/>
      <c r="P967" s="201">
        <f>O967*H967</f>
        <v>0</v>
      </c>
      <c r="Q967" s="201">
        <v>0</v>
      </c>
      <c r="R967" s="201">
        <f>Q967*H967</f>
        <v>0</v>
      </c>
      <c r="S967" s="201">
        <v>0</v>
      </c>
      <c r="T967" s="202">
        <f>S967*H967</f>
        <v>0</v>
      </c>
      <c r="AR967" s="24" t="s">
        <v>246</v>
      </c>
      <c r="AT967" s="24" t="s">
        <v>268</v>
      </c>
      <c r="AU967" s="24" t="s">
        <v>81</v>
      </c>
      <c r="AY967" s="24" t="s">
        <v>172</v>
      </c>
      <c r="BE967" s="203">
        <f>IF(N967="základní",J967,0)</f>
        <v>0</v>
      </c>
      <c r="BF967" s="203">
        <f>IF(N967="snížená",J967,0)</f>
        <v>0</v>
      </c>
      <c r="BG967" s="203">
        <f>IF(N967="zákl. přenesená",J967,0)</f>
        <v>0</v>
      </c>
      <c r="BH967" s="203">
        <f>IF(N967="sníž. přenesená",J967,0)</f>
        <v>0</v>
      </c>
      <c r="BI967" s="203">
        <f>IF(N967="nulová",J967,0)</f>
        <v>0</v>
      </c>
      <c r="BJ967" s="24" t="s">
        <v>79</v>
      </c>
      <c r="BK967" s="203">
        <f>ROUND(I967*H967,2)</f>
        <v>0</v>
      </c>
      <c r="BL967" s="24" t="s">
        <v>209</v>
      </c>
      <c r="BM967" s="24" t="s">
        <v>1191</v>
      </c>
    </row>
    <row r="968" spans="2:51" s="11" customFormat="1" ht="13.5">
      <c r="B968" s="204"/>
      <c r="C968" s="205"/>
      <c r="D968" s="206" t="s">
        <v>180</v>
      </c>
      <c r="E968" s="207" t="s">
        <v>21</v>
      </c>
      <c r="F968" s="208" t="s">
        <v>1192</v>
      </c>
      <c r="G968" s="205"/>
      <c r="H968" s="209">
        <v>4.712388980385</v>
      </c>
      <c r="I968" s="210"/>
      <c r="J968" s="205"/>
      <c r="K968" s="205"/>
      <c r="L968" s="211"/>
      <c r="M968" s="212"/>
      <c r="N968" s="213"/>
      <c r="O968" s="213"/>
      <c r="P968" s="213"/>
      <c r="Q968" s="213"/>
      <c r="R968" s="213"/>
      <c r="S968" s="213"/>
      <c r="T968" s="214"/>
      <c r="AT968" s="215" t="s">
        <v>180</v>
      </c>
      <c r="AU968" s="215" t="s">
        <v>81</v>
      </c>
      <c r="AV968" s="11" t="s">
        <v>81</v>
      </c>
      <c r="AW968" s="11" t="s">
        <v>182</v>
      </c>
      <c r="AX968" s="11" t="s">
        <v>71</v>
      </c>
      <c r="AY968" s="215" t="s">
        <v>172</v>
      </c>
    </row>
    <row r="969" spans="2:51" s="14" customFormat="1" ht="13.5">
      <c r="B969" s="248"/>
      <c r="C969" s="249"/>
      <c r="D969" s="206" t="s">
        <v>180</v>
      </c>
      <c r="E969" s="250" t="s">
        <v>21</v>
      </c>
      <c r="F969" s="251" t="s">
        <v>1186</v>
      </c>
      <c r="G969" s="249"/>
      <c r="H969" s="252">
        <v>4.712388980385</v>
      </c>
      <c r="I969" s="253"/>
      <c r="J969" s="249"/>
      <c r="K969" s="249"/>
      <c r="L969" s="254"/>
      <c r="M969" s="255"/>
      <c r="N969" s="256"/>
      <c r="O969" s="256"/>
      <c r="P969" s="256"/>
      <c r="Q969" s="256"/>
      <c r="R969" s="256"/>
      <c r="S969" s="256"/>
      <c r="T969" s="257"/>
      <c r="AT969" s="258" t="s">
        <v>180</v>
      </c>
      <c r="AU969" s="258" t="s">
        <v>81</v>
      </c>
      <c r="AV969" s="14" t="s">
        <v>186</v>
      </c>
      <c r="AW969" s="14" t="s">
        <v>182</v>
      </c>
      <c r="AX969" s="14" t="s">
        <v>71</v>
      </c>
      <c r="AY969" s="258" t="s">
        <v>172</v>
      </c>
    </row>
    <row r="970" spans="2:51" s="11" customFormat="1" ht="13.5">
      <c r="B970" s="204"/>
      <c r="C970" s="205"/>
      <c r="D970" s="206" t="s">
        <v>180</v>
      </c>
      <c r="E970" s="207" t="s">
        <v>21</v>
      </c>
      <c r="F970" s="208" t="s">
        <v>1193</v>
      </c>
      <c r="G970" s="205"/>
      <c r="H970" s="209">
        <v>0.37696</v>
      </c>
      <c r="I970" s="210"/>
      <c r="J970" s="205"/>
      <c r="K970" s="205"/>
      <c r="L970" s="211"/>
      <c r="M970" s="212"/>
      <c r="N970" s="213"/>
      <c r="O970" s="213"/>
      <c r="P970" s="213"/>
      <c r="Q970" s="213"/>
      <c r="R970" s="213"/>
      <c r="S970" s="213"/>
      <c r="T970" s="214"/>
      <c r="AT970" s="215" t="s">
        <v>180</v>
      </c>
      <c r="AU970" s="215" t="s">
        <v>81</v>
      </c>
      <c r="AV970" s="11" t="s">
        <v>81</v>
      </c>
      <c r="AW970" s="11" t="s">
        <v>182</v>
      </c>
      <c r="AX970" s="11" t="s">
        <v>71</v>
      </c>
      <c r="AY970" s="215" t="s">
        <v>172</v>
      </c>
    </row>
    <row r="971" spans="2:51" s="12" customFormat="1" ht="13.5">
      <c r="B971" s="216"/>
      <c r="C971" s="217"/>
      <c r="D971" s="206" t="s">
        <v>180</v>
      </c>
      <c r="E971" s="218" t="s">
        <v>21</v>
      </c>
      <c r="F971" s="219" t="s">
        <v>183</v>
      </c>
      <c r="G971" s="217"/>
      <c r="H971" s="220">
        <v>5.089348980385</v>
      </c>
      <c r="I971" s="221"/>
      <c r="J971" s="217"/>
      <c r="K971" s="217"/>
      <c r="L971" s="222"/>
      <c r="M971" s="223"/>
      <c r="N971" s="224"/>
      <c r="O971" s="224"/>
      <c r="P971" s="224"/>
      <c r="Q971" s="224"/>
      <c r="R971" s="224"/>
      <c r="S971" s="224"/>
      <c r="T971" s="225"/>
      <c r="AT971" s="226" t="s">
        <v>180</v>
      </c>
      <c r="AU971" s="226" t="s">
        <v>81</v>
      </c>
      <c r="AV971" s="12" t="s">
        <v>179</v>
      </c>
      <c r="AW971" s="12" t="s">
        <v>182</v>
      </c>
      <c r="AX971" s="12" t="s">
        <v>79</v>
      </c>
      <c r="AY971" s="226" t="s">
        <v>172</v>
      </c>
    </row>
    <row r="972" spans="2:65" s="1" customFormat="1" ht="16.5" customHeight="1">
      <c r="B972" s="41"/>
      <c r="C972" s="192" t="s">
        <v>1194</v>
      </c>
      <c r="D972" s="192" t="s">
        <v>174</v>
      </c>
      <c r="E972" s="193" t="s">
        <v>1195</v>
      </c>
      <c r="F972" s="194" t="s">
        <v>1196</v>
      </c>
      <c r="G972" s="195" t="s">
        <v>1092</v>
      </c>
      <c r="H972" s="247"/>
      <c r="I972" s="197"/>
      <c r="J972" s="198">
        <f>ROUND(I972*H972,2)</f>
        <v>0</v>
      </c>
      <c r="K972" s="194" t="s">
        <v>21</v>
      </c>
      <c r="L972" s="61"/>
      <c r="M972" s="199" t="s">
        <v>21</v>
      </c>
      <c r="N972" s="200" t="s">
        <v>42</v>
      </c>
      <c r="O972" s="42"/>
      <c r="P972" s="201">
        <f>O972*H972</f>
        <v>0</v>
      </c>
      <c r="Q972" s="201">
        <v>0</v>
      </c>
      <c r="R972" s="201">
        <f>Q972*H972</f>
        <v>0</v>
      </c>
      <c r="S972" s="201">
        <v>0</v>
      </c>
      <c r="T972" s="202">
        <f>S972*H972</f>
        <v>0</v>
      </c>
      <c r="AR972" s="24" t="s">
        <v>209</v>
      </c>
      <c r="AT972" s="24" t="s">
        <v>174</v>
      </c>
      <c r="AU972" s="24" t="s">
        <v>81</v>
      </c>
      <c r="AY972" s="24" t="s">
        <v>172</v>
      </c>
      <c r="BE972" s="203">
        <f>IF(N972="základní",J972,0)</f>
        <v>0</v>
      </c>
      <c r="BF972" s="203">
        <f>IF(N972="snížená",J972,0)</f>
        <v>0</v>
      </c>
      <c r="BG972" s="203">
        <f>IF(N972="zákl. přenesená",J972,0)</f>
        <v>0</v>
      </c>
      <c r="BH972" s="203">
        <f>IF(N972="sníž. přenesená",J972,0)</f>
        <v>0</v>
      </c>
      <c r="BI972" s="203">
        <f>IF(N972="nulová",J972,0)</f>
        <v>0</v>
      </c>
      <c r="BJ972" s="24" t="s">
        <v>79</v>
      </c>
      <c r="BK972" s="203">
        <f>ROUND(I972*H972,2)</f>
        <v>0</v>
      </c>
      <c r="BL972" s="24" t="s">
        <v>209</v>
      </c>
      <c r="BM972" s="24" t="s">
        <v>1197</v>
      </c>
    </row>
    <row r="973" spans="2:63" s="10" customFormat="1" ht="29.85" customHeight="1">
      <c r="B973" s="176"/>
      <c r="C973" s="177"/>
      <c r="D973" s="178" t="s">
        <v>70</v>
      </c>
      <c r="E973" s="190" t="s">
        <v>1198</v>
      </c>
      <c r="F973" s="190" t="s">
        <v>1199</v>
      </c>
      <c r="G973" s="177"/>
      <c r="H973" s="177"/>
      <c r="I973" s="180"/>
      <c r="J973" s="191">
        <f>BK973</f>
        <v>0</v>
      </c>
      <c r="K973" s="177"/>
      <c r="L973" s="182"/>
      <c r="M973" s="183"/>
      <c r="N973" s="184"/>
      <c r="O973" s="184"/>
      <c r="P973" s="185">
        <v>0</v>
      </c>
      <c r="Q973" s="184"/>
      <c r="R973" s="185">
        <v>0</v>
      </c>
      <c r="S973" s="184"/>
      <c r="T973" s="186">
        <v>0</v>
      </c>
      <c r="AR973" s="187" t="s">
        <v>79</v>
      </c>
      <c r="AT973" s="188" t="s">
        <v>70</v>
      </c>
      <c r="AU973" s="188" t="s">
        <v>79</v>
      </c>
      <c r="AY973" s="187" t="s">
        <v>172</v>
      </c>
      <c r="BK973" s="189">
        <v>0</v>
      </c>
    </row>
    <row r="974" spans="2:63" s="10" customFormat="1" ht="19.9" customHeight="1">
      <c r="B974" s="176"/>
      <c r="C974" s="177"/>
      <c r="D974" s="178" t="s">
        <v>70</v>
      </c>
      <c r="E974" s="190" t="s">
        <v>1200</v>
      </c>
      <c r="F974" s="190" t="s">
        <v>1201</v>
      </c>
      <c r="G974" s="177"/>
      <c r="H974" s="177"/>
      <c r="I974" s="180"/>
      <c r="J974" s="191">
        <f>BK974</f>
        <v>0</v>
      </c>
      <c r="K974" s="177"/>
      <c r="L974" s="182"/>
      <c r="M974" s="183"/>
      <c r="N974" s="184"/>
      <c r="O974" s="184"/>
      <c r="P974" s="185">
        <f>SUM(P975:P998)</f>
        <v>0</v>
      </c>
      <c r="Q974" s="184"/>
      <c r="R974" s="185">
        <f>SUM(R975:R998)</f>
        <v>0</v>
      </c>
      <c r="S974" s="184"/>
      <c r="T974" s="186">
        <f>SUM(T975:T998)</f>
        <v>0</v>
      </c>
      <c r="AR974" s="187" t="s">
        <v>81</v>
      </c>
      <c r="AT974" s="188" t="s">
        <v>70</v>
      </c>
      <c r="AU974" s="188" t="s">
        <v>79</v>
      </c>
      <c r="AY974" s="187" t="s">
        <v>172</v>
      </c>
      <c r="BK974" s="189">
        <f>SUM(BK975:BK998)</f>
        <v>0</v>
      </c>
    </row>
    <row r="975" spans="2:65" s="1" customFormat="1" ht="25.5" customHeight="1">
      <c r="B975" s="41"/>
      <c r="C975" s="192" t="s">
        <v>722</v>
      </c>
      <c r="D975" s="192" t="s">
        <v>174</v>
      </c>
      <c r="E975" s="193" t="s">
        <v>1202</v>
      </c>
      <c r="F975" s="194" t="s">
        <v>1203</v>
      </c>
      <c r="G975" s="195" t="s">
        <v>1204</v>
      </c>
      <c r="H975" s="196">
        <v>1</v>
      </c>
      <c r="I975" s="197"/>
      <c r="J975" s="198">
        <f aca="true" t="shared" si="10" ref="J975:J998">ROUND(I975*H975,2)</f>
        <v>0</v>
      </c>
      <c r="K975" s="194" t="s">
        <v>21</v>
      </c>
      <c r="L975" s="61"/>
      <c r="M975" s="199" t="s">
        <v>21</v>
      </c>
      <c r="N975" s="200" t="s">
        <v>42</v>
      </c>
      <c r="O975" s="42"/>
      <c r="P975" s="201">
        <f aca="true" t="shared" si="11" ref="P975:P998">O975*H975</f>
        <v>0</v>
      </c>
      <c r="Q975" s="201">
        <v>0</v>
      </c>
      <c r="R975" s="201">
        <f aca="true" t="shared" si="12" ref="R975:R998">Q975*H975</f>
        <v>0</v>
      </c>
      <c r="S975" s="201">
        <v>0</v>
      </c>
      <c r="T975" s="202">
        <f aca="true" t="shared" si="13" ref="T975:T998">S975*H975</f>
        <v>0</v>
      </c>
      <c r="AR975" s="24" t="s">
        <v>209</v>
      </c>
      <c r="AT975" s="24" t="s">
        <v>174</v>
      </c>
      <c r="AU975" s="24" t="s">
        <v>81</v>
      </c>
      <c r="AY975" s="24" t="s">
        <v>172</v>
      </c>
      <c r="BE975" s="203">
        <f aca="true" t="shared" si="14" ref="BE975:BE998">IF(N975="základní",J975,0)</f>
        <v>0</v>
      </c>
      <c r="BF975" s="203">
        <f aca="true" t="shared" si="15" ref="BF975:BF998">IF(N975="snížená",J975,0)</f>
        <v>0</v>
      </c>
      <c r="BG975" s="203">
        <f aca="true" t="shared" si="16" ref="BG975:BG998">IF(N975="zákl. přenesená",J975,0)</f>
        <v>0</v>
      </c>
      <c r="BH975" s="203">
        <f aca="true" t="shared" si="17" ref="BH975:BH998">IF(N975="sníž. přenesená",J975,0)</f>
        <v>0</v>
      </c>
      <c r="BI975" s="203">
        <f aca="true" t="shared" si="18" ref="BI975:BI998">IF(N975="nulová",J975,0)</f>
        <v>0</v>
      </c>
      <c r="BJ975" s="24" t="s">
        <v>79</v>
      </c>
      <c r="BK975" s="203">
        <f aca="true" t="shared" si="19" ref="BK975:BK998">ROUND(I975*H975,2)</f>
        <v>0</v>
      </c>
      <c r="BL975" s="24" t="s">
        <v>209</v>
      </c>
      <c r="BM975" s="24" t="s">
        <v>1205</v>
      </c>
    </row>
    <row r="976" spans="2:65" s="1" customFormat="1" ht="16.5" customHeight="1">
      <c r="B976" s="41"/>
      <c r="C976" s="192" t="s">
        <v>1206</v>
      </c>
      <c r="D976" s="192" t="s">
        <v>174</v>
      </c>
      <c r="E976" s="193" t="s">
        <v>1207</v>
      </c>
      <c r="F976" s="194" t="s">
        <v>1208</v>
      </c>
      <c r="G976" s="195" t="s">
        <v>348</v>
      </c>
      <c r="H976" s="196">
        <v>3.5</v>
      </c>
      <c r="I976" s="197"/>
      <c r="J976" s="198">
        <f t="shared" si="10"/>
        <v>0</v>
      </c>
      <c r="K976" s="194" t="s">
        <v>21</v>
      </c>
      <c r="L976" s="61"/>
      <c r="M976" s="199" t="s">
        <v>21</v>
      </c>
      <c r="N976" s="200" t="s">
        <v>42</v>
      </c>
      <c r="O976" s="42"/>
      <c r="P976" s="201">
        <f t="shared" si="11"/>
        <v>0</v>
      </c>
      <c r="Q976" s="201">
        <v>0</v>
      </c>
      <c r="R976" s="201">
        <f t="shared" si="12"/>
        <v>0</v>
      </c>
      <c r="S976" s="201">
        <v>0</v>
      </c>
      <c r="T976" s="202">
        <f t="shared" si="13"/>
        <v>0</v>
      </c>
      <c r="AR976" s="24" t="s">
        <v>209</v>
      </c>
      <c r="AT976" s="24" t="s">
        <v>174</v>
      </c>
      <c r="AU976" s="24" t="s">
        <v>81</v>
      </c>
      <c r="AY976" s="24" t="s">
        <v>172</v>
      </c>
      <c r="BE976" s="203">
        <f t="shared" si="14"/>
        <v>0</v>
      </c>
      <c r="BF976" s="203">
        <f t="shared" si="15"/>
        <v>0</v>
      </c>
      <c r="BG976" s="203">
        <f t="shared" si="16"/>
        <v>0</v>
      </c>
      <c r="BH976" s="203">
        <f t="shared" si="17"/>
        <v>0</v>
      </c>
      <c r="BI976" s="203">
        <f t="shared" si="18"/>
        <v>0</v>
      </c>
      <c r="BJ976" s="24" t="s">
        <v>79</v>
      </c>
      <c r="BK976" s="203">
        <f t="shared" si="19"/>
        <v>0</v>
      </c>
      <c r="BL976" s="24" t="s">
        <v>209</v>
      </c>
      <c r="BM976" s="24" t="s">
        <v>1209</v>
      </c>
    </row>
    <row r="977" spans="2:65" s="1" customFormat="1" ht="16.5" customHeight="1">
      <c r="B977" s="41"/>
      <c r="C977" s="192" t="s">
        <v>726</v>
      </c>
      <c r="D977" s="192" t="s">
        <v>174</v>
      </c>
      <c r="E977" s="193" t="s">
        <v>1210</v>
      </c>
      <c r="F977" s="194" t="s">
        <v>1211</v>
      </c>
      <c r="G977" s="195" t="s">
        <v>348</v>
      </c>
      <c r="H977" s="196">
        <v>95</v>
      </c>
      <c r="I977" s="197"/>
      <c r="J977" s="198">
        <f t="shared" si="10"/>
        <v>0</v>
      </c>
      <c r="K977" s="194" t="s">
        <v>21</v>
      </c>
      <c r="L977" s="61"/>
      <c r="M977" s="199" t="s">
        <v>21</v>
      </c>
      <c r="N977" s="200" t="s">
        <v>42</v>
      </c>
      <c r="O977" s="42"/>
      <c r="P977" s="201">
        <f t="shared" si="11"/>
        <v>0</v>
      </c>
      <c r="Q977" s="201">
        <v>0</v>
      </c>
      <c r="R977" s="201">
        <f t="shared" si="12"/>
        <v>0</v>
      </c>
      <c r="S977" s="201">
        <v>0</v>
      </c>
      <c r="T977" s="202">
        <f t="shared" si="13"/>
        <v>0</v>
      </c>
      <c r="AR977" s="24" t="s">
        <v>209</v>
      </c>
      <c r="AT977" s="24" t="s">
        <v>174</v>
      </c>
      <c r="AU977" s="24" t="s">
        <v>81</v>
      </c>
      <c r="AY977" s="24" t="s">
        <v>172</v>
      </c>
      <c r="BE977" s="203">
        <f t="shared" si="14"/>
        <v>0</v>
      </c>
      <c r="BF977" s="203">
        <f t="shared" si="15"/>
        <v>0</v>
      </c>
      <c r="BG977" s="203">
        <f t="shared" si="16"/>
        <v>0</v>
      </c>
      <c r="BH977" s="203">
        <f t="shared" si="17"/>
        <v>0</v>
      </c>
      <c r="BI977" s="203">
        <f t="shared" si="18"/>
        <v>0</v>
      </c>
      <c r="BJ977" s="24" t="s">
        <v>79</v>
      </c>
      <c r="BK977" s="203">
        <f t="shared" si="19"/>
        <v>0</v>
      </c>
      <c r="BL977" s="24" t="s">
        <v>209</v>
      </c>
      <c r="BM977" s="24" t="s">
        <v>1212</v>
      </c>
    </row>
    <row r="978" spans="2:65" s="1" customFormat="1" ht="16.5" customHeight="1">
      <c r="B978" s="41"/>
      <c r="C978" s="192" t="s">
        <v>1213</v>
      </c>
      <c r="D978" s="192" t="s">
        <v>174</v>
      </c>
      <c r="E978" s="193" t="s">
        <v>1214</v>
      </c>
      <c r="F978" s="194" t="s">
        <v>1215</v>
      </c>
      <c r="G978" s="195" t="s">
        <v>348</v>
      </c>
      <c r="H978" s="196">
        <v>40</v>
      </c>
      <c r="I978" s="197"/>
      <c r="J978" s="198">
        <f t="shared" si="10"/>
        <v>0</v>
      </c>
      <c r="K978" s="194" t="s">
        <v>21</v>
      </c>
      <c r="L978" s="61"/>
      <c r="M978" s="199" t="s">
        <v>21</v>
      </c>
      <c r="N978" s="200" t="s">
        <v>42</v>
      </c>
      <c r="O978" s="42"/>
      <c r="P978" s="201">
        <f t="shared" si="11"/>
        <v>0</v>
      </c>
      <c r="Q978" s="201">
        <v>0</v>
      </c>
      <c r="R978" s="201">
        <f t="shared" si="12"/>
        <v>0</v>
      </c>
      <c r="S978" s="201">
        <v>0</v>
      </c>
      <c r="T978" s="202">
        <f t="shared" si="13"/>
        <v>0</v>
      </c>
      <c r="AR978" s="24" t="s">
        <v>209</v>
      </c>
      <c r="AT978" s="24" t="s">
        <v>174</v>
      </c>
      <c r="AU978" s="24" t="s">
        <v>81</v>
      </c>
      <c r="AY978" s="24" t="s">
        <v>172</v>
      </c>
      <c r="BE978" s="203">
        <f t="shared" si="14"/>
        <v>0</v>
      </c>
      <c r="BF978" s="203">
        <f t="shared" si="15"/>
        <v>0</v>
      </c>
      <c r="BG978" s="203">
        <f t="shared" si="16"/>
        <v>0</v>
      </c>
      <c r="BH978" s="203">
        <f t="shared" si="17"/>
        <v>0</v>
      </c>
      <c r="BI978" s="203">
        <f t="shared" si="18"/>
        <v>0</v>
      </c>
      <c r="BJ978" s="24" t="s">
        <v>79</v>
      </c>
      <c r="BK978" s="203">
        <f t="shared" si="19"/>
        <v>0</v>
      </c>
      <c r="BL978" s="24" t="s">
        <v>209</v>
      </c>
      <c r="BM978" s="24" t="s">
        <v>1216</v>
      </c>
    </row>
    <row r="979" spans="2:65" s="1" customFormat="1" ht="16.5" customHeight="1">
      <c r="B979" s="41"/>
      <c r="C979" s="192" t="s">
        <v>731</v>
      </c>
      <c r="D979" s="192" t="s">
        <v>174</v>
      </c>
      <c r="E979" s="193" t="s">
        <v>1217</v>
      </c>
      <c r="F979" s="194" t="s">
        <v>1218</v>
      </c>
      <c r="G979" s="195" t="s">
        <v>348</v>
      </c>
      <c r="H979" s="196">
        <v>20</v>
      </c>
      <c r="I979" s="197"/>
      <c r="J979" s="198">
        <f t="shared" si="10"/>
        <v>0</v>
      </c>
      <c r="K979" s="194" t="s">
        <v>21</v>
      </c>
      <c r="L979" s="61"/>
      <c r="M979" s="199" t="s">
        <v>21</v>
      </c>
      <c r="N979" s="200" t="s">
        <v>42</v>
      </c>
      <c r="O979" s="42"/>
      <c r="P979" s="201">
        <f t="shared" si="11"/>
        <v>0</v>
      </c>
      <c r="Q979" s="201">
        <v>0</v>
      </c>
      <c r="R979" s="201">
        <f t="shared" si="12"/>
        <v>0</v>
      </c>
      <c r="S979" s="201">
        <v>0</v>
      </c>
      <c r="T979" s="202">
        <f t="shared" si="13"/>
        <v>0</v>
      </c>
      <c r="AR979" s="24" t="s">
        <v>209</v>
      </c>
      <c r="AT979" s="24" t="s">
        <v>174</v>
      </c>
      <c r="AU979" s="24" t="s">
        <v>81</v>
      </c>
      <c r="AY979" s="24" t="s">
        <v>172</v>
      </c>
      <c r="BE979" s="203">
        <f t="shared" si="14"/>
        <v>0</v>
      </c>
      <c r="BF979" s="203">
        <f t="shared" si="15"/>
        <v>0</v>
      </c>
      <c r="BG979" s="203">
        <f t="shared" si="16"/>
        <v>0</v>
      </c>
      <c r="BH979" s="203">
        <f t="shared" si="17"/>
        <v>0</v>
      </c>
      <c r="BI979" s="203">
        <f t="shared" si="18"/>
        <v>0</v>
      </c>
      <c r="BJ979" s="24" t="s">
        <v>79</v>
      </c>
      <c r="BK979" s="203">
        <f t="shared" si="19"/>
        <v>0</v>
      </c>
      <c r="BL979" s="24" t="s">
        <v>209</v>
      </c>
      <c r="BM979" s="24" t="s">
        <v>1219</v>
      </c>
    </row>
    <row r="980" spans="2:65" s="1" customFormat="1" ht="16.5" customHeight="1">
      <c r="B980" s="41"/>
      <c r="C980" s="192" t="s">
        <v>1220</v>
      </c>
      <c r="D980" s="192" t="s">
        <v>174</v>
      </c>
      <c r="E980" s="193" t="s">
        <v>1221</v>
      </c>
      <c r="F980" s="194" t="s">
        <v>1222</v>
      </c>
      <c r="G980" s="195" t="s">
        <v>280</v>
      </c>
      <c r="H980" s="196">
        <v>2</v>
      </c>
      <c r="I980" s="197"/>
      <c r="J980" s="198">
        <f t="shared" si="10"/>
        <v>0</v>
      </c>
      <c r="K980" s="194" t="s">
        <v>21</v>
      </c>
      <c r="L980" s="61"/>
      <c r="M980" s="199" t="s">
        <v>21</v>
      </c>
      <c r="N980" s="200" t="s">
        <v>42</v>
      </c>
      <c r="O980" s="42"/>
      <c r="P980" s="201">
        <f t="shared" si="11"/>
        <v>0</v>
      </c>
      <c r="Q980" s="201">
        <v>0</v>
      </c>
      <c r="R980" s="201">
        <f t="shared" si="12"/>
        <v>0</v>
      </c>
      <c r="S980" s="201">
        <v>0</v>
      </c>
      <c r="T980" s="202">
        <f t="shared" si="13"/>
        <v>0</v>
      </c>
      <c r="AR980" s="24" t="s">
        <v>209</v>
      </c>
      <c r="AT980" s="24" t="s">
        <v>174</v>
      </c>
      <c r="AU980" s="24" t="s">
        <v>81</v>
      </c>
      <c r="AY980" s="24" t="s">
        <v>172</v>
      </c>
      <c r="BE980" s="203">
        <f t="shared" si="14"/>
        <v>0</v>
      </c>
      <c r="BF980" s="203">
        <f t="shared" si="15"/>
        <v>0</v>
      </c>
      <c r="BG980" s="203">
        <f t="shared" si="16"/>
        <v>0</v>
      </c>
      <c r="BH980" s="203">
        <f t="shared" si="17"/>
        <v>0</v>
      </c>
      <c r="BI980" s="203">
        <f t="shared" si="18"/>
        <v>0</v>
      </c>
      <c r="BJ980" s="24" t="s">
        <v>79</v>
      </c>
      <c r="BK980" s="203">
        <f t="shared" si="19"/>
        <v>0</v>
      </c>
      <c r="BL980" s="24" t="s">
        <v>209</v>
      </c>
      <c r="BM980" s="24" t="s">
        <v>1223</v>
      </c>
    </row>
    <row r="981" spans="2:65" s="1" customFormat="1" ht="16.5" customHeight="1">
      <c r="B981" s="41"/>
      <c r="C981" s="192" t="s">
        <v>735</v>
      </c>
      <c r="D981" s="192" t="s">
        <v>174</v>
      </c>
      <c r="E981" s="193" t="s">
        <v>1224</v>
      </c>
      <c r="F981" s="194" t="s">
        <v>1225</v>
      </c>
      <c r="G981" s="195" t="s">
        <v>280</v>
      </c>
      <c r="H981" s="196">
        <v>1</v>
      </c>
      <c r="I981" s="197"/>
      <c r="J981" s="198">
        <f t="shared" si="10"/>
        <v>0</v>
      </c>
      <c r="K981" s="194" t="s">
        <v>21</v>
      </c>
      <c r="L981" s="61"/>
      <c r="M981" s="199" t="s">
        <v>21</v>
      </c>
      <c r="N981" s="200" t="s">
        <v>42</v>
      </c>
      <c r="O981" s="42"/>
      <c r="P981" s="201">
        <f t="shared" si="11"/>
        <v>0</v>
      </c>
      <c r="Q981" s="201">
        <v>0</v>
      </c>
      <c r="R981" s="201">
        <f t="shared" si="12"/>
        <v>0</v>
      </c>
      <c r="S981" s="201">
        <v>0</v>
      </c>
      <c r="T981" s="202">
        <f t="shared" si="13"/>
        <v>0</v>
      </c>
      <c r="AR981" s="24" t="s">
        <v>209</v>
      </c>
      <c r="AT981" s="24" t="s">
        <v>174</v>
      </c>
      <c r="AU981" s="24" t="s">
        <v>81</v>
      </c>
      <c r="AY981" s="24" t="s">
        <v>172</v>
      </c>
      <c r="BE981" s="203">
        <f t="shared" si="14"/>
        <v>0</v>
      </c>
      <c r="BF981" s="203">
        <f t="shared" si="15"/>
        <v>0</v>
      </c>
      <c r="BG981" s="203">
        <f t="shared" si="16"/>
        <v>0</v>
      </c>
      <c r="BH981" s="203">
        <f t="shared" si="17"/>
        <v>0</v>
      </c>
      <c r="BI981" s="203">
        <f t="shared" si="18"/>
        <v>0</v>
      </c>
      <c r="BJ981" s="24" t="s">
        <v>79</v>
      </c>
      <c r="BK981" s="203">
        <f t="shared" si="19"/>
        <v>0</v>
      </c>
      <c r="BL981" s="24" t="s">
        <v>209</v>
      </c>
      <c r="BM981" s="24" t="s">
        <v>1226</v>
      </c>
    </row>
    <row r="982" spans="2:65" s="1" customFormat="1" ht="16.5" customHeight="1">
      <c r="B982" s="41"/>
      <c r="C982" s="192" t="s">
        <v>1227</v>
      </c>
      <c r="D982" s="192" t="s">
        <v>174</v>
      </c>
      <c r="E982" s="193" t="s">
        <v>1228</v>
      </c>
      <c r="F982" s="194" t="s">
        <v>1229</v>
      </c>
      <c r="G982" s="195" t="s">
        <v>280</v>
      </c>
      <c r="H982" s="196">
        <v>1</v>
      </c>
      <c r="I982" s="197"/>
      <c r="J982" s="198">
        <f t="shared" si="10"/>
        <v>0</v>
      </c>
      <c r="K982" s="194" t="s">
        <v>21</v>
      </c>
      <c r="L982" s="61"/>
      <c r="M982" s="199" t="s">
        <v>21</v>
      </c>
      <c r="N982" s="200" t="s">
        <v>42</v>
      </c>
      <c r="O982" s="42"/>
      <c r="P982" s="201">
        <f t="shared" si="11"/>
        <v>0</v>
      </c>
      <c r="Q982" s="201">
        <v>0</v>
      </c>
      <c r="R982" s="201">
        <f t="shared" si="12"/>
        <v>0</v>
      </c>
      <c r="S982" s="201">
        <v>0</v>
      </c>
      <c r="T982" s="202">
        <f t="shared" si="13"/>
        <v>0</v>
      </c>
      <c r="AR982" s="24" t="s">
        <v>209</v>
      </c>
      <c r="AT982" s="24" t="s">
        <v>174</v>
      </c>
      <c r="AU982" s="24" t="s">
        <v>81</v>
      </c>
      <c r="AY982" s="24" t="s">
        <v>172</v>
      </c>
      <c r="BE982" s="203">
        <f t="shared" si="14"/>
        <v>0</v>
      </c>
      <c r="BF982" s="203">
        <f t="shared" si="15"/>
        <v>0</v>
      </c>
      <c r="BG982" s="203">
        <f t="shared" si="16"/>
        <v>0</v>
      </c>
      <c r="BH982" s="203">
        <f t="shared" si="17"/>
        <v>0</v>
      </c>
      <c r="BI982" s="203">
        <f t="shared" si="18"/>
        <v>0</v>
      </c>
      <c r="BJ982" s="24" t="s">
        <v>79</v>
      </c>
      <c r="BK982" s="203">
        <f t="shared" si="19"/>
        <v>0</v>
      </c>
      <c r="BL982" s="24" t="s">
        <v>209</v>
      </c>
      <c r="BM982" s="24" t="s">
        <v>1230</v>
      </c>
    </row>
    <row r="983" spans="2:65" s="1" customFormat="1" ht="16.5" customHeight="1">
      <c r="B983" s="41"/>
      <c r="C983" s="192" t="s">
        <v>740</v>
      </c>
      <c r="D983" s="192" t="s">
        <v>174</v>
      </c>
      <c r="E983" s="193" t="s">
        <v>1231</v>
      </c>
      <c r="F983" s="194" t="s">
        <v>1232</v>
      </c>
      <c r="G983" s="195" t="s">
        <v>348</v>
      </c>
      <c r="H983" s="196">
        <v>10.5</v>
      </c>
      <c r="I983" s="197"/>
      <c r="J983" s="198">
        <f t="shared" si="10"/>
        <v>0</v>
      </c>
      <c r="K983" s="194" t="s">
        <v>21</v>
      </c>
      <c r="L983" s="61"/>
      <c r="M983" s="199" t="s">
        <v>21</v>
      </c>
      <c r="N983" s="200" t="s">
        <v>42</v>
      </c>
      <c r="O983" s="42"/>
      <c r="P983" s="201">
        <f t="shared" si="11"/>
        <v>0</v>
      </c>
      <c r="Q983" s="201">
        <v>0</v>
      </c>
      <c r="R983" s="201">
        <f t="shared" si="12"/>
        <v>0</v>
      </c>
      <c r="S983" s="201">
        <v>0</v>
      </c>
      <c r="T983" s="202">
        <f t="shared" si="13"/>
        <v>0</v>
      </c>
      <c r="AR983" s="24" t="s">
        <v>209</v>
      </c>
      <c r="AT983" s="24" t="s">
        <v>174</v>
      </c>
      <c r="AU983" s="24" t="s">
        <v>81</v>
      </c>
      <c r="AY983" s="24" t="s">
        <v>172</v>
      </c>
      <c r="BE983" s="203">
        <f t="shared" si="14"/>
        <v>0</v>
      </c>
      <c r="BF983" s="203">
        <f t="shared" si="15"/>
        <v>0</v>
      </c>
      <c r="BG983" s="203">
        <f t="shared" si="16"/>
        <v>0</v>
      </c>
      <c r="BH983" s="203">
        <f t="shared" si="17"/>
        <v>0</v>
      </c>
      <c r="BI983" s="203">
        <f t="shared" si="18"/>
        <v>0</v>
      </c>
      <c r="BJ983" s="24" t="s">
        <v>79</v>
      </c>
      <c r="BK983" s="203">
        <f t="shared" si="19"/>
        <v>0</v>
      </c>
      <c r="BL983" s="24" t="s">
        <v>209</v>
      </c>
      <c r="BM983" s="24" t="s">
        <v>1233</v>
      </c>
    </row>
    <row r="984" spans="2:65" s="1" customFormat="1" ht="16.5" customHeight="1">
      <c r="B984" s="41"/>
      <c r="C984" s="192" t="s">
        <v>1234</v>
      </c>
      <c r="D984" s="192" t="s">
        <v>174</v>
      </c>
      <c r="E984" s="193" t="s">
        <v>1235</v>
      </c>
      <c r="F984" s="194" t="s">
        <v>1236</v>
      </c>
      <c r="G984" s="195" t="s">
        <v>348</v>
      </c>
      <c r="H984" s="196">
        <v>18</v>
      </c>
      <c r="I984" s="197"/>
      <c r="J984" s="198">
        <f t="shared" si="10"/>
        <v>0</v>
      </c>
      <c r="K984" s="194" t="s">
        <v>21</v>
      </c>
      <c r="L984" s="61"/>
      <c r="M984" s="199" t="s">
        <v>21</v>
      </c>
      <c r="N984" s="200" t="s">
        <v>42</v>
      </c>
      <c r="O984" s="42"/>
      <c r="P984" s="201">
        <f t="shared" si="11"/>
        <v>0</v>
      </c>
      <c r="Q984" s="201">
        <v>0</v>
      </c>
      <c r="R984" s="201">
        <f t="shared" si="12"/>
        <v>0</v>
      </c>
      <c r="S984" s="201">
        <v>0</v>
      </c>
      <c r="T984" s="202">
        <f t="shared" si="13"/>
        <v>0</v>
      </c>
      <c r="AR984" s="24" t="s">
        <v>209</v>
      </c>
      <c r="AT984" s="24" t="s">
        <v>174</v>
      </c>
      <c r="AU984" s="24" t="s">
        <v>81</v>
      </c>
      <c r="AY984" s="24" t="s">
        <v>172</v>
      </c>
      <c r="BE984" s="203">
        <f t="shared" si="14"/>
        <v>0</v>
      </c>
      <c r="BF984" s="203">
        <f t="shared" si="15"/>
        <v>0</v>
      </c>
      <c r="BG984" s="203">
        <f t="shared" si="16"/>
        <v>0</v>
      </c>
      <c r="BH984" s="203">
        <f t="shared" si="17"/>
        <v>0</v>
      </c>
      <c r="BI984" s="203">
        <f t="shared" si="18"/>
        <v>0</v>
      </c>
      <c r="BJ984" s="24" t="s">
        <v>79</v>
      </c>
      <c r="BK984" s="203">
        <f t="shared" si="19"/>
        <v>0</v>
      </c>
      <c r="BL984" s="24" t="s">
        <v>209</v>
      </c>
      <c r="BM984" s="24" t="s">
        <v>1237</v>
      </c>
    </row>
    <row r="985" spans="2:65" s="1" customFormat="1" ht="16.5" customHeight="1">
      <c r="B985" s="41"/>
      <c r="C985" s="192" t="s">
        <v>748</v>
      </c>
      <c r="D985" s="192" t="s">
        <v>174</v>
      </c>
      <c r="E985" s="193" t="s">
        <v>1238</v>
      </c>
      <c r="F985" s="194" t="s">
        <v>1239</v>
      </c>
      <c r="G985" s="195" t="s">
        <v>348</v>
      </c>
      <c r="H985" s="196">
        <v>133</v>
      </c>
      <c r="I985" s="197"/>
      <c r="J985" s="198">
        <f t="shared" si="10"/>
        <v>0</v>
      </c>
      <c r="K985" s="194" t="s">
        <v>21</v>
      </c>
      <c r="L985" s="61"/>
      <c r="M985" s="199" t="s">
        <v>21</v>
      </c>
      <c r="N985" s="200" t="s">
        <v>42</v>
      </c>
      <c r="O985" s="42"/>
      <c r="P985" s="201">
        <f t="shared" si="11"/>
        <v>0</v>
      </c>
      <c r="Q985" s="201">
        <v>0</v>
      </c>
      <c r="R985" s="201">
        <f t="shared" si="12"/>
        <v>0</v>
      </c>
      <c r="S985" s="201">
        <v>0</v>
      </c>
      <c r="T985" s="202">
        <f t="shared" si="13"/>
        <v>0</v>
      </c>
      <c r="AR985" s="24" t="s">
        <v>209</v>
      </c>
      <c r="AT985" s="24" t="s">
        <v>174</v>
      </c>
      <c r="AU985" s="24" t="s">
        <v>81</v>
      </c>
      <c r="AY985" s="24" t="s">
        <v>172</v>
      </c>
      <c r="BE985" s="203">
        <f t="shared" si="14"/>
        <v>0</v>
      </c>
      <c r="BF985" s="203">
        <f t="shared" si="15"/>
        <v>0</v>
      </c>
      <c r="BG985" s="203">
        <f t="shared" si="16"/>
        <v>0</v>
      </c>
      <c r="BH985" s="203">
        <f t="shared" si="17"/>
        <v>0</v>
      </c>
      <c r="BI985" s="203">
        <f t="shared" si="18"/>
        <v>0</v>
      </c>
      <c r="BJ985" s="24" t="s">
        <v>79</v>
      </c>
      <c r="BK985" s="203">
        <f t="shared" si="19"/>
        <v>0</v>
      </c>
      <c r="BL985" s="24" t="s">
        <v>209</v>
      </c>
      <c r="BM985" s="24" t="s">
        <v>1240</v>
      </c>
    </row>
    <row r="986" spans="2:65" s="1" customFormat="1" ht="16.5" customHeight="1">
      <c r="B986" s="41"/>
      <c r="C986" s="192" t="s">
        <v>1241</v>
      </c>
      <c r="D986" s="192" t="s">
        <v>174</v>
      </c>
      <c r="E986" s="193" t="s">
        <v>1242</v>
      </c>
      <c r="F986" s="194" t="s">
        <v>1243</v>
      </c>
      <c r="G986" s="195" t="s">
        <v>348</v>
      </c>
      <c r="H986" s="196">
        <v>12</v>
      </c>
      <c r="I986" s="197"/>
      <c r="J986" s="198">
        <f t="shared" si="10"/>
        <v>0</v>
      </c>
      <c r="K986" s="194" t="s">
        <v>21</v>
      </c>
      <c r="L986" s="61"/>
      <c r="M986" s="199" t="s">
        <v>21</v>
      </c>
      <c r="N986" s="200" t="s">
        <v>42</v>
      </c>
      <c r="O986" s="42"/>
      <c r="P986" s="201">
        <f t="shared" si="11"/>
        <v>0</v>
      </c>
      <c r="Q986" s="201">
        <v>0</v>
      </c>
      <c r="R986" s="201">
        <f t="shared" si="12"/>
        <v>0</v>
      </c>
      <c r="S986" s="201">
        <v>0</v>
      </c>
      <c r="T986" s="202">
        <f t="shared" si="13"/>
        <v>0</v>
      </c>
      <c r="AR986" s="24" t="s">
        <v>209</v>
      </c>
      <c r="AT986" s="24" t="s">
        <v>174</v>
      </c>
      <c r="AU986" s="24" t="s">
        <v>81</v>
      </c>
      <c r="AY986" s="24" t="s">
        <v>172</v>
      </c>
      <c r="BE986" s="203">
        <f t="shared" si="14"/>
        <v>0</v>
      </c>
      <c r="BF986" s="203">
        <f t="shared" si="15"/>
        <v>0</v>
      </c>
      <c r="BG986" s="203">
        <f t="shared" si="16"/>
        <v>0</v>
      </c>
      <c r="BH986" s="203">
        <f t="shared" si="17"/>
        <v>0</v>
      </c>
      <c r="BI986" s="203">
        <f t="shared" si="18"/>
        <v>0</v>
      </c>
      <c r="BJ986" s="24" t="s">
        <v>79</v>
      </c>
      <c r="BK986" s="203">
        <f t="shared" si="19"/>
        <v>0</v>
      </c>
      <c r="BL986" s="24" t="s">
        <v>209</v>
      </c>
      <c r="BM986" s="24" t="s">
        <v>1244</v>
      </c>
    </row>
    <row r="987" spans="2:65" s="1" customFormat="1" ht="16.5" customHeight="1">
      <c r="B987" s="41"/>
      <c r="C987" s="192" t="s">
        <v>752</v>
      </c>
      <c r="D987" s="192" t="s">
        <v>174</v>
      </c>
      <c r="E987" s="193" t="s">
        <v>1245</v>
      </c>
      <c r="F987" s="194" t="s">
        <v>1246</v>
      </c>
      <c r="G987" s="195" t="s">
        <v>348</v>
      </c>
      <c r="H987" s="196">
        <v>95</v>
      </c>
      <c r="I987" s="197"/>
      <c r="J987" s="198">
        <f t="shared" si="10"/>
        <v>0</v>
      </c>
      <c r="K987" s="194" t="s">
        <v>21</v>
      </c>
      <c r="L987" s="61"/>
      <c r="M987" s="199" t="s">
        <v>21</v>
      </c>
      <c r="N987" s="200" t="s">
        <v>42</v>
      </c>
      <c r="O987" s="42"/>
      <c r="P987" s="201">
        <f t="shared" si="11"/>
        <v>0</v>
      </c>
      <c r="Q987" s="201">
        <v>0</v>
      </c>
      <c r="R987" s="201">
        <f t="shared" si="12"/>
        <v>0</v>
      </c>
      <c r="S987" s="201">
        <v>0</v>
      </c>
      <c r="T987" s="202">
        <f t="shared" si="13"/>
        <v>0</v>
      </c>
      <c r="AR987" s="24" t="s">
        <v>209</v>
      </c>
      <c r="AT987" s="24" t="s">
        <v>174</v>
      </c>
      <c r="AU987" s="24" t="s">
        <v>81</v>
      </c>
      <c r="AY987" s="24" t="s">
        <v>172</v>
      </c>
      <c r="BE987" s="203">
        <f t="shared" si="14"/>
        <v>0</v>
      </c>
      <c r="BF987" s="203">
        <f t="shared" si="15"/>
        <v>0</v>
      </c>
      <c r="BG987" s="203">
        <f t="shared" si="16"/>
        <v>0</v>
      </c>
      <c r="BH987" s="203">
        <f t="shared" si="17"/>
        <v>0</v>
      </c>
      <c r="BI987" s="203">
        <f t="shared" si="18"/>
        <v>0</v>
      </c>
      <c r="BJ987" s="24" t="s">
        <v>79</v>
      </c>
      <c r="BK987" s="203">
        <f t="shared" si="19"/>
        <v>0</v>
      </c>
      <c r="BL987" s="24" t="s">
        <v>209</v>
      </c>
      <c r="BM987" s="24" t="s">
        <v>1247</v>
      </c>
    </row>
    <row r="988" spans="2:65" s="1" customFormat="1" ht="16.5" customHeight="1">
      <c r="B988" s="41"/>
      <c r="C988" s="192" t="s">
        <v>1248</v>
      </c>
      <c r="D988" s="192" t="s">
        <v>174</v>
      </c>
      <c r="E988" s="193" t="s">
        <v>1249</v>
      </c>
      <c r="F988" s="194" t="s">
        <v>1250</v>
      </c>
      <c r="G988" s="195" t="s">
        <v>348</v>
      </c>
      <c r="H988" s="196">
        <v>4.5</v>
      </c>
      <c r="I988" s="197"/>
      <c r="J988" s="198">
        <f t="shared" si="10"/>
        <v>0</v>
      </c>
      <c r="K988" s="194" t="s">
        <v>21</v>
      </c>
      <c r="L988" s="61"/>
      <c r="M988" s="199" t="s">
        <v>21</v>
      </c>
      <c r="N988" s="200" t="s">
        <v>42</v>
      </c>
      <c r="O988" s="42"/>
      <c r="P988" s="201">
        <f t="shared" si="11"/>
        <v>0</v>
      </c>
      <c r="Q988" s="201">
        <v>0</v>
      </c>
      <c r="R988" s="201">
        <f t="shared" si="12"/>
        <v>0</v>
      </c>
      <c r="S988" s="201">
        <v>0</v>
      </c>
      <c r="T988" s="202">
        <f t="shared" si="13"/>
        <v>0</v>
      </c>
      <c r="AR988" s="24" t="s">
        <v>209</v>
      </c>
      <c r="AT988" s="24" t="s">
        <v>174</v>
      </c>
      <c r="AU988" s="24" t="s">
        <v>81</v>
      </c>
      <c r="AY988" s="24" t="s">
        <v>172</v>
      </c>
      <c r="BE988" s="203">
        <f t="shared" si="14"/>
        <v>0</v>
      </c>
      <c r="BF988" s="203">
        <f t="shared" si="15"/>
        <v>0</v>
      </c>
      <c r="BG988" s="203">
        <f t="shared" si="16"/>
        <v>0</v>
      </c>
      <c r="BH988" s="203">
        <f t="shared" si="17"/>
        <v>0</v>
      </c>
      <c r="BI988" s="203">
        <f t="shared" si="18"/>
        <v>0</v>
      </c>
      <c r="BJ988" s="24" t="s">
        <v>79</v>
      </c>
      <c r="BK988" s="203">
        <f t="shared" si="19"/>
        <v>0</v>
      </c>
      <c r="BL988" s="24" t="s">
        <v>209</v>
      </c>
      <c r="BM988" s="24" t="s">
        <v>1251</v>
      </c>
    </row>
    <row r="989" spans="2:65" s="1" customFormat="1" ht="16.5" customHeight="1">
      <c r="B989" s="41"/>
      <c r="C989" s="192" t="s">
        <v>755</v>
      </c>
      <c r="D989" s="192" t="s">
        <v>174</v>
      </c>
      <c r="E989" s="193" t="s">
        <v>1252</v>
      </c>
      <c r="F989" s="194" t="s">
        <v>1253</v>
      </c>
      <c r="G989" s="195" t="s">
        <v>348</v>
      </c>
      <c r="H989" s="196">
        <v>273</v>
      </c>
      <c r="I989" s="197"/>
      <c r="J989" s="198">
        <f t="shared" si="10"/>
        <v>0</v>
      </c>
      <c r="K989" s="194" t="s">
        <v>21</v>
      </c>
      <c r="L989" s="61"/>
      <c r="M989" s="199" t="s">
        <v>21</v>
      </c>
      <c r="N989" s="200" t="s">
        <v>42</v>
      </c>
      <c r="O989" s="42"/>
      <c r="P989" s="201">
        <f t="shared" si="11"/>
        <v>0</v>
      </c>
      <c r="Q989" s="201">
        <v>0</v>
      </c>
      <c r="R989" s="201">
        <f t="shared" si="12"/>
        <v>0</v>
      </c>
      <c r="S989" s="201">
        <v>0</v>
      </c>
      <c r="T989" s="202">
        <f t="shared" si="13"/>
        <v>0</v>
      </c>
      <c r="AR989" s="24" t="s">
        <v>209</v>
      </c>
      <c r="AT989" s="24" t="s">
        <v>174</v>
      </c>
      <c r="AU989" s="24" t="s">
        <v>81</v>
      </c>
      <c r="AY989" s="24" t="s">
        <v>172</v>
      </c>
      <c r="BE989" s="203">
        <f t="shared" si="14"/>
        <v>0</v>
      </c>
      <c r="BF989" s="203">
        <f t="shared" si="15"/>
        <v>0</v>
      </c>
      <c r="BG989" s="203">
        <f t="shared" si="16"/>
        <v>0</v>
      </c>
      <c r="BH989" s="203">
        <f t="shared" si="17"/>
        <v>0</v>
      </c>
      <c r="BI989" s="203">
        <f t="shared" si="18"/>
        <v>0</v>
      </c>
      <c r="BJ989" s="24" t="s">
        <v>79</v>
      </c>
      <c r="BK989" s="203">
        <f t="shared" si="19"/>
        <v>0</v>
      </c>
      <c r="BL989" s="24" t="s">
        <v>209</v>
      </c>
      <c r="BM989" s="24" t="s">
        <v>1254</v>
      </c>
    </row>
    <row r="990" spans="2:65" s="1" customFormat="1" ht="16.5" customHeight="1">
      <c r="B990" s="41"/>
      <c r="C990" s="192" t="s">
        <v>1255</v>
      </c>
      <c r="D990" s="192" t="s">
        <v>174</v>
      </c>
      <c r="E990" s="193" t="s">
        <v>1256</v>
      </c>
      <c r="F990" s="194" t="s">
        <v>1257</v>
      </c>
      <c r="G990" s="195" t="s">
        <v>348</v>
      </c>
      <c r="H990" s="196">
        <v>273</v>
      </c>
      <c r="I990" s="197"/>
      <c r="J990" s="198">
        <f t="shared" si="10"/>
        <v>0</v>
      </c>
      <c r="K990" s="194" t="s">
        <v>21</v>
      </c>
      <c r="L990" s="61"/>
      <c r="M990" s="199" t="s">
        <v>21</v>
      </c>
      <c r="N990" s="200" t="s">
        <v>42</v>
      </c>
      <c r="O990" s="42"/>
      <c r="P990" s="201">
        <f t="shared" si="11"/>
        <v>0</v>
      </c>
      <c r="Q990" s="201">
        <v>0</v>
      </c>
      <c r="R990" s="201">
        <f t="shared" si="12"/>
        <v>0</v>
      </c>
      <c r="S990" s="201">
        <v>0</v>
      </c>
      <c r="T990" s="202">
        <f t="shared" si="13"/>
        <v>0</v>
      </c>
      <c r="AR990" s="24" t="s">
        <v>209</v>
      </c>
      <c r="AT990" s="24" t="s">
        <v>174</v>
      </c>
      <c r="AU990" s="24" t="s">
        <v>81</v>
      </c>
      <c r="AY990" s="24" t="s">
        <v>172</v>
      </c>
      <c r="BE990" s="203">
        <f t="shared" si="14"/>
        <v>0</v>
      </c>
      <c r="BF990" s="203">
        <f t="shared" si="15"/>
        <v>0</v>
      </c>
      <c r="BG990" s="203">
        <f t="shared" si="16"/>
        <v>0</v>
      </c>
      <c r="BH990" s="203">
        <f t="shared" si="17"/>
        <v>0</v>
      </c>
      <c r="BI990" s="203">
        <f t="shared" si="18"/>
        <v>0</v>
      </c>
      <c r="BJ990" s="24" t="s">
        <v>79</v>
      </c>
      <c r="BK990" s="203">
        <f t="shared" si="19"/>
        <v>0</v>
      </c>
      <c r="BL990" s="24" t="s">
        <v>209</v>
      </c>
      <c r="BM990" s="24" t="s">
        <v>1258</v>
      </c>
    </row>
    <row r="991" spans="2:65" s="1" customFormat="1" ht="16.5" customHeight="1">
      <c r="B991" s="41"/>
      <c r="C991" s="192" t="s">
        <v>781</v>
      </c>
      <c r="D991" s="192" t="s">
        <v>174</v>
      </c>
      <c r="E991" s="193" t="s">
        <v>1259</v>
      </c>
      <c r="F991" s="194" t="s">
        <v>1260</v>
      </c>
      <c r="G991" s="195" t="s">
        <v>280</v>
      </c>
      <c r="H991" s="196">
        <v>21</v>
      </c>
      <c r="I991" s="197"/>
      <c r="J991" s="198">
        <f t="shared" si="10"/>
        <v>0</v>
      </c>
      <c r="K991" s="194" t="s">
        <v>21</v>
      </c>
      <c r="L991" s="61"/>
      <c r="M991" s="199" t="s">
        <v>21</v>
      </c>
      <c r="N991" s="200" t="s">
        <v>42</v>
      </c>
      <c r="O991" s="42"/>
      <c r="P991" s="201">
        <f t="shared" si="11"/>
        <v>0</v>
      </c>
      <c r="Q991" s="201">
        <v>0</v>
      </c>
      <c r="R991" s="201">
        <f t="shared" si="12"/>
        <v>0</v>
      </c>
      <c r="S991" s="201">
        <v>0</v>
      </c>
      <c r="T991" s="202">
        <f t="shared" si="13"/>
        <v>0</v>
      </c>
      <c r="AR991" s="24" t="s">
        <v>209</v>
      </c>
      <c r="AT991" s="24" t="s">
        <v>174</v>
      </c>
      <c r="AU991" s="24" t="s">
        <v>81</v>
      </c>
      <c r="AY991" s="24" t="s">
        <v>172</v>
      </c>
      <c r="BE991" s="203">
        <f t="shared" si="14"/>
        <v>0</v>
      </c>
      <c r="BF991" s="203">
        <f t="shared" si="15"/>
        <v>0</v>
      </c>
      <c r="BG991" s="203">
        <f t="shared" si="16"/>
        <v>0</v>
      </c>
      <c r="BH991" s="203">
        <f t="shared" si="17"/>
        <v>0</v>
      </c>
      <c r="BI991" s="203">
        <f t="shared" si="18"/>
        <v>0</v>
      </c>
      <c r="BJ991" s="24" t="s">
        <v>79</v>
      </c>
      <c r="BK991" s="203">
        <f t="shared" si="19"/>
        <v>0</v>
      </c>
      <c r="BL991" s="24" t="s">
        <v>209</v>
      </c>
      <c r="BM991" s="24" t="s">
        <v>1261</v>
      </c>
    </row>
    <row r="992" spans="2:65" s="1" customFormat="1" ht="16.5" customHeight="1">
      <c r="B992" s="41"/>
      <c r="C992" s="192" t="s">
        <v>1262</v>
      </c>
      <c r="D992" s="192" t="s">
        <v>174</v>
      </c>
      <c r="E992" s="193" t="s">
        <v>1263</v>
      </c>
      <c r="F992" s="194" t="s">
        <v>1264</v>
      </c>
      <c r="G992" s="195" t="s">
        <v>280</v>
      </c>
      <c r="H992" s="196">
        <v>60</v>
      </c>
      <c r="I992" s="197"/>
      <c r="J992" s="198">
        <f t="shared" si="10"/>
        <v>0</v>
      </c>
      <c r="K992" s="194" t="s">
        <v>21</v>
      </c>
      <c r="L992" s="61"/>
      <c r="M992" s="199" t="s">
        <v>21</v>
      </c>
      <c r="N992" s="200" t="s">
        <v>42</v>
      </c>
      <c r="O992" s="42"/>
      <c r="P992" s="201">
        <f t="shared" si="11"/>
        <v>0</v>
      </c>
      <c r="Q992" s="201">
        <v>0</v>
      </c>
      <c r="R992" s="201">
        <f t="shared" si="12"/>
        <v>0</v>
      </c>
      <c r="S992" s="201">
        <v>0</v>
      </c>
      <c r="T992" s="202">
        <f t="shared" si="13"/>
        <v>0</v>
      </c>
      <c r="AR992" s="24" t="s">
        <v>209</v>
      </c>
      <c r="AT992" s="24" t="s">
        <v>174</v>
      </c>
      <c r="AU992" s="24" t="s">
        <v>81</v>
      </c>
      <c r="AY992" s="24" t="s">
        <v>172</v>
      </c>
      <c r="BE992" s="203">
        <f t="shared" si="14"/>
        <v>0</v>
      </c>
      <c r="BF992" s="203">
        <f t="shared" si="15"/>
        <v>0</v>
      </c>
      <c r="BG992" s="203">
        <f t="shared" si="16"/>
        <v>0</v>
      </c>
      <c r="BH992" s="203">
        <f t="shared" si="17"/>
        <v>0</v>
      </c>
      <c r="BI992" s="203">
        <f t="shared" si="18"/>
        <v>0</v>
      </c>
      <c r="BJ992" s="24" t="s">
        <v>79</v>
      </c>
      <c r="BK992" s="203">
        <f t="shared" si="19"/>
        <v>0</v>
      </c>
      <c r="BL992" s="24" t="s">
        <v>209</v>
      </c>
      <c r="BM992" s="24" t="s">
        <v>1265</v>
      </c>
    </row>
    <row r="993" spans="2:65" s="1" customFormat="1" ht="16.5" customHeight="1">
      <c r="B993" s="41"/>
      <c r="C993" s="192" t="s">
        <v>784</v>
      </c>
      <c r="D993" s="192" t="s">
        <v>174</v>
      </c>
      <c r="E993" s="193" t="s">
        <v>1266</v>
      </c>
      <c r="F993" s="194" t="s">
        <v>1267</v>
      </c>
      <c r="G993" s="195" t="s">
        <v>280</v>
      </c>
      <c r="H993" s="196">
        <v>22</v>
      </c>
      <c r="I993" s="197"/>
      <c r="J993" s="198">
        <f t="shared" si="10"/>
        <v>0</v>
      </c>
      <c r="K993" s="194" t="s">
        <v>21</v>
      </c>
      <c r="L993" s="61"/>
      <c r="M993" s="199" t="s">
        <v>21</v>
      </c>
      <c r="N993" s="200" t="s">
        <v>42</v>
      </c>
      <c r="O993" s="42"/>
      <c r="P993" s="201">
        <f t="shared" si="11"/>
        <v>0</v>
      </c>
      <c r="Q993" s="201">
        <v>0</v>
      </c>
      <c r="R993" s="201">
        <f t="shared" si="12"/>
        <v>0</v>
      </c>
      <c r="S993" s="201">
        <v>0</v>
      </c>
      <c r="T993" s="202">
        <f t="shared" si="13"/>
        <v>0</v>
      </c>
      <c r="AR993" s="24" t="s">
        <v>209</v>
      </c>
      <c r="AT993" s="24" t="s">
        <v>174</v>
      </c>
      <c r="AU993" s="24" t="s">
        <v>81</v>
      </c>
      <c r="AY993" s="24" t="s">
        <v>172</v>
      </c>
      <c r="BE993" s="203">
        <f t="shared" si="14"/>
        <v>0</v>
      </c>
      <c r="BF993" s="203">
        <f t="shared" si="15"/>
        <v>0</v>
      </c>
      <c r="BG993" s="203">
        <f t="shared" si="16"/>
        <v>0</v>
      </c>
      <c r="BH993" s="203">
        <f t="shared" si="17"/>
        <v>0</v>
      </c>
      <c r="BI993" s="203">
        <f t="shared" si="18"/>
        <v>0</v>
      </c>
      <c r="BJ993" s="24" t="s">
        <v>79</v>
      </c>
      <c r="BK993" s="203">
        <f t="shared" si="19"/>
        <v>0</v>
      </c>
      <c r="BL993" s="24" t="s">
        <v>209</v>
      </c>
      <c r="BM993" s="24" t="s">
        <v>1268</v>
      </c>
    </row>
    <row r="994" spans="2:65" s="1" customFormat="1" ht="16.5" customHeight="1">
      <c r="B994" s="41"/>
      <c r="C994" s="192" t="s">
        <v>1269</v>
      </c>
      <c r="D994" s="192" t="s">
        <v>174</v>
      </c>
      <c r="E994" s="193" t="s">
        <v>1270</v>
      </c>
      <c r="F994" s="194" t="s">
        <v>1271</v>
      </c>
      <c r="G994" s="195" t="s">
        <v>280</v>
      </c>
      <c r="H994" s="196">
        <v>4</v>
      </c>
      <c r="I994" s="197"/>
      <c r="J994" s="198">
        <f t="shared" si="10"/>
        <v>0</v>
      </c>
      <c r="K994" s="194" t="s">
        <v>21</v>
      </c>
      <c r="L994" s="61"/>
      <c r="M994" s="199" t="s">
        <v>21</v>
      </c>
      <c r="N994" s="200" t="s">
        <v>42</v>
      </c>
      <c r="O994" s="42"/>
      <c r="P994" s="201">
        <f t="shared" si="11"/>
        <v>0</v>
      </c>
      <c r="Q994" s="201">
        <v>0</v>
      </c>
      <c r="R994" s="201">
        <f t="shared" si="12"/>
        <v>0</v>
      </c>
      <c r="S994" s="201">
        <v>0</v>
      </c>
      <c r="T994" s="202">
        <f t="shared" si="13"/>
        <v>0</v>
      </c>
      <c r="AR994" s="24" t="s">
        <v>209</v>
      </c>
      <c r="AT994" s="24" t="s">
        <v>174</v>
      </c>
      <c r="AU994" s="24" t="s">
        <v>81</v>
      </c>
      <c r="AY994" s="24" t="s">
        <v>172</v>
      </c>
      <c r="BE994" s="203">
        <f t="shared" si="14"/>
        <v>0</v>
      </c>
      <c r="BF994" s="203">
        <f t="shared" si="15"/>
        <v>0</v>
      </c>
      <c r="BG994" s="203">
        <f t="shared" si="16"/>
        <v>0</v>
      </c>
      <c r="BH994" s="203">
        <f t="shared" si="17"/>
        <v>0</v>
      </c>
      <c r="BI994" s="203">
        <f t="shared" si="18"/>
        <v>0</v>
      </c>
      <c r="BJ994" s="24" t="s">
        <v>79</v>
      </c>
      <c r="BK994" s="203">
        <f t="shared" si="19"/>
        <v>0</v>
      </c>
      <c r="BL994" s="24" t="s">
        <v>209</v>
      </c>
      <c r="BM994" s="24" t="s">
        <v>1272</v>
      </c>
    </row>
    <row r="995" spans="2:65" s="1" customFormat="1" ht="25.5" customHeight="1">
      <c r="B995" s="41"/>
      <c r="C995" s="192" t="s">
        <v>806</v>
      </c>
      <c r="D995" s="192" t="s">
        <v>174</v>
      </c>
      <c r="E995" s="193" t="s">
        <v>1273</v>
      </c>
      <c r="F995" s="194" t="s">
        <v>1274</v>
      </c>
      <c r="G995" s="195" t="s">
        <v>280</v>
      </c>
      <c r="H995" s="196">
        <v>20</v>
      </c>
      <c r="I995" s="197"/>
      <c r="J995" s="198">
        <f t="shared" si="10"/>
        <v>0</v>
      </c>
      <c r="K995" s="194" t="s">
        <v>21</v>
      </c>
      <c r="L995" s="61"/>
      <c r="M995" s="199" t="s">
        <v>21</v>
      </c>
      <c r="N995" s="200" t="s">
        <v>42</v>
      </c>
      <c r="O995" s="42"/>
      <c r="P995" s="201">
        <f t="shared" si="11"/>
        <v>0</v>
      </c>
      <c r="Q995" s="201">
        <v>0</v>
      </c>
      <c r="R995" s="201">
        <f t="shared" si="12"/>
        <v>0</v>
      </c>
      <c r="S995" s="201">
        <v>0</v>
      </c>
      <c r="T995" s="202">
        <f t="shared" si="13"/>
        <v>0</v>
      </c>
      <c r="AR995" s="24" t="s">
        <v>209</v>
      </c>
      <c r="AT995" s="24" t="s">
        <v>174</v>
      </c>
      <c r="AU995" s="24" t="s">
        <v>81</v>
      </c>
      <c r="AY995" s="24" t="s">
        <v>172</v>
      </c>
      <c r="BE995" s="203">
        <f t="shared" si="14"/>
        <v>0</v>
      </c>
      <c r="BF995" s="203">
        <f t="shared" si="15"/>
        <v>0</v>
      </c>
      <c r="BG995" s="203">
        <f t="shared" si="16"/>
        <v>0</v>
      </c>
      <c r="BH995" s="203">
        <f t="shared" si="17"/>
        <v>0</v>
      </c>
      <c r="BI995" s="203">
        <f t="shared" si="18"/>
        <v>0</v>
      </c>
      <c r="BJ995" s="24" t="s">
        <v>79</v>
      </c>
      <c r="BK995" s="203">
        <f t="shared" si="19"/>
        <v>0</v>
      </c>
      <c r="BL995" s="24" t="s">
        <v>209</v>
      </c>
      <c r="BM995" s="24" t="s">
        <v>1275</v>
      </c>
    </row>
    <row r="996" spans="2:65" s="1" customFormat="1" ht="16.5" customHeight="1">
      <c r="B996" s="41"/>
      <c r="C996" s="192" t="s">
        <v>1276</v>
      </c>
      <c r="D996" s="192" t="s">
        <v>174</v>
      </c>
      <c r="E996" s="193" t="s">
        <v>1277</v>
      </c>
      <c r="F996" s="194" t="s">
        <v>1278</v>
      </c>
      <c r="G996" s="195" t="s">
        <v>280</v>
      </c>
      <c r="H996" s="196">
        <v>4</v>
      </c>
      <c r="I996" s="197"/>
      <c r="J996" s="198">
        <f t="shared" si="10"/>
        <v>0</v>
      </c>
      <c r="K996" s="194" t="s">
        <v>21</v>
      </c>
      <c r="L996" s="61"/>
      <c r="M996" s="199" t="s">
        <v>21</v>
      </c>
      <c r="N996" s="200" t="s">
        <v>42</v>
      </c>
      <c r="O996" s="42"/>
      <c r="P996" s="201">
        <f t="shared" si="11"/>
        <v>0</v>
      </c>
      <c r="Q996" s="201">
        <v>0</v>
      </c>
      <c r="R996" s="201">
        <f t="shared" si="12"/>
        <v>0</v>
      </c>
      <c r="S996" s="201">
        <v>0</v>
      </c>
      <c r="T996" s="202">
        <f t="shared" si="13"/>
        <v>0</v>
      </c>
      <c r="AR996" s="24" t="s">
        <v>209</v>
      </c>
      <c r="AT996" s="24" t="s">
        <v>174</v>
      </c>
      <c r="AU996" s="24" t="s">
        <v>81</v>
      </c>
      <c r="AY996" s="24" t="s">
        <v>172</v>
      </c>
      <c r="BE996" s="203">
        <f t="shared" si="14"/>
        <v>0</v>
      </c>
      <c r="BF996" s="203">
        <f t="shared" si="15"/>
        <v>0</v>
      </c>
      <c r="BG996" s="203">
        <f t="shared" si="16"/>
        <v>0</v>
      </c>
      <c r="BH996" s="203">
        <f t="shared" si="17"/>
        <v>0</v>
      </c>
      <c r="BI996" s="203">
        <f t="shared" si="18"/>
        <v>0</v>
      </c>
      <c r="BJ996" s="24" t="s">
        <v>79</v>
      </c>
      <c r="BK996" s="203">
        <f t="shared" si="19"/>
        <v>0</v>
      </c>
      <c r="BL996" s="24" t="s">
        <v>209</v>
      </c>
      <c r="BM996" s="24" t="s">
        <v>1279</v>
      </c>
    </row>
    <row r="997" spans="2:65" s="1" customFormat="1" ht="16.5" customHeight="1">
      <c r="B997" s="41"/>
      <c r="C997" s="192" t="s">
        <v>809</v>
      </c>
      <c r="D997" s="192" t="s">
        <v>174</v>
      </c>
      <c r="E997" s="193" t="s">
        <v>1280</v>
      </c>
      <c r="F997" s="194" t="s">
        <v>1281</v>
      </c>
      <c r="G997" s="195" t="s">
        <v>348</v>
      </c>
      <c r="H997" s="196">
        <v>20</v>
      </c>
      <c r="I997" s="197"/>
      <c r="J997" s="198">
        <f t="shared" si="10"/>
        <v>0</v>
      </c>
      <c r="K997" s="194" t="s">
        <v>21</v>
      </c>
      <c r="L997" s="61"/>
      <c r="M997" s="199" t="s">
        <v>21</v>
      </c>
      <c r="N997" s="200" t="s">
        <v>42</v>
      </c>
      <c r="O997" s="42"/>
      <c r="P997" s="201">
        <f t="shared" si="11"/>
        <v>0</v>
      </c>
      <c r="Q997" s="201">
        <v>0</v>
      </c>
      <c r="R997" s="201">
        <f t="shared" si="12"/>
        <v>0</v>
      </c>
      <c r="S997" s="201">
        <v>0</v>
      </c>
      <c r="T997" s="202">
        <f t="shared" si="13"/>
        <v>0</v>
      </c>
      <c r="AR997" s="24" t="s">
        <v>209</v>
      </c>
      <c r="AT997" s="24" t="s">
        <v>174</v>
      </c>
      <c r="AU997" s="24" t="s">
        <v>81</v>
      </c>
      <c r="AY997" s="24" t="s">
        <v>172</v>
      </c>
      <c r="BE997" s="203">
        <f t="shared" si="14"/>
        <v>0</v>
      </c>
      <c r="BF997" s="203">
        <f t="shared" si="15"/>
        <v>0</v>
      </c>
      <c r="BG997" s="203">
        <f t="shared" si="16"/>
        <v>0</v>
      </c>
      <c r="BH997" s="203">
        <f t="shared" si="17"/>
        <v>0</v>
      </c>
      <c r="BI997" s="203">
        <f t="shared" si="18"/>
        <v>0</v>
      </c>
      <c r="BJ997" s="24" t="s">
        <v>79</v>
      </c>
      <c r="BK997" s="203">
        <f t="shared" si="19"/>
        <v>0</v>
      </c>
      <c r="BL997" s="24" t="s">
        <v>209</v>
      </c>
      <c r="BM997" s="24" t="s">
        <v>1282</v>
      </c>
    </row>
    <row r="998" spans="2:65" s="1" customFormat="1" ht="16.5" customHeight="1">
      <c r="B998" s="41"/>
      <c r="C998" s="192" t="s">
        <v>1283</v>
      </c>
      <c r="D998" s="192" t="s">
        <v>174</v>
      </c>
      <c r="E998" s="193" t="s">
        <v>1284</v>
      </c>
      <c r="F998" s="194" t="s">
        <v>1285</v>
      </c>
      <c r="G998" s="195" t="s">
        <v>1092</v>
      </c>
      <c r="H998" s="247"/>
      <c r="I998" s="197"/>
      <c r="J998" s="198">
        <f t="shared" si="10"/>
        <v>0</v>
      </c>
      <c r="K998" s="194" t="s">
        <v>21</v>
      </c>
      <c r="L998" s="61"/>
      <c r="M998" s="199" t="s">
        <v>21</v>
      </c>
      <c r="N998" s="200" t="s">
        <v>42</v>
      </c>
      <c r="O998" s="42"/>
      <c r="P998" s="201">
        <f t="shared" si="11"/>
        <v>0</v>
      </c>
      <c r="Q998" s="201">
        <v>0</v>
      </c>
      <c r="R998" s="201">
        <f t="shared" si="12"/>
        <v>0</v>
      </c>
      <c r="S998" s="201">
        <v>0</v>
      </c>
      <c r="T998" s="202">
        <f t="shared" si="13"/>
        <v>0</v>
      </c>
      <c r="AR998" s="24" t="s">
        <v>209</v>
      </c>
      <c r="AT998" s="24" t="s">
        <v>174</v>
      </c>
      <c r="AU998" s="24" t="s">
        <v>81</v>
      </c>
      <c r="AY998" s="24" t="s">
        <v>172</v>
      </c>
      <c r="BE998" s="203">
        <f t="shared" si="14"/>
        <v>0</v>
      </c>
      <c r="BF998" s="203">
        <f t="shared" si="15"/>
        <v>0</v>
      </c>
      <c r="BG998" s="203">
        <f t="shared" si="16"/>
        <v>0</v>
      </c>
      <c r="BH998" s="203">
        <f t="shared" si="17"/>
        <v>0</v>
      </c>
      <c r="BI998" s="203">
        <f t="shared" si="18"/>
        <v>0</v>
      </c>
      <c r="BJ998" s="24" t="s">
        <v>79</v>
      </c>
      <c r="BK998" s="203">
        <f t="shared" si="19"/>
        <v>0</v>
      </c>
      <c r="BL998" s="24" t="s">
        <v>209</v>
      </c>
      <c r="BM998" s="24" t="s">
        <v>1286</v>
      </c>
    </row>
    <row r="999" spans="2:63" s="10" customFormat="1" ht="29.85" customHeight="1">
      <c r="B999" s="176"/>
      <c r="C999" s="177"/>
      <c r="D999" s="178" t="s">
        <v>70</v>
      </c>
      <c r="E999" s="190" t="s">
        <v>1287</v>
      </c>
      <c r="F999" s="190" t="s">
        <v>1288</v>
      </c>
      <c r="G999" s="177"/>
      <c r="H999" s="177"/>
      <c r="I999" s="180"/>
      <c r="J999" s="191">
        <f>BK999</f>
        <v>0</v>
      </c>
      <c r="K999" s="177"/>
      <c r="L999" s="182"/>
      <c r="M999" s="183"/>
      <c r="N999" s="184"/>
      <c r="O999" s="184"/>
      <c r="P999" s="185">
        <f>SUM(P1000:P1053)</f>
        <v>0</v>
      </c>
      <c r="Q999" s="184"/>
      <c r="R999" s="185">
        <f>SUM(R1000:R1053)</f>
        <v>0</v>
      </c>
      <c r="S999" s="184"/>
      <c r="T999" s="186">
        <f>SUM(T1000:T1053)</f>
        <v>0</v>
      </c>
      <c r="AR999" s="187" t="s">
        <v>81</v>
      </c>
      <c r="AT999" s="188" t="s">
        <v>70</v>
      </c>
      <c r="AU999" s="188" t="s">
        <v>79</v>
      </c>
      <c r="AY999" s="187" t="s">
        <v>172</v>
      </c>
      <c r="BK999" s="189">
        <f>SUM(BK1000:BK1053)</f>
        <v>0</v>
      </c>
    </row>
    <row r="1000" spans="2:65" s="1" customFormat="1" ht="16.5" customHeight="1">
      <c r="B1000" s="41"/>
      <c r="C1000" s="192" t="s">
        <v>814</v>
      </c>
      <c r="D1000" s="192" t="s">
        <v>174</v>
      </c>
      <c r="E1000" s="193" t="s">
        <v>1289</v>
      </c>
      <c r="F1000" s="194" t="s">
        <v>1290</v>
      </c>
      <c r="G1000" s="195" t="s">
        <v>348</v>
      </c>
      <c r="H1000" s="196">
        <v>238</v>
      </c>
      <c r="I1000" s="197"/>
      <c r="J1000" s="198">
        <f aca="true" t="shared" si="20" ref="J1000:J1031">ROUND(I1000*H1000,2)</f>
        <v>0</v>
      </c>
      <c r="K1000" s="194" t="s">
        <v>21</v>
      </c>
      <c r="L1000" s="61"/>
      <c r="M1000" s="199" t="s">
        <v>21</v>
      </c>
      <c r="N1000" s="200" t="s">
        <v>42</v>
      </c>
      <c r="O1000" s="42"/>
      <c r="P1000" s="201">
        <f aca="true" t="shared" si="21" ref="P1000:P1031">O1000*H1000</f>
        <v>0</v>
      </c>
      <c r="Q1000" s="201">
        <v>0</v>
      </c>
      <c r="R1000" s="201">
        <f aca="true" t="shared" si="22" ref="R1000:R1031">Q1000*H1000</f>
        <v>0</v>
      </c>
      <c r="S1000" s="201">
        <v>0</v>
      </c>
      <c r="T1000" s="202">
        <f aca="true" t="shared" si="23" ref="T1000:T1031">S1000*H1000</f>
        <v>0</v>
      </c>
      <c r="AR1000" s="24" t="s">
        <v>209</v>
      </c>
      <c r="AT1000" s="24" t="s">
        <v>174</v>
      </c>
      <c r="AU1000" s="24" t="s">
        <v>81</v>
      </c>
      <c r="AY1000" s="24" t="s">
        <v>172</v>
      </c>
      <c r="BE1000" s="203">
        <f aca="true" t="shared" si="24" ref="BE1000:BE1031">IF(N1000="základní",J1000,0)</f>
        <v>0</v>
      </c>
      <c r="BF1000" s="203">
        <f aca="true" t="shared" si="25" ref="BF1000:BF1031">IF(N1000="snížená",J1000,0)</f>
        <v>0</v>
      </c>
      <c r="BG1000" s="203">
        <f aca="true" t="shared" si="26" ref="BG1000:BG1031">IF(N1000="zákl. přenesená",J1000,0)</f>
        <v>0</v>
      </c>
      <c r="BH1000" s="203">
        <f aca="true" t="shared" si="27" ref="BH1000:BH1031">IF(N1000="sníž. přenesená",J1000,0)</f>
        <v>0</v>
      </c>
      <c r="BI1000" s="203">
        <f aca="true" t="shared" si="28" ref="BI1000:BI1031">IF(N1000="nulová",J1000,0)</f>
        <v>0</v>
      </c>
      <c r="BJ1000" s="24" t="s">
        <v>79</v>
      </c>
      <c r="BK1000" s="203">
        <f aca="true" t="shared" si="29" ref="BK1000:BK1031">ROUND(I1000*H1000,2)</f>
        <v>0</v>
      </c>
      <c r="BL1000" s="24" t="s">
        <v>209</v>
      </c>
      <c r="BM1000" s="24" t="s">
        <v>1291</v>
      </c>
    </row>
    <row r="1001" spans="2:65" s="1" customFormat="1" ht="16.5" customHeight="1">
      <c r="B1001" s="41"/>
      <c r="C1001" s="192" t="s">
        <v>1292</v>
      </c>
      <c r="D1001" s="192" t="s">
        <v>174</v>
      </c>
      <c r="E1001" s="193" t="s">
        <v>1293</v>
      </c>
      <c r="F1001" s="194" t="s">
        <v>1294</v>
      </c>
      <c r="G1001" s="195" t="s">
        <v>348</v>
      </c>
      <c r="H1001" s="196">
        <v>68</v>
      </c>
      <c r="I1001" s="197"/>
      <c r="J1001" s="198">
        <f t="shared" si="20"/>
        <v>0</v>
      </c>
      <c r="K1001" s="194" t="s">
        <v>21</v>
      </c>
      <c r="L1001" s="61"/>
      <c r="M1001" s="199" t="s">
        <v>21</v>
      </c>
      <c r="N1001" s="200" t="s">
        <v>42</v>
      </c>
      <c r="O1001" s="42"/>
      <c r="P1001" s="201">
        <f t="shared" si="21"/>
        <v>0</v>
      </c>
      <c r="Q1001" s="201">
        <v>0</v>
      </c>
      <c r="R1001" s="201">
        <f t="shared" si="22"/>
        <v>0</v>
      </c>
      <c r="S1001" s="201">
        <v>0</v>
      </c>
      <c r="T1001" s="202">
        <f t="shared" si="23"/>
        <v>0</v>
      </c>
      <c r="AR1001" s="24" t="s">
        <v>209</v>
      </c>
      <c r="AT1001" s="24" t="s">
        <v>174</v>
      </c>
      <c r="AU1001" s="24" t="s">
        <v>81</v>
      </c>
      <c r="AY1001" s="24" t="s">
        <v>172</v>
      </c>
      <c r="BE1001" s="203">
        <f t="shared" si="24"/>
        <v>0</v>
      </c>
      <c r="BF1001" s="203">
        <f t="shared" si="25"/>
        <v>0</v>
      </c>
      <c r="BG1001" s="203">
        <f t="shared" si="26"/>
        <v>0</v>
      </c>
      <c r="BH1001" s="203">
        <f t="shared" si="27"/>
        <v>0</v>
      </c>
      <c r="BI1001" s="203">
        <f t="shared" si="28"/>
        <v>0</v>
      </c>
      <c r="BJ1001" s="24" t="s">
        <v>79</v>
      </c>
      <c r="BK1001" s="203">
        <f t="shared" si="29"/>
        <v>0</v>
      </c>
      <c r="BL1001" s="24" t="s">
        <v>209</v>
      </c>
      <c r="BM1001" s="24" t="s">
        <v>1295</v>
      </c>
    </row>
    <row r="1002" spans="2:65" s="1" customFormat="1" ht="16.5" customHeight="1">
      <c r="B1002" s="41"/>
      <c r="C1002" s="192" t="s">
        <v>817</v>
      </c>
      <c r="D1002" s="192" t="s">
        <v>174</v>
      </c>
      <c r="E1002" s="193" t="s">
        <v>1296</v>
      </c>
      <c r="F1002" s="194" t="s">
        <v>1297</v>
      </c>
      <c r="G1002" s="195" t="s">
        <v>348</v>
      </c>
      <c r="H1002" s="196">
        <v>20</v>
      </c>
      <c r="I1002" s="197"/>
      <c r="J1002" s="198">
        <f t="shared" si="20"/>
        <v>0</v>
      </c>
      <c r="K1002" s="194" t="s">
        <v>21</v>
      </c>
      <c r="L1002" s="61"/>
      <c r="M1002" s="199" t="s">
        <v>21</v>
      </c>
      <c r="N1002" s="200" t="s">
        <v>42</v>
      </c>
      <c r="O1002" s="42"/>
      <c r="P1002" s="201">
        <f t="shared" si="21"/>
        <v>0</v>
      </c>
      <c r="Q1002" s="201">
        <v>0</v>
      </c>
      <c r="R1002" s="201">
        <f t="shared" si="22"/>
        <v>0</v>
      </c>
      <c r="S1002" s="201">
        <v>0</v>
      </c>
      <c r="T1002" s="202">
        <f t="shared" si="23"/>
        <v>0</v>
      </c>
      <c r="AR1002" s="24" t="s">
        <v>209</v>
      </c>
      <c r="AT1002" s="24" t="s">
        <v>174</v>
      </c>
      <c r="AU1002" s="24" t="s">
        <v>81</v>
      </c>
      <c r="AY1002" s="24" t="s">
        <v>172</v>
      </c>
      <c r="BE1002" s="203">
        <f t="shared" si="24"/>
        <v>0</v>
      </c>
      <c r="BF1002" s="203">
        <f t="shared" si="25"/>
        <v>0</v>
      </c>
      <c r="BG1002" s="203">
        <f t="shared" si="26"/>
        <v>0</v>
      </c>
      <c r="BH1002" s="203">
        <f t="shared" si="27"/>
        <v>0</v>
      </c>
      <c r="BI1002" s="203">
        <f t="shared" si="28"/>
        <v>0</v>
      </c>
      <c r="BJ1002" s="24" t="s">
        <v>79</v>
      </c>
      <c r="BK1002" s="203">
        <f t="shared" si="29"/>
        <v>0</v>
      </c>
      <c r="BL1002" s="24" t="s">
        <v>209</v>
      </c>
      <c r="BM1002" s="24" t="s">
        <v>1298</v>
      </c>
    </row>
    <row r="1003" spans="2:65" s="1" customFormat="1" ht="16.5" customHeight="1">
      <c r="B1003" s="41"/>
      <c r="C1003" s="192" t="s">
        <v>1299</v>
      </c>
      <c r="D1003" s="192" t="s">
        <v>174</v>
      </c>
      <c r="E1003" s="193" t="s">
        <v>1300</v>
      </c>
      <c r="F1003" s="194" t="s">
        <v>1301</v>
      </c>
      <c r="G1003" s="195" t="s">
        <v>348</v>
      </c>
      <c r="H1003" s="196">
        <v>8</v>
      </c>
      <c r="I1003" s="197"/>
      <c r="J1003" s="198">
        <f t="shared" si="20"/>
        <v>0</v>
      </c>
      <c r="K1003" s="194" t="s">
        <v>21</v>
      </c>
      <c r="L1003" s="61"/>
      <c r="M1003" s="199" t="s">
        <v>21</v>
      </c>
      <c r="N1003" s="200" t="s">
        <v>42</v>
      </c>
      <c r="O1003" s="42"/>
      <c r="P1003" s="201">
        <f t="shared" si="21"/>
        <v>0</v>
      </c>
      <c r="Q1003" s="201">
        <v>0</v>
      </c>
      <c r="R1003" s="201">
        <f t="shared" si="22"/>
        <v>0</v>
      </c>
      <c r="S1003" s="201">
        <v>0</v>
      </c>
      <c r="T1003" s="202">
        <f t="shared" si="23"/>
        <v>0</v>
      </c>
      <c r="AR1003" s="24" t="s">
        <v>209</v>
      </c>
      <c r="AT1003" s="24" t="s">
        <v>174</v>
      </c>
      <c r="AU1003" s="24" t="s">
        <v>81</v>
      </c>
      <c r="AY1003" s="24" t="s">
        <v>172</v>
      </c>
      <c r="BE1003" s="203">
        <f t="shared" si="24"/>
        <v>0</v>
      </c>
      <c r="BF1003" s="203">
        <f t="shared" si="25"/>
        <v>0</v>
      </c>
      <c r="BG1003" s="203">
        <f t="shared" si="26"/>
        <v>0</v>
      </c>
      <c r="BH1003" s="203">
        <f t="shared" si="27"/>
        <v>0</v>
      </c>
      <c r="BI1003" s="203">
        <f t="shared" si="28"/>
        <v>0</v>
      </c>
      <c r="BJ1003" s="24" t="s">
        <v>79</v>
      </c>
      <c r="BK1003" s="203">
        <f t="shared" si="29"/>
        <v>0</v>
      </c>
      <c r="BL1003" s="24" t="s">
        <v>209</v>
      </c>
      <c r="BM1003" s="24" t="s">
        <v>1302</v>
      </c>
    </row>
    <row r="1004" spans="2:65" s="1" customFormat="1" ht="16.5" customHeight="1">
      <c r="B1004" s="41"/>
      <c r="C1004" s="192" t="s">
        <v>822</v>
      </c>
      <c r="D1004" s="192" t="s">
        <v>174</v>
      </c>
      <c r="E1004" s="193" t="s">
        <v>1303</v>
      </c>
      <c r="F1004" s="194" t="s">
        <v>1304</v>
      </c>
      <c r="G1004" s="195" t="s">
        <v>280</v>
      </c>
      <c r="H1004" s="196">
        <v>5</v>
      </c>
      <c r="I1004" s="197"/>
      <c r="J1004" s="198">
        <f t="shared" si="20"/>
        <v>0</v>
      </c>
      <c r="K1004" s="194" t="s">
        <v>21</v>
      </c>
      <c r="L1004" s="61"/>
      <c r="M1004" s="199" t="s">
        <v>21</v>
      </c>
      <c r="N1004" s="200" t="s">
        <v>42</v>
      </c>
      <c r="O1004" s="42"/>
      <c r="P1004" s="201">
        <f t="shared" si="21"/>
        <v>0</v>
      </c>
      <c r="Q1004" s="201">
        <v>0</v>
      </c>
      <c r="R1004" s="201">
        <f t="shared" si="22"/>
        <v>0</v>
      </c>
      <c r="S1004" s="201">
        <v>0</v>
      </c>
      <c r="T1004" s="202">
        <f t="shared" si="23"/>
        <v>0</v>
      </c>
      <c r="AR1004" s="24" t="s">
        <v>209</v>
      </c>
      <c r="AT1004" s="24" t="s">
        <v>174</v>
      </c>
      <c r="AU1004" s="24" t="s">
        <v>81</v>
      </c>
      <c r="AY1004" s="24" t="s">
        <v>172</v>
      </c>
      <c r="BE1004" s="203">
        <f t="shared" si="24"/>
        <v>0</v>
      </c>
      <c r="BF1004" s="203">
        <f t="shared" si="25"/>
        <v>0</v>
      </c>
      <c r="BG1004" s="203">
        <f t="shared" si="26"/>
        <v>0</v>
      </c>
      <c r="BH1004" s="203">
        <f t="shared" si="27"/>
        <v>0</v>
      </c>
      <c r="BI1004" s="203">
        <f t="shared" si="28"/>
        <v>0</v>
      </c>
      <c r="BJ1004" s="24" t="s">
        <v>79</v>
      </c>
      <c r="BK1004" s="203">
        <f t="shared" si="29"/>
        <v>0</v>
      </c>
      <c r="BL1004" s="24" t="s">
        <v>209</v>
      </c>
      <c r="BM1004" s="24" t="s">
        <v>1305</v>
      </c>
    </row>
    <row r="1005" spans="2:65" s="1" customFormat="1" ht="16.5" customHeight="1">
      <c r="B1005" s="41"/>
      <c r="C1005" s="192" t="s">
        <v>1306</v>
      </c>
      <c r="D1005" s="192" t="s">
        <v>174</v>
      </c>
      <c r="E1005" s="193" t="s">
        <v>1307</v>
      </c>
      <c r="F1005" s="194" t="s">
        <v>1308</v>
      </c>
      <c r="G1005" s="195" t="s">
        <v>280</v>
      </c>
      <c r="H1005" s="196">
        <v>8</v>
      </c>
      <c r="I1005" s="197"/>
      <c r="J1005" s="198">
        <f t="shared" si="20"/>
        <v>0</v>
      </c>
      <c r="K1005" s="194" t="s">
        <v>21</v>
      </c>
      <c r="L1005" s="61"/>
      <c r="M1005" s="199" t="s">
        <v>21</v>
      </c>
      <c r="N1005" s="200" t="s">
        <v>42</v>
      </c>
      <c r="O1005" s="42"/>
      <c r="P1005" s="201">
        <f t="shared" si="21"/>
        <v>0</v>
      </c>
      <c r="Q1005" s="201">
        <v>0</v>
      </c>
      <c r="R1005" s="201">
        <f t="shared" si="22"/>
        <v>0</v>
      </c>
      <c r="S1005" s="201">
        <v>0</v>
      </c>
      <c r="T1005" s="202">
        <f t="shared" si="23"/>
        <v>0</v>
      </c>
      <c r="AR1005" s="24" t="s">
        <v>209</v>
      </c>
      <c r="AT1005" s="24" t="s">
        <v>174</v>
      </c>
      <c r="AU1005" s="24" t="s">
        <v>81</v>
      </c>
      <c r="AY1005" s="24" t="s">
        <v>172</v>
      </c>
      <c r="BE1005" s="203">
        <f t="shared" si="24"/>
        <v>0</v>
      </c>
      <c r="BF1005" s="203">
        <f t="shared" si="25"/>
        <v>0</v>
      </c>
      <c r="BG1005" s="203">
        <f t="shared" si="26"/>
        <v>0</v>
      </c>
      <c r="BH1005" s="203">
        <f t="shared" si="27"/>
        <v>0</v>
      </c>
      <c r="BI1005" s="203">
        <f t="shared" si="28"/>
        <v>0</v>
      </c>
      <c r="BJ1005" s="24" t="s">
        <v>79</v>
      </c>
      <c r="BK1005" s="203">
        <f t="shared" si="29"/>
        <v>0</v>
      </c>
      <c r="BL1005" s="24" t="s">
        <v>209</v>
      </c>
      <c r="BM1005" s="24" t="s">
        <v>1309</v>
      </c>
    </row>
    <row r="1006" spans="2:65" s="1" customFormat="1" ht="16.5" customHeight="1">
      <c r="B1006" s="41"/>
      <c r="C1006" s="192" t="s">
        <v>826</v>
      </c>
      <c r="D1006" s="192" t="s">
        <v>174</v>
      </c>
      <c r="E1006" s="193" t="s">
        <v>1310</v>
      </c>
      <c r="F1006" s="194" t="s">
        <v>1311</v>
      </c>
      <c r="G1006" s="195" t="s">
        <v>280</v>
      </c>
      <c r="H1006" s="196">
        <v>2</v>
      </c>
      <c r="I1006" s="197"/>
      <c r="J1006" s="198">
        <f t="shared" si="20"/>
        <v>0</v>
      </c>
      <c r="K1006" s="194" t="s">
        <v>21</v>
      </c>
      <c r="L1006" s="61"/>
      <c r="M1006" s="199" t="s">
        <v>21</v>
      </c>
      <c r="N1006" s="200" t="s">
        <v>42</v>
      </c>
      <c r="O1006" s="42"/>
      <c r="P1006" s="201">
        <f t="shared" si="21"/>
        <v>0</v>
      </c>
      <c r="Q1006" s="201">
        <v>0</v>
      </c>
      <c r="R1006" s="201">
        <f t="shared" si="22"/>
        <v>0</v>
      </c>
      <c r="S1006" s="201">
        <v>0</v>
      </c>
      <c r="T1006" s="202">
        <f t="shared" si="23"/>
        <v>0</v>
      </c>
      <c r="AR1006" s="24" t="s">
        <v>209</v>
      </c>
      <c r="AT1006" s="24" t="s">
        <v>174</v>
      </c>
      <c r="AU1006" s="24" t="s">
        <v>81</v>
      </c>
      <c r="AY1006" s="24" t="s">
        <v>172</v>
      </c>
      <c r="BE1006" s="203">
        <f t="shared" si="24"/>
        <v>0</v>
      </c>
      <c r="BF1006" s="203">
        <f t="shared" si="25"/>
        <v>0</v>
      </c>
      <c r="BG1006" s="203">
        <f t="shared" si="26"/>
        <v>0</v>
      </c>
      <c r="BH1006" s="203">
        <f t="shared" si="27"/>
        <v>0</v>
      </c>
      <c r="BI1006" s="203">
        <f t="shared" si="28"/>
        <v>0</v>
      </c>
      <c r="BJ1006" s="24" t="s">
        <v>79</v>
      </c>
      <c r="BK1006" s="203">
        <f t="shared" si="29"/>
        <v>0</v>
      </c>
      <c r="BL1006" s="24" t="s">
        <v>209</v>
      </c>
      <c r="BM1006" s="24" t="s">
        <v>1312</v>
      </c>
    </row>
    <row r="1007" spans="2:65" s="1" customFormat="1" ht="25.5" customHeight="1">
      <c r="B1007" s="41"/>
      <c r="C1007" s="192" t="s">
        <v>1313</v>
      </c>
      <c r="D1007" s="192" t="s">
        <v>174</v>
      </c>
      <c r="E1007" s="193" t="s">
        <v>1314</v>
      </c>
      <c r="F1007" s="194" t="s">
        <v>1315</v>
      </c>
      <c r="G1007" s="195" t="s">
        <v>348</v>
      </c>
      <c r="H1007" s="196">
        <v>226</v>
      </c>
      <c r="I1007" s="197"/>
      <c r="J1007" s="198">
        <f t="shared" si="20"/>
        <v>0</v>
      </c>
      <c r="K1007" s="194" t="s">
        <v>21</v>
      </c>
      <c r="L1007" s="61"/>
      <c r="M1007" s="199" t="s">
        <v>21</v>
      </c>
      <c r="N1007" s="200" t="s">
        <v>42</v>
      </c>
      <c r="O1007" s="42"/>
      <c r="P1007" s="201">
        <f t="shared" si="21"/>
        <v>0</v>
      </c>
      <c r="Q1007" s="201">
        <v>0</v>
      </c>
      <c r="R1007" s="201">
        <f t="shared" si="22"/>
        <v>0</v>
      </c>
      <c r="S1007" s="201">
        <v>0</v>
      </c>
      <c r="T1007" s="202">
        <f t="shared" si="23"/>
        <v>0</v>
      </c>
      <c r="AR1007" s="24" t="s">
        <v>209</v>
      </c>
      <c r="AT1007" s="24" t="s">
        <v>174</v>
      </c>
      <c r="AU1007" s="24" t="s">
        <v>81</v>
      </c>
      <c r="AY1007" s="24" t="s">
        <v>172</v>
      </c>
      <c r="BE1007" s="203">
        <f t="shared" si="24"/>
        <v>0</v>
      </c>
      <c r="BF1007" s="203">
        <f t="shared" si="25"/>
        <v>0</v>
      </c>
      <c r="BG1007" s="203">
        <f t="shared" si="26"/>
        <v>0</v>
      </c>
      <c r="BH1007" s="203">
        <f t="shared" si="27"/>
        <v>0</v>
      </c>
      <c r="BI1007" s="203">
        <f t="shared" si="28"/>
        <v>0</v>
      </c>
      <c r="BJ1007" s="24" t="s">
        <v>79</v>
      </c>
      <c r="BK1007" s="203">
        <f t="shared" si="29"/>
        <v>0</v>
      </c>
      <c r="BL1007" s="24" t="s">
        <v>209</v>
      </c>
      <c r="BM1007" s="24" t="s">
        <v>1316</v>
      </c>
    </row>
    <row r="1008" spans="2:65" s="1" customFormat="1" ht="25.5" customHeight="1">
      <c r="B1008" s="41"/>
      <c r="C1008" s="192" t="s">
        <v>876</v>
      </c>
      <c r="D1008" s="192" t="s">
        <v>174</v>
      </c>
      <c r="E1008" s="193" t="s">
        <v>1317</v>
      </c>
      <c r="F1008" s="194" t="s">
        <v>1318</v>
      </c>
      <c r="G1008" s="195" t="s">
        <v>348</v>
      </c>
      <c r="H1008" s="196">
        <v>1548</v>
      </c>
      <c r="I1008" s="197"/>
      <c r="J1008" s="198">
        <f t="shared" si="20"/>
        <v>0</v>
      </c>
      <c r="K1008" s="194" t="s">
        <v>21</v>
      </c>
      <c r="L1008" s="61"/>
      <c r="M1008" s="199" t="s">
        <v>21</v>
      </c>
      <c r="N1008" s="200" t="s">
        <v>42</v>
      </c>
      <c r="O1008" s="42"/>
      <c r="P1008" s="201">
        <f t="shared" si="21"/>
        <v>0</v>
      </c>
      <c r="Q1008" s="201">
        <v>0</v>
      </c>
      <c r="R1008" s="201">
        <f t="shared" si="22"/>
        <v>0</v>
      </c>
      <c r="S1008" s="201">
        <v>0</v>
      </c>
      <c r="T1008" s="202">
        <f t="shared" si="23"/>
        <v>0</v>
      </c>
      <c r="AR1008" s="24" t="s">
        <v>209</v>
      </c>
      <c r="AT1008" s="24" t="s">
        <v>174</v>
      </c>
      <c r="AU1008" s="24" t="s">
        <v>81</v>
      </c>
      <c r="AY1008" s="24" t="s">
        <v>172</v>
      </c>
      <c r="BE1008" s="203">
        <f t="shared" si="24"/>
        <v>0</v>
      </c>
      <c r="BF1008" s="203">
        <f t="shared" si="25"/>
        <v>0</v>
      </c>
      <c r="BG1008" s="203">
        <f t="shared" si="26"/>
        <v>0</v>
      </c>
      <c r="BH1008" s="203">
        <f t="shared" si="27"/>
        <v>0</v>
      </c>
      <c r="BI1008" s="203">
        <f t="shared" si="28"/>
        <v>0</v>
      </c>
      <c r="BJ1008" s="24" t="s">
        <v>79</v>
      </c>
      <c r="BK1008" s="203">
        <f t="shared" si="29"/>
        <v>0</v>
      </c>
      <c r="BL1008" s="24" t="s">
        <v>209</v>
      </c>
      <c r="BM1008" s="24" t="s">
        <v>1319</v>
      </c>
    </row>
    <row r="1009" spans="2:65" s="1" customFormat="1" ht="25.5" customHeight="1">
      <c r="B1009" s="41"/>
      <c r="C1009" s="192" t="s">
        <v>1320</v>
      </c>
      <c r="D1009" s="192" t="s">
        <v>174</v>
      </c>
      <c r="E1009" s="193" t="s">
        <v>1321</v>
      </c>
      <c r="F1009" s="194" t="s">
        <v>1322</v>
      </c>
      <c r="G1009" s="195" t="s">
        <v>348</v>
      </c>
      <c r="H1009" s="196">
        <v>136</v>
      </c>
      <c r="I1009" s="197"/>
      <c r="J1009" s="198">
        <f t="shared" si="20"/>
        <v>0</v>
      </c>
      <c r="K1009" s="194" t="s">
        <v>21</v>
      </c>
      <c r="L1009" s="61"/>
      <c r="M1009" s="199" t="s">
        <v>21</v>
      </c>
      <c r="N1009" s="200" t="s">
        <v>42</v>
      </c>
      <c r="O1009" s="42"/>
      <c r="P1009" s="201">
        <f t="shared" si="21"/>
        <v>0</v>
      </c>
      <c r="Q1009" s="201">
        <v>0</v>
      </c>
      <c r="R1009" s="201">
        <f t="shared" si="22"/>
        <v>0</v>
      </c>
      <c r="S1009" s="201">
        <v>0</v>
      </c>
      <c r="T1009" s="202">
        <f t="shared" si="23"/>
        <v>0</v>
      </c>
      <c r="AR1009" s="24" t="s">
        <v>209</v>
      </c>
      <c r="AT1009" s="24" t="s">
        <v>174</v>
      </c>
      <c r="AU1009" s="24" t="s">
        <v>81</v>
      </c>
      <c r="AY1009" s="24" t="s">
        <v>172</v>
      </c>
      <c r="BE1009" s="203">
        <f t="shared" si="24"/>
        <v>0</v>
      </c>
      <c r="BF1009" s="203">
        <f t="shared" si="25"/>
        <v>0</v>
      </c>
      <c r="BG1009" s="203">
        <f t="shared" si="26"/>
        <v>0</v>
      </c>
      <c r="BH1009" s="203">
        <f t="shared" si="27"/>
        <v>0</v>
      </c>
      <c r="BI1009" s="203">
        <f t="shared" si="28"/>
        <v>0</v>
      </c>
      <c r="BJ1009" s="24" t="s">
        <v>79</v>
      </c>
      <c r="BK1009" s="203">
        <f t="shared" si="29"/>
        <v>0</v>
      </c>
      <c r="BL1009" s="24" t="s">
        <v>209</v>
      </c>
      <c r="BM1009" s="24" t="s">
        <v>1323</v>
      </c>
    </row>
    <row r="1010" spans="2:65" s="1" customFormat="1" ht="25.5" customHeight="1">
      <c r="B1010" s="41"/>
      <c r="C1010" s="192" t="s">
        <v>890</v>
      </c>
      <c r="D1010" s="192" t="s">
        <v>174</v>
      </c>
      <c r="E1010" s="193" t="s">
        <v>1324</v>
      </c>
      <c r="F1010" s="194" t="s">
        <v>1325</v>
      </c>
      <c r="G1010" s="195" t="s">
        <v>348</v>
      </c>
      <c r="H1010" s="196">
        <v>4</v>
      </c>
      <c r="I1010" s="197"/>
      <c r="J1010" s="198">
        <f t="shared" si="20"/>
        <v>0</v>
      </c>
      <c r="K1010" s="194" t="s">
        <v>21</v>
      </c>
      <c r="L1010" s="61"/>
      <c r="M1010" s="199" t="s">
        <v>21</v>
      </c>
      <c r="N1010" s="200" t="s">
        <v>42</v>
      </c>
      <c r="O1010" s="42"/>
      <c r="P1010" s="201">
        <f t="shared" si="21"/>
        <v>0</v>
      </c>
      <c r="Q1010" s="201">
        <v>0</v>
      </c>
      <c r="R1010" s="201">
        <f t="shared" si="22"/>
        <v>0</v>
      </c>
      <c r="S1010" s="201">
        <v>0</v>
      </c>
      <c r="T1010" s="202">
        <f t="shared" si="23"/>
        <v>0</v>
      </c>
      <c r="AR1010" s="24" t="s">
        <v>209</v>
      </c>
      <c r="AT1010" s="24" t="s">
        <v>174</v>
      </c>
      <c r="AU1010" s="24" t="s">
        <v>81</v>
      </c>
      <c r="AY1010" s="24" t="s">
        <v>172</v>
      </c>
      <c r="BE1010" s="203">
        <f t="shared" si="24"/>
        <v>0</v>
      </c>
      <c r="BF1010" s="203">
        <f t="shared" si="25"/>
        <v>0</v>
      </c>
      <c r="BG1010" s="203">
        <f t="shared" si="26"/>
        <v>0</v>
      </c>
      <c r="BH1010" s="203">
        <f t="shared" si="27"/>
        <v>0</v>
      </c>
      <c r="BI1010" s="203">
        <f t="shared" si="28"/>
        <v>0</v>
      </c>
      <c r="BJ1010" s="24" t="s">
        <v>79</v>
      </c>
      <c r="BK1010" s="203">
        <f t="shared" si="29"/>
        <v>0</v>
      </c>
      <c r="BL1010" s="24" t="s">
        <v>209</v>
      </c>
      <c r="BM1010" s="24" t="s">
        <v>1326</v>
      </c>
    </row>
    <row r="1011" spans="2:65" s="1" customFormat="1" ht="25.5" customHeight="1">
      <c r="B1011" s="41"/>
      <c r="C1011" s="192" t="s">
        <v>1327</v>
      </c>
      <c r="D1011" s="192" t="s">
        <v>174</v>
      </c>
      <c r="E1011" s="193" t="s">
        <v>1328</v>
      </c>
      <c r="F1011" s="194" t="s">
        <v>1329</v>
      </c>
      <c r="G1011" s="195" t="s">
        <v>348</v>
      </c>
      <c r="H1011" s="196">
        <v>18</v>
      </c>
      <c r="I1011" s="197"/>
      <c r="J1011" s="198">
        <f t="shared" si="20"/>
        <v>0</v>
      </c>
      <c r="K1011" s="194" t="s">
        <v>21</v>
      </c>
      <c r="L1011" s="61"/>
      <c r="M1011" s="199" t="s">
        <v>21</v>
      </c>
      <c r="N1011" s="200" t="s">
        <v>42</v>
      </c>
      <c r="O1011" s="42"/>
      <c r="P1011" s="201">
        <f t="shared" si="21"/>
        <v>0</v>
      </c>
      <c r="Q1011" s="201">
        <v>0</v>
      </c>
      <c r="R1011" s="201">
        <f t="shared" si="22"/>
        <v>0</v>
      </c>
      <c r="S1011" s="201">
        <v>0</v>
      </c>
      <c r="T1011" s="202">
        <f t="shared" si="23"/>
        <v>0</v>
      </c>
      <c r="AR1011" s="24" t="s">
        <v>209</v>
      </c>
      <c r="AT1011" s="24" t="s">
        <v>174</v>
      </c>
      <c r="AU1011" s="24" t="s">
        <v>81</v>
      </c>
      <c r="AY1011" s="24" t="s">
        <v>172</v>
      </c>
      <c r="BE1011" s="203">
        <f t="shared" si="24"/>
        <v>0</v>
      </c>
      <c r="BF1011" s="203">
        <f t="shared" si="25"/>
        <v>0</v>
      </c>
      <c r="BG1011" s="203">
        <f t="shared" si="26"/>
        <v>0</v>
      </c>
      <c r="BH1011" s="203">
        <f t="shared" si="27"/>
        <v>0</v>
      </c>
      <c r="BI1011" s="203">
        <f t="shared" si="28"/>
        <v>0</v>
      </c>
      <c r="BJ1011" s="24" t="s">
        <v>79</v>
      </c>
      <c r="BK1011" s="203">
        <f t="shared" si="29"/>
        <v>0</v>
      </c>
      <c r="BL1011" s="24" t="s">
        <v>209</v>
      </c>
      <c r="BM1011" s="24" t="s">
        <v>1330</v>
      </c>
    </row>
    <row r="1012" spans="2:65" s="1" customFormat="1" ht="25.5" customHeight="1">
      <c r="B1012" s="41"/>
      <c r="C1012" s="192" t="s">
        <v>922</v>
      </c>
      <c r="D1012" s="192" t="s">
        <v>174</v>
      </c>
      <c r="E1012" s="193" t="s">
        <v>1331</v>
      </c>
      <c r="F1012" s="194" t="s">
        <v>1332</v>
      </c>
      <c r="G1012" s="195" t="s">
        <v>348</v>
      </c>
      <c r="H1012" s="196">
        <v>6</v>
      </c>
      <c r="I1012" s="197"/>
      <c r="J1012" s="198">
        <f t="shared" si="20"/>
        <v>0</v>
      </c>
      <c r="K1012" s="194" t="s">
        <v>21</v>
      </c>
      <c r="L1012" s="61"/>
      <c r="M1012" s="199" t="s">
        <v>21</v>
      </c>
      <c r="N1012" s="200" t="s">
        <v>42</v>
      </c>
      <c r="O1012" s="42"/>
      <c r="P1012" s="201">
        <f t="shared" si="21"/>
        <v>0</v>
      </c>
      <c r="Q1012" s="201">
        <v>0</v>
      </c>
      <c r="R1012" s="201">
        <f t="shared" si="22"/>
        <v>0</v>
      </c>
      <c r="S1012" s="201">
        <v>0</v>
      </c>
      <c r="T1012" s="202">
        <f t="shared" si="23"/>
        <v>0</v>
      </c>
      <c r="AR1012" s="24" t="s">
        <v>209</v>
      </c>
      <c r="AT1012" s="24" t="s">
        <v>174</v>
      </c>
      <c r="AU1012" s="24" t="s">
        <v>81</v>
      </c>
      <c r="AY1012" s="24" t="s">
        <v>172</v>
      </c>
      <c r="BE1012" s="203">
        <f t="shared" si="24"/>
        <v>0</v>
      </c>
      <c r="BF1012" s="203">
        <f t="shared" si="25"/>
        <v>0</v>
      </c>
      <c r="BG1012" s="203">
        <f t="shared" si="26"/>
        <v>0</v>
      </c>
      <c r="BH1012" s="203">
        <f t="shared" si="27"/>
        <v>0</v>
      </c>
      <c r="BI1012" s="203">
        <f t="shared" si="28"/>
        <v>0</v>
      </c>
      <c r="BJ1012" s="24" t="s">
        <v>79</v>
      </c>
      <c r="BK1012" s="203">
        <f t="shared" si="29"/>
        <v>0</v>
      </c>
      <c r="BL1012" s="24" t="s">
        <v>209</v>
      </c>
      <c r="BM1012" s="24" t="s">
        <v>1333</v>
      </c>
    </row>
    <row r="1013" spans="2:65" s="1" customFormat="1" ht="25.5" customHeight="1">
      <c r="B1013" s="41"/>
      <c r="C1013" s="192" t="s">
        <v>1334</v>
      </c>
      <c r="D1013" s="192" t="s">
        <v>174</v>
      </c>
      <c r="E1013" s="193" t="s">
        <v>1335</v>
      </c>
      <c r="F1013" s="194" t="s">
        <v>1336</v>
      </c>
      <c r="G1013" s="195" t="s">
        <v>348</v>
      </c>
      <c r="H1013" s="196">
        <v>2.5</v>
      </c>
      <c r="I1013" s="197"/>
      <c r="J1013" s="198">
        <f t="shared" si="20"/>
        <v>0</v>
      </c>
      <c r="K1013" s="194" t="s">
        <v>21</v>
      </c>
      <c r="L1013" s="61"/>
      <c r="M1013" s="199" t="s">
        <v>21</v>
      </c>
      <c r="N1013" s="200" t="s">
        <v>42</v>
      </c>
      <c r="O1013" s="42"/>
      <c r="P1013" s="201">
        <f t="shared" si="21"/>
        <v>0</v>
      </c>
      <c r="Q1013" s="201">
        <v>0</v>
      </c>
      <c r="R1013" s="201">
        <f t="shared" si="22"/>
        <v>0</v>
      </c>
      <c r="S1013" s="201">
        <v>0</v>
      </c>
      <c r="T1013" s="202">
        <f t="shared" si="23"/>
        <v>0</v>
      </c>
      <c r="AR1013" s="24" t="s">
        <v>209</v>
      </c>
      <c r="AT1013" s="24" t="s">
        <v>174</v>
      </c>
      <c r="AU1013" s="24" t="s">
        <v>81</v>
      </c>
      <c r="AY1013" s="24" t="s">
        <v>172</v>
      </c>
      <c r="BE1013" s="203">
        <f t="shared" si="24"/>
        <v>0</v>
      </c>
      <c r="BF1013" s="203">
        <f t="shared" si="25"/>
        <v>0</v>
      </c>
      <c r="BG1013" s="203">
        <f t="shared" si="26"/>
        <v>0</v>
      </c>
      <c r="BH1013" s="203">
        <f t="shared" si="27"/>
        <v>0</v>
      </c>
      <c r="BI1013" s="203">
        <f t="shared" si="28"/>
        <v>0</v>
      </c>
      <c r="BJ1013" s="24" t="s">
        <v>79</v>
      </c>
      <c r="BK1013" s="203">
        <f t="shared" si="29"/>
        <v>0</v>
      </c>
      <c r="BL1013" s="24" t="s">
        <v>209</v>
      </c>
      <c r="BM1013" s="24" t="s">
        <v>1337</v>
      </c>
    </row>
    <row r="1014" spans="2:65" s="1" customFormat="1" ht="25.5" customHeight="1">
      <c r="B1014" s="41"/>
      <c r="C1014" s="192" t="s">
        <v>950</v>
      </c>
      <c r="D1014" s="192" t="s">
        <v>174</v>
      </c>
      <c r="E1014" s="193" t="s">
        <v>1338</v>
      </c>
      <c r="F1014" s="194" t="s">
        <v>1339</v>
      </c>
      <c r="G1014" s="195" t="s">
        <v>348</v>
      </c>
      <c r="H1014" s="196">
        <v>6.5</v>
      </c>
      <c r="I1014" s="197"/>
      <c r="J1014" s="198">
        <f t="shared" si="20"/>
        <v>0</v>
      </c>
      <c r="K1014" s="194" t="s">
        <v>21</v>
      </c>
      <c r="L1014" s="61"/>
      <c r="M1014" s="199" t="s">
        <v>21</v>
      </c>
      <c r="N1014" s="200" t="s">
        <v>42</v>
      </c>
      <c r="O1014" s="42"/>
      <c r="P1014" s="201">
        <f t="shared" si="21"/>
        <v>0</v>
      </c>
      <c r="Q1014" s="201">
        <v>0</v>
      </c>
      <c r="R1014" s="201">
        <f t="shared" si="22"/>
        <v>0</v>
      </c>
      <c r="S1014" s="201">
        <v>0</v>
      </c>
      <c r="T1014" s="202">
        <f t="shared" si="23"/>
        <v>0</v>
      </c>
      <c r="AR1014" s="24" t="s">
        <v>209</v>
      </c>
      <c r="AT1014" s="24" t="s">
        <v>174</v>
      </c>
      <c r="AU1014" s="24" t="s">
        <v>81</v>
      </c>
      <c r="AY1014" s="24" t="s">
        <v>172</v>
      </c>
      <c r="BE1014" s="203">
        <f t="shared" si="24"/>
        <v>0</v>
      </c>
      <c r="BF1014" s="203">
        <f t="shared" si="25"/>
        <v>0</v>
      </c>
      <c r="BG1014" s="203">
        <f t="shared" si="26"/>
        <v>0</v>
      </c>
      <c r="BH1014" s="203">
        <f t="shared" si="27"/>
        <v>0</v>
      </c>
      <c r="BI1014" s="203">
        <f t="shared" si="28"/>
        <v>0</v>
      </c>
      <c r="BJ1014" s="24" t="s">
        <v>79</v>
      </c>
      <c r="BK1014" s="203">
        <f t="shared" si="29"/>
        <v>0</v>
      </c>
      <c r="BL1014" s="24" t="s">
        <v>209</v>
      </c>
      <c r="BM1014" s="24" t="s">
        <v>1340</v>
      </c>
    </row>
    <row r="1015" spans="2:65" s="1" customFormat="1" ht="25.5" customHeight="1">
      <c r="B1015" s="41"/>
      <c r="C1015" s="192" t="s">
        <v>1341</v>
      </c>
      <c r="D1015" s="192" t="s">
        <v>174</v>
      </c>
      <c r="E1015" s="193" t="s">
        <v>1342</v>
      </c>
      <c r="F1015" s="194" t="s">
        <v>1343</v>
      </c>
      <c r="G1015" s="195" t="s">
        <v>348</v>
      </c>
      <c r="H1015" s="196">
        <v>17</v>
      </c>
      <c r="I1015" s="197"/>
      <c r="J1015" s="198">
        <f t="shared" si="20"/>
        <v>0</v>
      </c>
      <c r="K1015" s="194" t="s">
        <v>21</v>
      </c>
      <c r="L1015" s="61"/>
      <c r="M1015" s="199" t="s">
        <v>21</v>
      </c>
      <c r="N1015" s="200" t="s">
        <v>42</v>
      </c>
      <c r="O1015" s="42"/>
      <c r="P1015" s="201">
        <f t="shared" si="21"/>
        <v>0</v>
      </c>
      <c r="Q1015" s="201">
        <v>0</v>
      </c>
      <c r="R1015" s="201">
        <f t="shared" si="22"/>
        <v>0</v>
      </c>
      <c r="S1015" s="201">
        <v>0</v>
      </c>
      <c r="T1015" s="202">
        <f t="shared" si="23"/>
        <v>0</v>
      </c>
      <c r="AR1015" s="24" t="s">
        <v>209</v>
      </c>
      <c r="AT1015" s="24" t="s">
        <v>174</v>
      </c>
      <c r="AU1015" s="24" t="s">
        <v>81</v>
      </c>
      <c r="AY1015" s="24" t="s">
        <v>172</v>
      </c>
      <c r="BE1015" s="203">
        <f t="shared" si="24"/>
        <v>0</v>
      </c>
      <c r="BF1015" s="203">
        <f t="shared" si="25"/>
        <v>0</v>
      </c>
      <c r="BG1015" s="203">
        <f t="shared" si="26"/>
        <v>0</v>
      </c>
      <c r="BH1015" s="203">
        <f t="shared" si="27"/>
        <v>0</v>
      </c>
      <c r="BI1015" s="203">
        <f t="shared" si="28"/>
        <v>0</v>
      </c>
      <c r="BJ1015" s="24" t="s">
        <v>79</v>
      </c>
      <c r="BK1015" s="203">
        <f t="shared" si="29"/>
        <v>0</v>
      </c>
      <c r="BL1015" s="24" t="s">
        <v>209</v>
      </c>
      <c r="BM1015" s="24" t="s">
        <v>1344</v>
      </c>
    </row>
    <row r="1016" spans="2:65" s="1" customFormat="1" ht="16.5" customHeight="1">
      <c r="B1016" s="41"/>
      <c r="C1016" s="192" t="s">
        <v>955</v>
      </c>
      <c r="D1016" s="192" t="s">
        <v>174</v>
      </c>
      <c r="E1016" s="193" t="s">
        <v>1345</v>
      </c>
      <c r="F1016" s="194" t="s">
        <v>1346</v>
      </c>
      <c r="G1016" s="195" t="s">
        <v>348</v>
      </c>
      <c r="H1016" s="196">
        <v>1964</v>
      </c>
      <c r="I1016" s="197"/>
      <c r="J1016" s="198">
        <f t="shared" si="20"/>
        <v>0</v>
      </c>
      <c r="K1016" s="194" t="s">
        <v>21</v>
      </c>
      <c r="L1016" s="61"/>
      <c r="M1016" s="199" t="s">
        <v>21</v>
      </c>
      <c r="N1016" s="200" t="s">
        <v>42</v>
      </c>
      <c r="O1016" s="42"/>
      <c r="P1016" s="201">
        <f t="shared" si="21"/>
        <v>0</v>
      </c>
      <c r="Q1016" s="201">
        <v>0</v>
      </c>
      <c r="R1016" s="201">
        <f t="shared" si="22"/>
        <v>0</v>
      </c>
      <c r="S1016" s="201">
        <v>0</v>
      </c>
      <c r="T1016" s="202">
        <f t="shared" si="23"/>
        <v>0</v>
      </c>
      <c r="AR1016" s="24" t="s">
        <v>209</v>
      </c>
      <c r="AT1016" s="24" t="s">
        <v>174</v>
      </c>
      <c r="AU1016" s="24" t="s">
        <v>81</v>
      </c>
      <c r="AY1016" s="24" t="s">
        <v>172</v>
      </c>
      <c r="BE1016" s="203">
        <f t="shared" si="24"/>
        <v>0</v>
      </c>
      <c r="BF1016" s="203">
        <f t="shared" si="25"/>
        <v>0</v>
      </c>
      <c r="BG1016" s="203">
        <f t="shared" si="26"/>
        <v>0</v>
      </c>
      <c r="BH1016" s="203">
        <f t="shared" si="27"/>
        <v>0</v>
      </c>
      <c r="BI1016" s="203">
        <f t="shared" si="28"/>
        <v>0</v>
      </c>
      <c r="BJ1016" s="24" t="s">
        <v>79</v>
      </c>
      <c r="BK1016" s="203">
        <f t="shared" si="29"/>
        <v>0</v>
      </c>
      <c r="BL1016" s="24" t="s">
        <v>209</v>
      </c>
      <c r="BM1016" s="24" t="s">
        <v>1347</v>
      </c>
    </row>
    <row r="1017" spans="2:65" s="1" customFormat="1" ht="16.5" customHeight="1">
      <c r="B1017" s="41"/>
      <c r="C1017" s="192" t="s">
        <v>1348</v>
      </c>
      <c r="D1017" s="192" t="s">
        <v>174</v>
      </c>
      <c r="E1017" s="193" t="s">
        <v>1349</v>
      </c>
      <c r="F1017" s="194" t="s">
        <v>1350</v>
      </c>
      <c r="G1017" s="195" t="s">
        <v>348</v>
      </c>
      <c r="H1017" s="196">
        <v>1964</v>
      </c>
      <c r="I1017" s="197"/>
      <c r="J1017" s="198">
        <f t="shared" si="20"/>
        <v>0</v>
      </c>
      <c r="K1017" s="194" t="s">
        <v>21</v>
      </c>
      <c r="L1017" s="61"/>
      <c r="M1017" s="199" t="s">
        <v>21</v>
      </c>
      <c r="N1017" s="200" t="s">
        <v>42</v>
      </c>
      <c r="O1017" s="42"/>
      <c r="P1017" s="201">
        <f t="shared" si="21"/>
        <v>0</v>
      </c>
      <c r="Q1017" s="201">
        <v>0</v>
      </c>
      <c r="R1017" s="201">
        <f t="shared" si="22"/>
        <v>0</v>
      </c>
      <c r="S1017" s="201">
        <v>0</v>
      </c>
      <c r="T1017" s="202">
        <f t="shared" si="23"/>
        <v>0</v>
      </c>
      <c r="AR1017" s="24" t="s">
        <v>209</v>
      </c>
      <c r="AT1017" s="24" t="s">
        <v>174</v>
      </c>
      <c r="AU1017" s="24" t="s">
        <v>81</v>
      </c>
      <c r="AY1017" s="24" t="s">
        <v>172</v>
      </c>
      <c r="BE1017" s="203">
        <f t="shared" si="24"/>
        <v>0</v>
      </c>
      <c r="BF1017" s="203">
        <f t="shared" si="25"/>
        <v>0</v>
      </c>
      <c r="BG1017" s="203">
        <f t="shared" si="26"/>
        <v>0</v>
      </c>
      <c r="BH1017" s="203">
        <f t="shared" si="27"/>
        <v>0</v>
      </c>
      <c r="BI1017" s="203">
        <f t="shared" si="28"/>
        <v>0</v>
      </c>
      <c r="BJ1017" s="24" t="s">
        <v>79</v>
      </c>
      <c r="BK1017" s="203">
        <f t="shared" si="29"/>
        <v>0</v>
      </c>
      <c r="BL1017" s="24" t="s">
        <v>209</v>
      </c>
      <c r="BM1017" s="24" t="s">
        <v>1351</v>
      </c>
    </row>
    <row r="1018" spans="2:65" s="1" customFormat="1" ht="16.5" customHeight="1">
      <c r="B1018" s="41"/>
      <c r="C1018" s="192" t="s">
        <v>959</v>
      </c>
      <c r="D1018" s="192" t="s">
        <v>174</v>
      </c>
      <c r="E1018" s="193" t="s">
        <v>1352</v>
      </c>
      <c r="F1018" s="194" t="s">
        <v>1353</v>
      </c>
      <c r="G1018" s="195" t="s">
        <v>348</v>
      </c>
      <c r="H1018" s="196">
        <v>1938</v>
      </c>
      <c r="I1018" s="197"/>
      <c r="J1018" s="198">
        <f t="shared" si="20"/>
        <v>0</v>
      </c>
      <c r="K1018" s="194" t="s">
        <v>21</v>
      </c>
      <c r="L1018" s="61"/>
      <c r="M1018" s="199" t="s">
        <v>21</v>
      </c>
      <c r="N1018" s="200" t="s">
        <v>42</v>
      </c>
      <c r="O1018" s="42"/>
      <c r="P1018" s="201">
        <f t="shared" si="21"/>
        <v>0</v>
      </c>
      <c r="Q1018" s="201">
        <v>0</v>
      </c>
      <c r="R1018" s="201">
        <f t="shared" si="22"/>
        <v>0</v>
      </c>
      <c r="S1018" s="201">
        <v>0</v>
      </c>
      <c r="T1018" s="202">
        <f t="shared" si="23"/>
        <v>0</v>
      </c>
      <c r="AR1018" s="24" t="s">
        <v>209</v>
      </c>
      <c r="AT1018" s="24" t="s">
        <v>174</v>
      </c>
      <c r="AU1018" s="24" t="s">
        <v>81</v>
      </c>
      <c r="AY1018" s="24" t="s">
        <v>172</v>
      </c>
      <c r="BE1018" s="203">
        <f t="shared" si="24"/>
        <v>0</v>
      </c>
      <c r="BF1018" s="203">
        <f t="shared" si="25"/>
        <v>0</v>
      </c>
      <c r="BG1018" s="203">
        <f t="shared" si="26"/>
        <v>0</v>
      </c>
      <c r="BH1018" s="203">
        <f t="shared" si="27"/>
        <v>0</v>
      </c>
      <c r="BI1018" s="203">
        <f t="shared" si="28"/>
        <v>0</v>
      </c>
      <c r="BJ1018" s="24" t="s">
        <v>79</v>
      </c>
      <c r="BK1018" s="203">
        <f t="shared" si="29"/>
        <v>0</v>
      </c>
      <c r="BL1018" s="24" t="s">
        <v>209</v>
      </c>
      <c r="BM1018" s="24" t="s">
        <v>1354</v>
      </c>
    </row>
    <row r="1019" spans="2:65" s="1" customFormat="1" ht="16.5" customHeight="1">
      <c r="B1019" s="41"/>
      <c r="C1019" s="227" t="s">
        <v>1355</v>
      </c>
      <c r="D1019" s="227" t="s">
        <v>268</v>
      </c>
      <c r="E1019" s="228" t="s">
        <v>1356</v>
      </c>
      <c r="F1019" s="229" t="s">
        <v>1357</v>
      </c>
      <c r="G1019" s="230" t="s">
        <v>348</v>
      </c>
      <c r="H1019" s="231">
        <v>226</v>
      </c>
      <c r="I1019" s="232"/>
      <c r="J1019" s="233">
        <f t="shared" si="20"/>
        <v>0</v>
      </c>
      <c r="K1019" s="229" t="s">
        <v>21</v>
      </c>
      <c r="L1019" s="234"/>
      <c r="M1019" s="235" t="s">
        <v>21</v>
      </c>
      <c r="N1019" s="236" t="s">
        <v>42</v>
      </c>
      <c r="O1019" s="42"/>
      <c r="P1019" s="201">
        <f t="shared" si="21"/>
        <v>0</v>
      </c>
      <c r="Q1019" s="201">
        <v>0</v>
      </c>
      <c r="R1019" s="201">
        <f t="shared" si="22"/>
        <v>0</v>
      </c>
      <c r="S1019" s="201">
        <v>0</v>
      </c>
      <c r="T1019" s="202">
        <f t="shared" si="23"/>
        <v>0</v>
      </c>
      <c r="AR1019" s="24" t="s">
        <v>246</v>
      </c>
      <c r="AT1019" s="24" t="s">
        <v>268</v>
      </c>
      <c r="AU1019" s="24" t="s">
        <v>81</v>
      </c>
      <c r="AY1019" s="24" t="s">
        <v>172</v>
      </c>
      <c r="BE1019" s="203">
        <f t="shared" si="24"/>
        <v>0</v>
      </c>
      <c r="BF1019" s="203">
        <f t="shared" si="25"/>
        <v>0</v>
      </c>
      <c r="BG1019" s="203">
        <f t="shared" si="26"/>
        <v>0</v>
      </c>
      <c r="BH1019" s="203">
        <f t="shared" si="27"/>
        <v>0</v>
      </c>
      <c r="BI1019" s="203">
        <f t="shared" si="28"/>
        <v>0</v>
      </c>
      <c r="BJ1019" s="24" t="s">
        <v>79</v>
      </c>
      <c r="BK1019" s="203">
        <f t="shared" si="29"/>
        <v>0</v>
      </c>
      <c r="BL1019" s="24" t="s">
        <v>209</v>
      </c>
      <c r="BM1019" s="24" t="s">
        <v>1358</v>
      </c>
    </row>
    <row r="1020" spans="2:65" s="1" customFormat="1" ht="16.5" customHeight="1">
      <c r="B1020" s="41"/>
      <c r="C1020" s="227" t="s">
        <v>964</v>
      </c>
      <c r="D1020" s="227" t="s">
        <v>268</v>
      </c>
      <c r="E1020" s="228" t="s">
        <v>1359</v>
      </c>
      <c r="F1020" s="229" t="s">
        <v>1360</v>
      </c>
      <c r="G1020" s="230" t="s">
        <v>348</v>
      </c>
      <c r="H1020" s="231">
        <v>1548</v>
      </c>
      <c r="I1020" s="232"/>
      <c r="J1020" s="233">
        <f t="shared" si="20"/>
        <v>0</v>
      </c>
      <c r="K1020" s="229" t="s">
        <v>21</v>
      </c>
      <c r="L1020" s="234"/>
      <c r="M1020" s="235" t="s">
        <v>21</v>
      </c>
      <c r="N1020" s="236" t="s">
        <v>42</v>
      </c>
      <c r="O1020" s="42"/>
      <c r="P1020" s="201">
        <f t="shared" si="21"/>
        <v>0</v>
      </c>
      <c r="Q1020" s="201">
        <v>0</v>
      </c>
      <c r="R1020" s="201">
        <f t="shared" si="22"/>
        <v>0</v>
      </c>
      <c r="S1020" s="201">
        <v>0</v>
      </c>
      <c r="T1020" s="202">
        <f t="shared" si="23"/>
        <v>0</v>
      </c>
      <c r="AR1020" s="24" t="s">
        <v>246</v>
      </c>
      <c r="AT1020" s="24" t="s">
        <v>268</v>
      </c>
      <c r="AU1020" s="24" t="s">
        <v>81</v>
      </c>
      <c r="AY1020" s="24" t="s">
        <v>172</v>
      </c>
      <c r="BE1020" s="203">
        <f t="shared" si="24"/>
        <v>0</v>
      </c>
      <c r="BF1020" s="203">
        <f t="shared" si="25"/>
        <v>0</v>
      </c>
      <c r="BG1020" s="203">
        <f t="shared" si="26"/>
        <v>0</v>
      </c>
      <c r="BH1020" s="203">
        <f t="shared" si="27"/>
        <v>0</v>
      </c>
      <c r="BI1020" s="203">
        <f t="shared" si="28"/>
        <v>0</v>
      </c>
      <c r="BJ1020" s="24" t="s">
        <v>79</v>
      </c>
      <c r="BK1020" s="203">
        <f t="shared" si="29"/>
        <v>0</v>
      </c>
      <c r="BL1020" s="24" t="s">
        <v>209</v>
      </c>
      <c r="BM1020" s="24" t="s">
        <v>1361</v>
      </c>
    </row>
    <row r="1021" spans="2:65" s="1" customFormat="1" ht="16.5" customHeight="1">
      <c r="B1021" s="41"/>
      <c r="C1021" s="227" t="s">
        <v>1362</v>
      </c>
      <c r="D1021" s="227" t="s">
        <v>268</v>
      </c>
      <c r="E1021" s="228" t="s">
        <v>1363</v>
      </c>
      <c r="F1021" s="229" t="s">
        <v>1364</v>
      </c>
      <c r="G1021" s="230" t="s">
        <v>348</v>
      </c>
      <c r="H1021" s="231">
        <v>136</v>
      </c>
      <c r="I1021" s="232"/>
      <c r="J1021" s="233">
        <f t="shared" si="20"/>
        <v>0</v>
      </c>
      <c r="K1021" s="229" t="s">
        <v>21</v>
      </c>
      <c r="L1021" s="234"/>
      <c r="M1021" s="235" t="s">
        <v>21</v>
      </c>
      <c r="N1021" s="236" t="s">
        <v>42</v>
      </c>
      <c r="O1021" s="42"/>
      <c r="P1021" s="201">
        <f t="shared" si="21"/>
        <v>0</v>
      </c>
      <c r="Q1021" s="201">
        <v>0</v>
      </c>
      <c r="R1021" s="201">
        <f t="shared" si="22"/>
        <v>0</v>
      </c>
      <c r="S1021" s="201">
        <v>0</v>
      </c>
      <c r="T1021" s="202">
        <f t="shared" si="23"/>
        <v>0</v>
      </c>
      <c r="AR1021" s="24" t="s">
        <v>246</v>
      </c>
      <c r="AT1021" s="24" t="s">
        <v>268</v>
      </c>
      <c r="AU1021" s="24" t="s">
        <v>81</v>
      </c>
      <c r="AY1021" s="24" t="s">
        <v>172</v>
      </c>
      <c r="BE1021" s="203">
        <f t="shared" si="24"/>
        <v>0</v>
      </c>
      <c r="BF1021" s="203">
        <f t="shared" si="25"/>
        <v>0</v>
      </c>
      <c r="BG1021" s="203">
        <f t="shared" si="26"/>
        <v>0</v>
      </c>
      <c r="BH1021" s="203">
        <f t="shared" si="27"/>
        <v>0</v>
      </c>
      <c r="BI1021" s="203">
        <f t="shared" si="28"/>
        <v>0</v>
      </c>
      <c r="BJ1021" s="24" t="s">
        <v>79</v>
      </c>
      <c r="BK1021" s="203">
        <f t="shared" si="29"/>
        <v>0</v>
      </c>
      <c r="BL1021" s="24" t="s">
        <v>209</v>
      </c>
      <c r="BM1021" s="24" t="s">
        <v>1365</v>
      </c>
    </row>
    <row r="1022" spans="2:65" s="1" customFormat="1" ht="16.5" customHeight="1">
      <c r="B1022" s="41"/>
      <c r="C1022" s="227" t="s">
        <v>968</v>
      </c>
      <c r="D1022" s="227" t="s">
        <v>268</v>
      </c>
      <c r="E1022" s="228" t="s">
        <v>1366</v>
      </c>
      <c r="F1022" s="229" t="s">
        <v>1367</v>
      </c>
      <c r="G1022" s="230" t="s">
        <v>348</v>
      </c>
      <c r="H1022" s="231">
        <v>4</v>
      </c>
      <c r="I1022" s="232"/>
      <c r="J1022" s="233">
        <f t="shared" si="20"/>
        <v>0</v>
      </c>
      <c r="K1022" s="229" t="s">
        <v>21</v>
      </c>
      <c r="L1022" s="234"/>
      <c r="M1022" s="235" t="s">
        <v>21</v>
      </c>
      <c r="N1022" s="236" t="s">
        <v>42</v>
      </c>
      <c r="O1022" s="42"/>
      <c r="P1022" s="201">
        <f t="shared" si="21"/>
        <v>0</v>
      </c>
      <c r="Q1022" s="201">
        <v>0</v>
      </c>
      <c r="R1022" s="201">
        <f t="shared" si="22"/>
        <v>0</v>
      </c>
      <c r="S1022" s="201">
        <v>0</v>
      </c>
      <c r="T1022" s="202">
        <f t="shared" si="23"/>
        <v>0</v>
      </c>
      <c r="AR1022" s="24" t="s">
        <v>246</v>
      </c>
      <c r="AT1022" s="24" t="s">
        <v>268</v>
      </c>
      <c r="AU1022" s="24" t="s">
        <v>81</v>
      </c>
      <c r="AY1022" s="24" t="s">
        <v>172</v>
      </c>
      <c r="BE1022" s="203">
        <f t="shared" si="24"/>
        <v>0</v>
      </c>
      <c r="BF1022" s="203">
        <f t="shared" si="25"/>
        <v>0</v>
      </c>
      <c r="BG1022" s="203">
        <f t="shared" si="26"/>
        <v>0</v>
      </c>
      <c r="BH1022" s="203">
        <f t="shared" si="27"/>
        <v>0</v>
      </c>
      <c r="BI1022" s="203">
        <f t="shared" si="28"/>
        <v>0</v>
      </c>
      <c r="BJ1022" s="24" t="s">
        <v>79</v>
      </c>
      <c r="BK1022" s="203">
        <f t="shared" si="29"/>
        <v>0</v>
      </c>
      <c r="BL1022" s="24" t="s">
        <v>209</v>
      </c>
      <c r="BM1022" s="24" t="s">
        <v>1368</v>
      </c>
    </row>
    <row r="1023" spans="2:65" s="1" customFormat="1" ht="16.5" customHeight="1">
      <c r="B1023" s="41"/>
      <c r="C1023" s="227" t="s">
        <v>1369</v>
      </c>
      <c r="D1023" s="227" t="s">
        <v>268</v>
      </c>
      <c r="E1023" s="228" t="s">
        <v>1370</v>
      </c>
      <c r="F1023" s="229" t="s">
        <v>1371</v>
      </c>
      <c r="G1023" s="230" t="s">
        <v>348</v>
      </c>
      <c r="H1023" s="231">
        <v>18</v>
      </c>
      <c r="I1023" s="232"/>
      <c r="J1023" s="233">
        <f t="shared" si="20"/>
        <v>0</v>
      </c>
      <c r="K1023" s="229" t="s">
        <v>21</v>
      </c>
      <c r="L1023" s="234"/>
      <c r="M1023" s="235" t="s">
        <v>21</v>
      </c>
      <c r="N1023" s="236" t="s">
        <v>42</v>
      </c>
      <c r="O1023" s="42"/>
      <c r="P1023" s="201">
        <f t="shared" si="21"/>
        <v>0</v>
      </c>
      <c r="Q1023" s="201">
        <v>0</v>
      </c>
      <c r="R1023" s="201">
        <f t="shared" si="22"/>
        <v>0</v>
      </c>
      <c r="S1023" s="201">
        <v>0</v>
      </c>
      <c r="T1023" s="202">
        <f t="shared" si="23"/>
        <v>0</v>
      </c>
      <c r="AR1023" s="24" t="s">
        <v>246</v>
      </c>
      <c r="AT1023" s="24" t="s">
        <v>268</v>
      </c>
      <c r="AU1023" s="24" t="s">
        <v>81</v>
      </c>
      <c r="AY1023" s="24" t="s">
        <v>172</v>
      </c>
      <c r="BE1023" s="203">
        <f t="shared" si="24"/>
        <v>0</v>
      </c>
      <c r="BF1023" s="203">
        <f t="shared" si="25"/>
        <v>0</v>
      </c>
      <c r="BG1023" s="203">
        <f t="shared" si="26"/>
        <v>0</v>
      </c>
      <c r="BH1023" s="203">
        <f t="shared" si="27"/>
        <v>0</v>
      </c>
      <c r="BI1023" s="203">
        <f t="shared" si="28"/>
        <v>0</v>
      </c>
      <c r="BJ1023" s="24" t="s">
        <v>79</v>
      </c>
      <c r="BK1023" s="203">
        <f t="shared" si="29"/>
        <v>0</v>
      </c>
      <c r="BL1023" s="24" t="s">
        <v>209</v>
      </c>
      <c r="BM1023" s="24" t="s">
        <v>1372</v>
      </c>
    </row>
    <row r="1024" spans="2:65" s="1" customFormat="1" ht="16.5" customHeight="1">
      <c r="B1024" s="41"/>
      <c r="C1024" s="227" t="s">
        <v>973</v>
      </c>
      <c r="D1024" s="227" t="s">
        <v>268</v>
      </c>
      <c r="E1024" s="228" t="s">
        <v>1373</v>
      </c>
      <c r="F1024" s="229" t="s">
        <v>1374</v>
      </c>
      <c r="G1024" s="230" t="s">
        <v>348</v>
      </c>
      <c r="H1024" s="231">
        <v>6</v>
      </c>
      <c r="I1024" s="232"/>
      <c r="J1024" s="233">
        <f t="shared" si="20"/>
        <v>0</v>
      </c>
      <c r="K1024" s="229" t="s">
        <v>21</v>
      </c>
      <c r="L1024" s="234"/>
      <c r="M1024" s="235" t="s">
        <v>21</v>
      </c>
      <c r="N1024" s="236" t="s">
        <v>42</v>
      </c>
      <c r="O1024" s="42"/>
      <c r="P1024" s="201">
        <f t="shared" si="21"/>
        <v>0</v>
      </c>
      <c r="Q1024" s="201">
        <v>0</v>
      </c>
      <c r="R1024" s="201">
        <f t="shared" si="22"/>
        <v>0</v>
      </c>
      <c r="S1024" s="201">
        <v>0</v>
      </c>
      <c r="T1024" s="202">
        <f t="shared" si="23"/>
        <v>0</v>
      </c>
      <c r="AR1024" s="24" t="s">
        <v>246</v>
      </c>
      <c r="AT1024" s="24" t="s">
        <v>268</v>
      </c>
      <c r="AU1024" s="24" t="s">
        <v>81</v>
      </c>
      <c r="AY1024" s="24" t="s">
        <v>172</v>
      </c>
      <c r="BE1024" s="203">
        <f t="shared" si="24"/>
        <v>0</v>
      </c>
      <c r="BF1024" s="203">
        <f t="shared" si="25"/>
        <v>0</v>
      </c>
      <c r="BG1024" s="203">
        <f t="shared" si="26"/>
        <v>0</v>
      </c>
      <c r="BH1024" s="203">
        <f t="shared" si="27"/>
        <v>0</v>
      </c>
      <c r="BI1024" s="203">
        <f t="shared" si="28"/>
        <v>0</v>
      </c>
      <c r="BJ1024" s="24" t="s">
        <v>79</v>
      </c>
      <c r="BK1024" s="203">
        <f t="shared" si="29"/>
        <v>0</v>
      </c>
      <c r="BL1024" s="24" t="s">
        <v>209</v>
      </c>
      <c r="BM1024" s="24" t="s">
        <v>1375</v>
      </c>
    </row>
    <row r="1025" spans="2:65" s="1" customFormat="1" ht="16.5" customHeight="1">
      <c r="B1025" s="41"/>
      <c r="C1025" s="192" t="s">
        <v>1376</v>
      </c>
      <c r="D1025" s="192" t="s">
        <v>174</v>
      </c>
      <c r="E1025" s="193" t="s">
        <v>1377</v>
      </c>
      <c r="F1025" s="194" t="s">
        <v>1378</v>
      </c>
      <c r="G1025" s="195" t="s">
        <v>280</v>
      </c>
      <c r="H1025" s="196">
        <v>4</v>
      </c>
      <c r="I1025" s="197"/>
      <c r="J1025" s="198">
        <f t="shared" si="20"/>
        <v>0</v>
      </c>
      <c r="K1025" s="194" t="s">
        <v>21</v>
      </c>
      <c r="L1025" s="61"/>
      <c r="M1025" s="199" t="s">
        <v>21</v>
      </c>
      <c r="N1025" s="200" t="s">
        <v>42</v>
      </c>
      <c r="O1025" s="42"/>
      <c r="P1025" s="201">
        <f t="shared" si="21"/>
        <v>0</v>
      </c>
      <c r="Q1025" s="201">
        <v>0</v>
      </c>
      <c r="R1025" s="201">
        <f t="shared" si="22"/>
        <v>0</v>
      </c>
      <c r="S1025" s="201">
        <v>0</v>
      </c>
      <c r="T1025" s="202">
        <f t="shared" si="23"/>
        <v>0</v>
      </c>
      <c r="AR1025" s="24" t="s">
        <v>209</v>
      </c>
      <c r="AT1025" s="24" t="s">
        <v>174</v>
      </c>
      <c r="AU1025" s="24" t="s">
        <v>81</v>
      </c>
      <c r="AY1025" s="24" t="s">
        <v>172</v>
      </c>
      <c r="BE1025" s="203">
        <f t="shared" si="24"/>
        <v>0</v>
      </c>
      <c r="BF1025" s="203">
        <f t="shared" si="25"/>
        <v>0</v>
      </c>
      <c r="BG1025" s="203">
        <f t="shared" si="26"/>
        <v>0</v>
      </c>
      <c r="BH1025" s="203">
        <f t="shared" si="27"/>
        <v>0</v>
      </c>
      <c r="BI1025" s="203">
        <f t="shared" si="28"/>
        <v>0</v>
      </c>
      <c r="BJ1025" s="24" t="s">
        <v>79</v>
      </c>
      <c r="BK1025" s="203">
        <f t="shared" si="29"/>
        <v>0</v>
      </c>
      <c r="BL1025" s="24" t="s">
        <v>209</v>
      </c>
      <c r="BM1025" s="24" t="s">
        <v>1379</v>
      </c>
    </row>
    <row r="1026" spans="2:65" s="1" customFormat="1" ht="25.5" customHeight="1">
      <c r="B1026" s="41"/>
      <c r="C1026" s="227" t="s">
        <v>979</v>
      </c>
      <c r="D1026" s="227" t="s">
        <v>268</v>
      </c>
      <c r="E1026" s="228" t="s">
        <v>1380</v>
      </c>
      <c r="F1026" s="229" t="s">
        <v>1381</v>
      </c>
      <c r="G1026" s="230" t="s">
        <v>280</v>
      </c>
      <c r="H1026" s="231">
        <v>4</v>
      </c>
      <c r="I1026" s="232"/>
      <c r="J1026" s="233">
        <f t="shared" si="20"/>
        <v>0</v>
      </c>
      <c r="K1026" s="229" t="s">
        <v>21</v>
      </c>
      <c r="L1026" s="234"/>
      <c r="M1026" s="235" t="s">
        <v>21</v>
      </c>
      <c r="N1026" s="236" t="s">
        <v>42</v>
      </c>
      <c r="O1026" s="42"/>
      <c r="P1026" s="201">
        <f t="shared" si="21"/>
        <v>0</v>
      </c>
      <c r="Q1026" s="201">
        <v>0</v>
      </c>
      <c r="R1026" s="201">
        <f t="shared" si="22"/>
        <v>0</v>
      </c>
      <c r="S1026" s="201">
        <v>0</v>
      </c>
      <c r="T1026" s="202">
        <f t="shared" si="23"/>
        <v>0</v>
      </c>
      <c r="AR1026" s="24" t="s">
        <v>246</v>
      </c>
      <c r="AT1026" s="24" t="s">
        <v>268</v>
      </c>
      <c r="AU1026" s="24" t="s">
        <v>81</v>
      </c>
      <c r="AY1026" s="24" t="s">
        <v>172</v>
      </c>
      <c r="BE1026" s="203">
        <f t="shared" si="24"/>
        <v>0</v>
      </c>
      <c r="BF1026" s="203">
        <f t="shared" si="25"/>
        <v>0</v>
      </c>
      <c r="BG1026" s="203">
        <f t="shared" si="26"/>
        <v>0</v>
      </c>
      <c r="BH1026" s="203">
        <f t="shared" si="27"/>
        <v>0</v>
      </c>
      <c r="BI1026" s="203">
        <f t="shared" si="28"/>
        <v>0</v>
      </c>
      <c r="BJ1026" s="24" t="s">
        <v>79</v>
      </c>
      <c r="BK1026" s="203">
        <f t="shared" si="29"/>
        <v>0</v>
      </c>
      <c r="BL1026" s="24" t="s">
        <v>209</v>
      </c>
      <c r="BM1026" s="24" t="s">
        <v>1382</v>
      </c>
    </row>
    <row r="1027" spans="2:65" s="1" customFormat="1" ht="16.5" customHeight="1">
      <c r="B1027" s="41"/>
      <c r="C1027" s="192" t="s">
        <v>1383</v>
      </c>
      <c r="D1027" s="192" t="s">
        <v>174</v>
      </c>
      <c r="E1027" s="193" t="s">
        <v>1384</v>
      </c>
      <c r="F1027" s="194" t="s">
        <v>1385</v>
      </c>
      <c r="G1027" s="195" t="s">
        <v>280</v>
      </c>
      <c r="H1027" s="196">
        <v>50</v>
      </c>
      <c r="I1027" s="197"/>
      <c r="J1027" s="198">
        <f t="shared" si="20"/>
        <v>0</v>
      </c>
      <c r="K1027" s="194" t="s">
        <v>21</v>
      </c>
      <c r="L1027" s="61"/>
      <c r="M1027" s="199" t="s">
        <v>21</v>
      </c>
      <c r="N1027" s="200" t="s">
        <v>42</v>
      </c>
      <c r="O1027" s="42"/>
      <c r="P1027" s="201">
        <f t="shared" si="21"/>
        <v>0</v>
      </c>
      <c r="Q1027" s="201">
        <v>0</v>
      </c>
      <c r="R1027" s="201">
        <f t="shared" si="22"/>
        <v>0</v>
      </c>
      <c r="S1027" s="201">
        <v>0</v>
      </c>
      <c r="T1027" s="202">
        <f t="shared" si="23"/>
        <v>0</v>
      </c>
      <c r="AR1027" s="24" t="s">
        <v>209</v>
      </c>
      <c r="AT1027" s="24" t="s">
        <v>174</v>
      </c>
      <c r="AU1027" s="24" t="s">
        <v>81</v>
      </c>
      <c r="AY1027" s="24" t="s">
        <v>172</v>
      </c>
      <c r="BE1027" s="203">
        <f t="shared" si="24"/>
        <v>0</v>
      </c>
      <c r="BF1027" s="203">
        <f t="shared" si="25"/>
        <v>0</v>
      </c>
      <c r="BG1027" s="203">
        <f t="shared" si="26"/>
        <v>0</v>
      </c>
      <c r="BH1027" s="203">
        <f t="shared" si="27"/>
        <v>0</v>
      </c>
      <c r="BI1027" s="203">
        <f t="shared" si="28"/>
        <v>0</v>
      </c>
      <c r="BJ1027" s="24" t="s">
        <v>79</v>
      </c>
      <c r="BK1027" s="203">
        <f t="shared" si="29"/>
        <v>0</v>
      </c>
      <c r="BL1027" s="24" t="s">
        <v>209</v>
      </c>
      <c r="BM1027" s="24" t="s">
        <v>1386</v>
      </c>
    </row>
    <row r="1028" spans="2:65" s="1" customFormat="1" ht="25.5" customHeight="1">
      <c r="B1028" s="41"/>
      <c r="C1028" s="227" t="s">
        <v>983</v>
      </c>
      <c r="D1028" s="227" t="s">
        <v>268</v>
      </c>
      <c r="E1028" s="228" t="s">
        <v>1387</v>
      </c>
      <c r="F1028" s="229" t="s">
        <v>1388</v>
      </c>
      <c r="G1028" s="230" t="s">
        <v>280</v>
      </c>
      <c r="H1028" s="231">
        <v>50</v>
      </c>
      <c r="I1028" s="232"/>
      <c r="J1028" s="233">
        <f t="shared" si="20"/>
        <v>0</v>
      </c>
      <c r="K1028" s="229" t="s">
        <v>21</v>
      </c>
      <c r="L1028" s="234"/>
      <c r="M1028" s="235" t="s">
        <v>21</v>
      </c>
      <c r="N1028" s="236" t="s">
        <v>42</v>
      </c>
      <c r="O1028" s="42"/>
      <c r="P1028" s="201">
        <f t="shared" si="21"/>
        <v>0</v>
      </c>
      <c r="Q1028" s="201">
        <v>0</v>
      </c>
      <c r="R1028" s="201">
        <f t="shared" si="22"/>
        <v>0</v>
      </c>
      <c r="S1028" s="201">
        <v>0</v>
      </c>
      <c r="T1028" s="202">
        <f t="shared" si="23"/>
        <v>0</v>
      </c>
      <c r="AR1028" s="24" t="s">
        <v>246</v>
      </c>
      <c r="AT1028" s="24" t="s">
        <v>268</v>
      </c>
      <c r="AU1028" s="24" t="s">
        <v>81</v>
      </c>
      <c r="AY1028" s="24" t="s">
        <v>172</v>
      </c>
      <c r="BE1028" s="203">
        <f t="shared" si="24"/>
        <v>0</v>
      </c>
      <c r="BF1028" s="203">
        <f t="shared" si="25"/>
        <v>0</v>
      </c>
      <c r="BG1028" s="203">
        <f t="shared" si="26"/>
        <v>0</v>
      </c>
      <c r="BH1028" s="203">
        <f t="shared" si="27"/>
        <v>0</v>
      </c>
      <c r="BI1028" s="203">
        <f t="shared" si="28"/>
        <v>0</v>
      </c>
      <c r="BJ1028" s="24" t="s">
        <v>79</v>
      </c>
      <c r="BK1028" s="203">
        <f t="shared" si="29"/>
        <v>0</v>
      </c>
      <c r="BL1028" s="24" t="s">
        <v>209</v>
      </c>
      <c r="BM1028" s="24" t="s">
        <v>1389</v>
      </c>
    </row>
    <row r="1029" spans="2:65" s="1" customFormat="1" ht="16.5" customHeight="1">
      <c r="B1029" s="41"/>
      <c r="C1029" s="192" t="s">
        <v>1390</v>
      </c>
      <c r="D1029" s="192" t="s">
        <v>174</v>
      </c>
      <c r="E1029" s="193" t="s">
        <v>1391</v>
      </c>
      <c r="F1029" s="194" t="s">
        <v>1392</v>
      </c>
      <c r="G1029" s="195" t="s">
        <v>280</v>
      </c>
      <c r="H1029" s="196">
        <v>8</v>
      </c>
      <c r="I1029" s="197"/>
      <c r="J1029" s="198">
        <f t="shared" si="20"/>
        <v>0</v>
      </c>
      <c r="K1029" s="194" t="s">
        <v>21</v>
      </c>
      <c r="L1029" s="61"/>
      <c r="M1029" s="199" t="s">
        <v>21</v>
      </c>
      <c r="N1029" s="200" t="s">
        <v>42</v>
      </c>
      <c r="O1029" s="42"/>
      <c r="P1029" s="201">
        <f t="shared" si="21"/>
        <v>0</v>
      </c>
      <c r="Q1029" s="201">
        <v>0</v>
      </c>
      <c r="R1029" s="201">
        <f t="shared" si="22"/>
        <v>0</v>
      </c>
      <c r="S1029" s="201">
        <v>0</v>
      </c>
      <c r="T1029" s="202">
        <f t="shared" si="23"/>
        <v>0</v>
      </c>
      <c r="AR1029" s="24" t="s">
        <v>209</v>
      </c>
      <c r="AT1029" s="24" t="s">
        <v>174</v>
      </c>
      <c r="AU1029" s="24" t="s">
        <v>81</v>
      </c>
      <c r="AY1029" s="24" t="s">
        <v>172</v>
      </c>
      <c r="BE1029" s="203">
        <f t="shared" si="24"/>
        <v>0</v>
      </c>
      <c r="BF1029" s="203">
        <f t="shared" si="25"/>
        <v>0</v>
      </c>
      <c r="BG1029" s="203">
        <f t="shared" si="26"/>
        <v>0</v>
      </c>
      <c r="BH1029" s="203">
        <f t="shared" si="27"/>
        <v>0</v>
      </c>
      <c r="BI1029" s="203">
        <f t="shared" si="28"/>
        <v>0</v>
      </c>
      <c r="BJ1029" s="24" t="s">
        <v>79</v>
      </c>
      <c r="BK1029" s="203">
        <f t="shared" si="29"/>
        <v>0</v>
      </c>
      <c r="BL1029" s="24" t="s">
        <v>209</v>
      </c>
      <c r="BM1029" s="24" t="s">
        <v>1393</v>
      </c>
    </row>
    <row r="1030" spans="2:65" s="1" customFormat="1" ht="25.5" customHeight="1">
      <c r="B1030" s="41"/>
      <c r="C1030" s="227" t="s">
        <v>987</v>
      </c>
      <c r="D1030" s="227" t="s">
        <v>268</v>
      </c>
      <c r="E1030" s="228" t="s">
        <v>1394</v>
      </c>
      <c r="F1030" s="229" t="s">
        <v>1395</v>
      </c>
      <c r="G1030" s="230" t="s">
        <v>280</v>
      </c>
      <c r="H1030" s="231">
        <v>8</v>
      </c>
      <c r="I1030" s="232"/>
      <c r="J1030" s="233">
        <f t="shared" si="20"/>
        <v>0</v>
      </c>
      <c r="K1030" s="229" t="s">
        <v>21</v>
      </c>
      <c r="L1030" s="234"/>
      <c r="M1030" s="235" t="s">
        <v>21</v>
      </c>
      <c r="N1030" s="236" t="s">
        <v>42</v>
      </c>
      <c r="O1030" s="42"/>
      <c r="P1030" s="201">
        <f t="shared" si="21"/>
        <v>0</v>
      </c>
      <c r="Q1030" s="201">
        <v>0</v>
      </c>
      <c r="R1030" s="201">
        <f t="shared" si="22"/>
        <v>0</v>
      </c>
      <c r="S1030" s="201">
        <v>0</v>
      </c>
      <c r="T1030" s="202">
        <f t="shared" si="23"/>
        <v>0</v>
      </c>
      <c r="AR1030" s="24" t="s">
        <v>246</v>
      </c>
      <c r="AT1030" s="24" t="s">
        <v>268</v>
      </c>
      <c r="AU1030" s="24" t="s">
        <v>81</v>
      </c>
      <c r="AY1030" s="24" t="s">
        <v>172</v>
      </c>
      <c r="BE1030" s="203">
        <f t="shared" si="24"/>
        <v>0</v>
      </c>
      <c r="BF1030" s="203">
        <f t="shared" si="25"/>
        <v>0</v>
      </c>
      <c r="BG1030" s="203">
        <f t="shared" si="26"/>
        <v>0</v>
      </c>
      <c r="BH1030" s="203">
        <f t="shared" si="27"/>
        <v>0</v>
      </c>
      <c r="BI1030" s="203">
        <f t="shared" si="28"/>
        <v>0</v>
      </c>
      <c r="BJ1030" s="24" t="s">
        <v>79</v>
      </c>
      <c r="BK1030" s="203">
        <f t="shared" si="29"/>
        <v>0</v>
      </c>
      <c r="BL1030" s="24" t="s">
        <v>209</v>
      </c>
      <c r="BM1030" s="24" t="s">
        <v>1396</v>
      </c>
    </row>
    <row r="1031" spans="2:65" s="1" customFormat="1" ht="16.5" customHeight="1">
      <c r="B1031" s="41"/>
      <c r="C1031" s="192" t="s">
        <v>1397</v>
      </c>
      <c r="D1031" s="192" t="s">
        <v>174</v>
      </c>
      <c r="E1031" s="193" t="s">
        <v>1398</v>
      </c>
      <c r="F1031" s="194" t="s">
        <v>1399</v>
      </c>
      <c r="G1031" s="195" t="s">
        <v>280</v>
      </c>
      <c r="H1031" s="196">
        <v>1</v>
      </c>
      <c r="I1031" s="197"/>
      <c r="J1031" s="198">
        <f t="shared" si="20"/>
        <v>0</v>
      </c>
      <c r="K1031" s="194" t="s">
        <v>21</v>
      </c>
      <c r="L1031" s="61"/>
      <c r="M1031" s="199" t="s">
        <v>21</v>
      </c>
      <c r="N1031" s="200" t="s">
        <v>42</v>
      </c>
      <c r="O1031" s="42"/>
      <c r="P1031" s="201">
        <f t="shared" si="21"/>
        <v>0</v>
      </c>
      <c r="Q1031" s="201">
        <v>0</v>
      </c>
      <c r="R1031" s="201">
        <f t="shared" si="22"/>
        <v>0</v>
      </c>
      <c r="S1031" s="201">
        <v>0</v>
      </c>
      <c r="T1031" s="202">
        <f t="shared" si="23"/>
        <v>0</v>
      </c>
      <c r="AR1031" s="24" t="s">
        <v>209</v>
      </c>
      <c r="AT1031" s="24" t="s">
        <v>174</v>
      </c>
      <c r="AU1031" s="24" t="s">
        <v>81</v>
      </c>
      <c r="AY1031" s="24" t="s">
        <v>172</v>
      </c>
      <c r="BE1031" s="203">
        <f t="shared" si="24"/>
        <v>0</v>
      </c>
      <c r="BF1031" s="203">
        <f t="shared" si="25"/>
        <v>0</v>
      </c>
      <c r="BG1031" s="203">
        <f t="shared" si="26"/>
        <v>0</v>
      </c>
      <c r="BH1031" s="203">
        <f t="shared" si="27"/>
        <v>0</v>
      </c>
      <c r="BI1031" s="203">
        <f t="shared" si="28"/>
        <v>0</v>
      </c>
      <c r="BJ1031" s="24" t="s">
        <v>79</v>
      </c>
      <c r="BK1031" s="203">
        <f t="shared" si="29"/>
        <v>0</v>
      </c>
      <c r="BL1031" s="24" t="s">
        <v>209</v>
      </c>
      <c r="BM1031" s="24" t="s">
        <v>1400</v>
      </c>
    </row>
    <row r="1032" spans="2:65" s="1" customFormat="1" ht="25.5" customHeight="1">
      <c r="B1032" s="41"/>
      <c r="C1032" s="227" t="s">
        <v>991</v>
      </c>
      <c r="D1032" s="227" t="s">
        <v>268</v>
      </c>
      <c r="E1032" s="228" t="s">
        <v>1401</v>
      </c>
      <c r="F1032" s="229" t="s">
        <v>1402</v>
      </c>
      <c r="G1032" s="230" t="s">
        <v>280</v>
      </c>
      <c r="H1032" s="231">
        <v>1</v>
      </c>
      <c r="I1032" s="232"/>
      <c r="J1032" s="233">
        <f aca="true" t="shared" si="30" ref="J1032:J1063">ROUND(I1032*H1032,2)</f>
        <v>0</v>
      </c>
      <c r="K1032" s="229" t="s">
        <v>21</v>
      </c>
      <c r="L1032" s="234"/>
      <c r="M1032" s="235" t="s">
        <v>21</v>
      </c>
      <c r="N1032" s="236" t="s">
        <v>42</v>
      </c>
      <c r="O1032" s="42"/>
      <c r="P1032" s="201">
        <f aca="true" t="shared" si="31" ref="P1032:P1063">O1032*H1032</f>
        <v>0</v>
      </c>
      <c r="Q1032" s="201">
        <v>0</v>
      </c>
      <c r="R1032" s="201">
        <f aca="true" t="shared" si="32" ref="R1032:R1063">Q1032*H1032</f>
        <v>0</v>
      </c>
      <c r="S1032" s="201">
        <v>0</v>
      </c>
      <c r="T1032" s="202">
        <f aca="true" t="shared" si="33" ref="T1032:T1063">S1032*H1032</f>
        <v>0</v>
      </c>
      <c r="AR1032" s="24" t="s">
        <v>246</v>
      </c>
      <c r="AT1032" s="24" t="s">
        <v>268</v>
      </c>
      <c r="AU1032" s="24" t="s">
        <v>81</v>
      </c>
      <c r="AY1032" s="24" t="s">
        <v>172</v>
      </c>
      <c r="BE1032" s="203">
        <f aca="true" t="shared" si="34" ref="BE1032:BE1053">IF(N1032="základní",J1032,0)</f>
        <v>0</v>
      </c>
      <c r="BF1032" s="203">
        <f aca="true" t="shared" si="35" ref="BF1032:BF1053">IF(N1032="snížená",J1032,0)</f>
        <v>0</v>
      </c>
      <c r="BG1032" s="203">
        <f aca="true" t="shared" si="36" ref="BG1032:BG1053">IF(N1032="zákl. přenesená",J1032,0)</f>
        <v>0</v>
      </c>
      <c r="BH1032" s="203">
        <f aca="true" t="shared" si="37" ref="BH1032:BH1053">IF(N1032="sníž. přenesená",J1032,0)</f>
        <v>0</v>
      </c>
      <c r="BI1032" s="203">
        <f aca="true" t="shared" si="38" ref="BI1032:BI1053">IF(N1032="nulová",J1032,0)</f>
        <v>0</v>
      </c>
      <c r="BJ1032" s="24" t="s">
        <v>79</v>
      </c>
      <c r="BK1032" s="203">
        <f aca="true" t="shared" si="39" ref="BK1032:BK1053">ROUND(I1032*H1032,2)</f>
        <v>0</v>
      </c>
      <c r="BL1032" s="24" t="s">
        <v>209</v>
      </c>
      <c r="BM1032" s="24" t="s">
        <v>1403</v>
      </c>
    </row>
    <row r="1033" spans="2:65" s="1" customFormat="1" ht="16.5" customHeight="1">
      <c r="B1033" s="41"/>
      <c r="C1033" s="192" t="s">
        <v>1404</v>
      </c>
      <c r="D1033" s="192" t="s">
        <v>174</v>
      </c>
      <c r="E1033" s="193" t="s">
        <v>1405</v>
      </c>
      <c r="F1033" s="194" t="s">
        <v>1406</v>
      </c>
      <c r="G1033" s="195" t="s">
        <v>280</v>
      </c>
      <c r="H1033" s="196">
        <v>5</v>
      </c>
      <c r="I1033" s="197"/>
      <c r="J1033" s="198">
        <f t="shared" si="30"/>
        <v>0</v>
      </c>
      <c r="K1033" s="194" t="s">
        <v>21</v>
      </c>
      <c r="L1033" s="61"/>
      <c r="M1033" s="199" t="s">
        <v>21</v>
      </c>
      <c r="N1033" s="200" t="s">
        <v>42</v>
      </c>
      <c r="O1033" s="42"/>
      <c r="P1033" s="201">
        <f t="shared" si="31"/>
        <v>0</v>
      </c>
      <c r="Q1033" s="201">
        <v>0</v>
      </c>
      <c r="R1033" s="201">
        <f t="shared" si="32"/>
        <v>0</v>
      </c>
      <c r="S1033" s="201">
        <v>0</v>
      </c>
      <c r="T1033" s="202">
        <f t="shared" si="33"/>
        <v>0</v>
      </c>
      <c r="AR1033" s="24" t="s">
        <v>209</v>
      </c>
      <c r="AT1033" s="24" t="s">
        <v>174</v>
      </c>
      <c r="AU1033" s="24" t="s">
        <v>81</v>
      </c>
      <c r="AY1033" s="24" t="s">
        <v>172</v>
      </c>
      <c r="BE1033" s="203">
        <f t="shared" si="34"/>
        <v>0</v>
      </c>
      <c r="BF1033" s="203">
        <f t="shared" si="35"/>
        <v>0</v>
      </c>
      <c r="BG1033" s="203">
        <f t="shared" si="36"/>
        <v>0</v>
      </c>
      <c r="BH1033" s="203">
        <f t="shared" si="37"/>
        <v>0</v>
      </c>
      <c r="BI1033" s="203">
        <f t="shared" si="38"/>
        <v>0</v>
      </c>
      <c r="BJ1033" s="24" t="s">
        <v>79</v>
      </c>
      <c r="BK1033" s="203">
        <f t="shared" si="39"/>
        <v>0</v>
      </c>
      <c r="BL1033" s="24" t="s">
        <v>209</v>
      </c>
      <c r="BM1033" s="24" t="s">
        <v>1407</v>
      </c>
    </row>
    <row r="1034" spans="2:65" s="1" customFormat="1" ht="25.5" customHeight="1">
      <c r="B1034" s="41"/>
      <c r="C1034" s="227" t="s">
        <v>994</v>
      </c>
      <c r="D1034" s="227" t="s">
        <v>268</v>
      </c>
      <c r="E1034" s="228" t="s">
        <v>1408</v>
      </c>
      <c r="F1034" s="229" t="s">
        <v>1409</v>
      </c>
      <c r="G1034" s="230" t="s">
        <v>280</v>
      </c>
      <c r="H1034" s="231">
        <v>3</v>
      </c>
      <c r="I1034" s="232"/>
      <c r="J1034" s="233">
        <f t="shared" si="30"/>
        <v>0</v>
      </c>
      <c r="K1034" s="229" t="s">
        <v>21</v>
      </c>
      <c r="L1034" s="234"/>
      <c r="M1034" s="235" t="s">
        <v>21</v>
      </c>
      <c r="N1034" s="236" t="s">
        <v>42</v>
      </c>
      <c r="O1034" s="42"/>
      <c r="P1034" s="201">
        <f t="shared" si="31"/>
        <v>0</v>
      </c>
      <c r="Q1034" s="201">
        <v>0</v>
      </c>
      <c r="R1034" s="201">
        <f t="shared" si="32"/>
        <v>0</v>
      </c>
      <c r="S1034" s="201">
        <v>0</v>
      </c>
      <c r="T1034" s="202">
        <f t="shared" si="33"/>
        <v>0</v>
      </c>
      <c r="AR1034" s="24" t="s">
        <v>246</v>
      </c>
      <c r="AT1034" s="24" t="s">
        <v>268</v>
      </c>
      <c r="AU1034" s="24" t="s">
        <v>81</v>
      </c>
      <c r="AY1034" s="24" t="s">
        <v>172</v>
      </c>
      <c r="BE1034" s="203">
        <f t="shared" si="34"/>
        <v>0</v>
      </c>
      <c r="BF1034" s="203">
        <f t="shared" si="35"/>
        <v>0</v>
      </c>
      <c r="BG1034" s="203">
        <f t="shared" si="36"/>
        <v>0</v>
      </c>
      <c r="BH1034" s="203">
        <f t="shared" si="37"/>
        <v>0</v>
      </c>
      <c r="BI1034" s="203">
        <f t="shared" si="38"/>
        <v>0</v>
      </c>
      <c r="BJ1034" s="24" t="s">
        <v>79</v>
      </c>
      <c r="BK1034" s="203">
        <f t="shared" si="39"/>
        <v>0</v>
      </c>
      <c r="BL1034" s="24" t="s">
        <v>209</v>
      </c>
      <c r="BM1034" s="24" t="s">
        <v>1410</v>
      </c>
    </row>
    <row r="1035" spans="2:65" s="1" customFormat="1" ht="16.5" customHeight="1">
      <c r="B1035" s="41"/>
      <c r="C1035" s="227" t="s">
        <v>1411</v>
      </c>
      <c r="D1035" s="227" t="s">
        <v>268</v>
      </c>
      <c r="E1035" s="228" t="s">
        <v>1412</v>
      </c>
      <c r="F1035" s="229" t="s">
        <v>1413</v>
      </c>
      <c r="G1035" s="230" t="s">
        <v>280</v>
      </c>
      <c r="H1035" s="231">
        <v>1</v>
      </c>
      <c r="I1035" s="232"/>
      <c r="J1035" s="233">
        <f t="shared" si="30"/>
        <v>0</v>
      </c>
      <c r="K1035" s="229" t="s">
        <v>21</v>
      </c>
      <c r="L1035" s="234"/>
      <c r="M1035" s="235" t="s">
        <v>21</v>
      </c>
      <c r="N1035" s="236" t="s">
        <v>42</v>
      </c>
      <c r="O1035" s="42"/>
      <c r="P1035" s="201">
        <f t="shared" si="31"/>
        <v>0</v>
      </c>
      <c r="Q1035" s="201">
        <v>0</v>
      </c>
      <c r="R1035" s="201">
        <f t="shared" si="32"/>
        <v>0</v>
      </c>
      <c r="S1035" s="201">
        <v>0</v>
      </c>
      <c r="T1035" s="202">
        <f t="shared" si="33"/>
        <v>0</v>
      </c>
      <c r="AR1035" s="24" t="s">
        <v>246</v>
      </c>
      <c r="AT1035" s="24" t="s">
        <v>268</v>
      </c>
      <c r="AU1035" s="24" t="s">
        <v>81</v>
      </c>
      <c r="AY1035" s="24" t="s">
        <v>172</v>
      </c>
      <c r="BE1035" s="203">
        <f t="shared" si="34"/>
        <v>0</v>
      </c>
      <c r="BF1035" s="203">
        <f t="shared" si="35"/>
        <v>0</v>
      </c>
      <c r="BG1035" s="203">
        <f t="shared" si="36"/>
        <v>0</v>
      </c>
      <c r="BH1035" s="203">
        <f t="shared" si="37"/>
        <v>0</v>
      </c>
      <c r="BI1035" s="203">
        <f t="shared" si="38"/>
        <v>0</v>
      </c>
      <c r="BJ1035" s="24" t="s">
        <v>79</v>
      </c>
      <c r="BK1035" s="203">
        <f t="shared" si="39"/>
        <v>0</v>
      </c>
      <c r="BL1035" s="24" t="s">
        <v>209</v>
      </c>
      <c r="BM1035" s="24" t="s">
        <v>1414</v>
      </c>
    </row>
    <row r="1036" spans="2:65" s="1" customFormat="1" ht="16.5" customHeight="1">
      <c r="B1036" s="41"/>
      <c r="C1036" s="227" t="s">
        <v>999</v>
      </c>
      <c r="D1036" s="227" t="s">
        <v>268</v>
      </c>
      <c r="E1036" s="228" t="s">
        <v>1415</v>
      </c>
      <c r="F1036" s="229" t="s">
        <v>1416</v>
      </c>
      <c r="G1036" s="230" t="s">
        <v>280</v>
      </c>
      <c r="H1036" s="231">
        <v>1</v>
      </c>
      <c r="I1036" s="232"/>
      <c r="J1036" s="233">
        <f t="shared" si="30"/>
        <v>0</v>
      </c>
      <c r="K1036" s="229" t="s">
        <v>21</v>
      </c>
      <c r="L1036" s="234"/>
      <c r="M1036" s="235" t="s">
        <v>21</v>
      </c>
      <c r="N1036" s="236" t="s">
        <v>42</v>
      </c>
      <c r="O1036" s="42"/>
      <c r="P1036" s="201">
        <f t="shared" si="31"/>
        <v>0</v>
      </c>
      <c r="Q1036" s="201">
        <v>0</v>
      </c>
      <c r="R1036" s="201">
        <f t="shared" si="32"/>
        <v>0</v>
      </c>
      <c r="S1036" s="201">
        <v>0</v>
      </c>
      <c r="T1036" s="202">
        <f t="shared" si="33"/>
        <v>0</v>
      </c>
      <c r="AR1036" s="24" t="s">
        <v>246</v>
      </c>
      <c r="AT1036" s="24" t="s">
        <v>268</v>
      </c>
      <c r="AU1036" s="24" t="s">
        <v>81</v>
      </c>
      <c r="AY1036" s="24" t="s">
        <v>172</v>
      </c>
      <c r="BE1036" s="203">
        <f t="shared" si="34"/>
        <v>0</v>
      </c>
      <c r="BF1036" s="203">
        <f t="shared" si="35"/>
        <v>0</v>
      </c>
      <c r="BG1036" s="203">
        <f t="shared" si="36"/>
        <v>0</v>
      </c>
      <c r="BH1036" s="203">
        <f t="shared" si="37"/>
        <v>0</v>
      </c>
      <c r="BI1036" s="203">
        <f t="shared" si="38"/>
        <v>0</v>
      </c>
      <c r="BJ1036" s="24" t="s">
        <v>79</v>
      </c>
      <c r="BK1036" s="203">
        <f t="shared" si="39"/>
        <v>0</v>
      </c>
      <c r="BL1036" s="24" t="s">
        <v>209</v>
      </c>
      <c r="BM1036" s="24" t="s">
        <v>1417</v>
      </c>
    </row>
    <row r="1037" spans="2:65" s="1" customFormat="1" ht="16.5" customHeight="1">
      <c r="B1037" s="41"/>
      <c r="C1037" s="192" t="s">
        <v>1418</v>
      </c>
      <c r="D1037" s="192" t="s">
        <v>174</v>
      </c>
      <c r="E1037" s="193" t="s">
        <v>1419</v>
      </c>
      <c r="F1037" s="194" t="s">
        <v>1420</v>
      </c>
      <c r="G1037" s="195" t="s">
        <v>280</v>
      </c>
      <c r="H1037" s="196">
        <v>15</v>
      </c>
      <c r="I1037" s="197"/>
      <c r="J1037" s="198">
        <f t="shared" si="30"/>
        <v>0</v>
      </c>
      <c r="K1037" s="194" t="s">
        <v>21</v>
      </c>
      <c r="L1037" s="61"/>
      <c r="M1037" s="199" t="s">
        <v>21</v>
      </c>
      <c r="N1037" s="200" t="s">
        <v>42</v>
      </c>
      <c r="O1037" s="42"/>
      <c r="P1037" s="201">
        <f t="shared" si="31"/>
        <v>0</v>
      </c>
      <c r="Q1037" s="201">
        <v>0</v>
      </c>
      <c r="R1037" s="201">
        <f t="shared" si="32"/>
        <v>0</v>
      </c>
      <c r="S1037" s="201">
        <v>0</v>
      </c>
      <c r="T1037" s="202">
        <f t="shared" si="33"/>
        <v>0</v>
      </c>
      <c r="AR1037" s="24" t="s">
        <v>209</v>
      </c>
      <c r="AT1037" s="24" t="s">
        <v>174</v>
      </c>
      <c r="AU1037" s="24" t="s">
        <v>81</v>
      </c>
      <c r="AY1037" s="24" t="s">
        <v>172</v>
      </c>
      <c r="BE1037" s="203">
        <f t="shared" si="34"/>
        <v>0</v>
      </c>
      <c r="BF1037" s="203">
        <f t="shared" si="35"/>
        <v>0</v>
      </c>
      <c r="BG1037" s="203">
        <f t="shared" si="36"/>
        <v>0</v>
      </c>
      <c r="BH1037" s="203">
        <f t="shared" si="37"/>
        <v>0</v>
      </c>
      <c r="BI1037" s="203">
        <f t="shared" si="38"/>
        <v>0</v>
      </c>
      <c r="BJ1037" s="24" t="s">
        <v>79</v>
      </c>
      <c r="BK1037" s="203">
        <f t="shared" si="39"/>
        <v>0</v>
      </c>
      <c r="BL1037" s="24" t="s">
        <v>209</v>
      </c>
      <c r="BM1037" s="24" t="s">
        <v>1421</v>
      </c>
    </row>
    <row r="1038" spans="2:65" s="1" customFormat="1" ht="25.5" customHeight="1">
      <c r="B1038" s="41"/>
      <c r="C1038" s="227" t="s">
        <v>1004</v>
      </c>
      <c r="D1038" s="227" t="s">
        <v>268</v>
      </c>
      <c r="E1038" s="228" t="s">
        <v>1422</v>
      </c>
      <c r="F1038" s="229" t="s">
        <v>1423</v>
      </c>
      <c r="G1038" s="230" t="s">
        <v>280</v>
      </c>
      <c r="H1038" s="231">
        <v>15</v>
      </c>
      <c r="I1038" s="232"/>
      <c r="J1038" s="233">
        <f t="shared" si="30"/>
        <v>0</v>
      </c>
      <c r="K1038" s="229" t="s">
        <v>21</v>
      </c>
      <c r="L1038" s="234"/>
      <c r="M1038" s="235" t="s">
        <v>21</v>
      </c>
      <c r="N1038" s="236" t="s">
        <v>42</v>
      </c>
      <c r="O1038" s="42"/>
      <c r="P1038" s="201">
        <f t="shared" si="31"/>
        <v>0</v>
      </c>
      <c r="Q1038" s="201">
        <v>0</v>
      </c>
      <c r="R1038" s="201">
        <f t="shared" si="32"/>
        <v>0</v>
      </c>
      <c r="S1038" s="201">
        <v>0</v>
      </c>
      <c r="T1038" s="202">
        <f t="shared" si="33"/>
        <v>0</v>
      </c>
      <c r="AR1038" s="24" t="s">
        <v>246</v>
      </c>
      <c r="AT1038" s="24" t="s">
        <v>268</v>
      </c>
      <c r="AU1038" s="24" t="s">
        <v>81</v>
      </c>
      <c r="AY1038" s="24" t="s">
        <v>172</v>
      </c>
      <c r="BE1038" s="203">
        <f t="shared" si="34"/>
        <v>0</v>
      </c>
      <c r="BF1038" s="203">
        <f t="shared" si="35"/>
        <v>0</v>
      </c>
      <c r="BG1038" s="203">
        <f t="shared" si="36"/>
        <v>0</v>
      </c>
      <c r="BH1038" s="203">
        <f t="shared" si="37"/>
        <v>0</v>
      </c>
      <c r="BI1038" s="203">
        <f t="shared" si="38"/>
        <v>0</v>
      </c>
      <c r="BJ1038" s="24" t="s">
        <v>79</v>
      </c>
      <c r="BK1038" s="203">
        <f t="shared" si="39"/>
        <v>0</v>
      </c>
      <c r="BL1038" s="24" t="s">
        <v>209</v>
      </c>
      <c r="BM1038" s="24" t="s">
        <v>1424</v>
      </c>
    </row>
    <row r="1039" spans="2:65" s="1" customFormat="1" ht="16.5" customHeight="1">
      <c r="B1039" s="41"/>
      <c r="C1039" s="192" t="s">
        <v>1425</v>
      </c>
      <c r="D1039" s="192" t="s">
        <v>174</v>
      </c>
      <c r="E1039" s="193" t="s">
        <v>1426</v>
      </c>
      <c r="F1039" s="194" t="s">
        <v>1427</v>
      </c>
      <c r="G1039" s="195" t="s">
        <v>280</v>
      </c>
      <c r="H1039" s="196">
        <v>42</v>
      </c>
      <c r="I1039" s="197"/>
      <c r="J1039" s="198">
        <f t="shared" si="30"/>
        <v>0</v>
      </c>
      <c r="K1039" s="194" t="s">
        <v>21</v>
      </c>
      <c r="L1039" s="61"/>
      <c r="M1039" s="199" t="s">
        <v>21</v>
      </c>
      <c r="N1039" s="200" t="s">
        <v>42</v>
      </c>
      <c r="O1039" s="42"/>
      <c r="P1039" s="201">
        <f t="shared" si="31"/>
        <v>0</v>
      </c>
      <c r="Q1039" s="201">
        <v>0</v>
      </c>
      <c r="R1039" s="201">
        <f t="shared" si="32"/>
        <v>0</v>
      </c>
      <c r="S1039" s="201">
        <v>0</v>
      </c>
      <c r="T1039" s="202">
        <f t="shared" si="33"/>
        <v>0</v>
      </c>
      <c r="AR1039" s="24" t="s">
        <v>209</v>
      </c>
      <c r="AT1039" s="24" t="s">
        <v>174</v>
      </c>
      <c r="AU1039" s="24" t="s">
        <v>81</v>
      </c>
      <c r="AY1039" s="24" t="s">
        <v>172</v>
      </c>
      <c r="BE1039" s="203">
        <f t="shared" si="34"/>
        <v>0</v>
      </c>
      <c r="BF1039" s="203">
        <f t="shared" si="35"/>
        <v>0</v>
      </c>
      <c r="BG1039" s="203">
        <f t="shared" si="36"/>
        <v>0</v>
      </c>
      <c r="BH1039" s="203">
        <f t="shared" si="37"/>
        <v>0</v>
      </c>
      <c r="BI1039" s="203">
        <f t="shared" si="38"/>
        <v>0</v>
      </c>
      <c r="BJ1039" s="24" t="s">
        <v>79</v>
      </c>
      <c r="BK1039" s="203">
        <f t="shared" si="39"/>
        <v>0</v>
      </c>
      <c r="BL1039" s="24" t="s">
        <v>209</v>
      </c>
      <c r="BM1039" s="24" t="s">
        <v>1428</v>
      </c>
    </row>
    <row r="1040" spans="2:65" s="1" customFormat="1" ht="16.5" customHeight="1">
      <c r="B1040" s="41"/>
      <c r="C1040" s="227" t="s">
        <v>1012</v>
      </c>
      <c r="D1040" s="227" t="s">
        <v>268</v>
      </c>
      <c r="E1040" s="228" t="s">
        <v>1429</v>
      </c>
      <c r="F1040" s="229" t="s">
        <v>1430</v>
      </c>
      <c r="G1040" s="230" t="s">
        <v>280</v>
      </c>
      <c r="H1040" s="231">
        <v>25</v>
      </c>
      <c r="I1040" s="232"/>
      <c r="J1040" s="233">
        <f t="shared" si="30"/>
        <v>0</v>
      </c>
      <c r="K1040" s="229" t="s">
        <v>21</v>
      </c>
      <c r="L1040" s="234"/>
      <c r="M1040" s="235" t="s">
        <v>21</v>
      </c>
      <c r="N1040" s="236" t="s">
        <v>42</v>
      </c>
      <c r="O1040" s="42"/>
      <c r="P1040" s="201">
        <f t="shared" si="31"/>
        <v>0</v>
      </c>
      <c r="Q1040" s="201">
        <v>0</v>
      </c>
      <c r="R1040" s="201">
        <f t="shared" si="32"/>
        <v>0</v>
      </c>
      <c r="S1040" s="201">
        <v>0</v>
      </c>
      <c r="T1040" s="202">
        <f t="shared" si="33"/>
        <v>0</v>
      </c>
      <c r="AR1040" s="24" t="s">
        <v>246</v>
      </c>
      <c r="AT1040" s="24" t="s">
        <v>268</v>
      </c>
      <c r="AU1040" s="24" t="s">
        <v>81</v>
      </c>
      <c r="AY1040" s="24" t="s">
        <v>172</v>
      </c>
      <c r="BE1040" s="203">
        <f t="shared" si="34"/>
        <v>0</v>
      </c>
      <c r="BF1040" s="203">
        <f t="shared" si="35"/>
        <v>0</v>
      </c>
      <c r="BG1040" s="203">
        <f t="shared" si="36"/>
        <v>0</v>
      </c>
      <c r="BH1040" s="203">
        <f t="shared" si="37"/>
        <v>0</v>
      </c>
      <c r="BI1040" s="203">
        <f t="shared" si="38"/>
        <v>0</v>
      </c>
      <c r="BJ1040" s="24" t="s">
        <v>79</v>
      </c>
      <c r="BK1040" s="203">
        <f t="shared" si="39"/>
        <v>0</v>
      </c>
      <c r="BL1040" s="24" t="s">
        <v>209</v>
      </c>
      <c r="BM1040" s="24" t="s">
        <v>1431</v>
      </c>
    </row>
    <row r="1041" spans="2:65" s="1" customFormat="1" ht="16.5" customHeight="1">
      <c r="B1041" s="41"/>
      <c r="C1041" s="227" t="s">
        <v>1432</v>
      </c>
      <c r="D1041" s="227" t="s">
        <v>268</v>
      </c>
      <c r="E1041" s="228" t="s">
        <v>1433</v>
      </c>
      <c r="F1041" s="229" t="s">
        <v>1434</v>
      </c>
      <c r="G1041" s="230" t="s">
        <v>280</v>
      </c>
      <c r="H1041" s="231">
        <v>25</v>
      </c>
      <c r="I1041" s="232"/>
      <c r="J1041" s="233">
        <f t="shared" si="30"/>
        <v>0</v>
      </c>
      <c r="K1041" s="229" t="s">
        <v>21</v>
      </c>
      <c r="L1041" s="234"/>
      <c r="M1041" s="235" t="s">
        <v>21</v>
      </c>
      <c r="N1041" s="236" t="s">
        <v>42</v>
      </c>
      <c r="O1041" s="42"/>
      <c r="P1041" s="201">
        <f t="shared" si="31"/>
        <v>0</v>
      </c>
      <c r="Q1041" s="201">
        <v>0</v>
      </c>
      <c r="R1041" s="201">
        <f t="shared" si="32"/>
        <v>0</v>
      </c>
      <c r="S1041" s="201">
        <v>0</v>
      </c>
      <c r="T1041" s="202">
        <f t="shared" si="33"/>
        <v>0</v>
      </c>
      <c r="AR1041" s="24" t="s">
        <v>246</v>
      </c>
      <c r="AT1041" s="24" t="s">
        <v>268</v>
      </c>
      <c r="AU1041" s="24" t="s">
        <v>81</v>
      </c>
      <c r="AY1041" s="24" t="s">
        <v>172</v>
      </c>
      <c r="BE1041" s="203">
        <f t="shared" si="34"/>
        <v>0</v>
      </c>
      <c r="BF1041" s="203">
        <f t="shared" si="35"/>
        <v>0</v>
      </c>
      <c r="BG1041" s="203">
        <f t="shared" si="36"/>
        <v>0</v>
      </c>
      <c r="BH1041" s="203">
        <f t="shared" si="37"/>
        <v>0</v>
      </c>
      <c r="BI1041" s="203">
        <f t="shared" si="38"/>
        <v>0</v>
      </c>
      <c r="BJ1041" s="24" t="s">
        <v>79</v>
      </c>
      <c r="BK1041" s="203">
        <f t="shared" si="39"/>
        <v>0</v>
      </c>
      <c r="BL1041" s="24" t="s">
        <v>209</v>
      </c>
      <c r="BM1041" s="24" t="s">
        <v>1435</v>
      </c>
    </row>
    <row r="1042" spans="2:65" s="1" customFormat="1" ht="16.5" customHeight="1">
      <c r="B1042" s="41"/>
      <c r="C1042" s="192" t="s">
        <v>1028</v>
      </c>
      <c r="D1042" s="192" t="s">
        <v>174</v>
      </c>
      <c r="E1042" s="193" t="s">
        <v>1436</v>
      </c>
      <c r="F1042" s="194" t="s">
        <v>1437</v>
      </c>
      <c r="G1042" s="195" t="s">
        <v>1438</v>
      </c>
      <c r="H1042" s="196">
        <v>2</v>
      </c>
      <c r="I1042" s="197"/>
      <c r="J1042" s="198">
        <f t="shared" si="30"/>
        <v>0</v>
      </c>
      <c r="K1042" s="194" t="s">
        <v>21</v>
      </c>
      <c r="L1042" s="61"/>
      <c r="M1042" s="199" t="s">
        <v>21</v>
      </c>
      <c r="N1042" s="200" t="s">
        <v>42</v>
      </c>
      <c r="O1042" s="42"/>
      <c r="P1042" s="201">
        <f t="shared" si="31"/>
        <v>0</v>
      </c>
      <c r="Q1042" s="201">
        <v>0</v>
      </c>
      <c r="R1042" s="201">
        <f t="shared" si="32"/>
        <v>0</v>
      </c>
      <c r="S1042" s="201">
        <v>0</v>
      </c>
      <c r="T1042" s="202">
        <f t="shared" si="33"/>
        <v>0</v>
      </c>
      <c r="AR1042" s="24" t="s">
        <v>209</v>
      </c>
      <c r="AT1042" s="24" t="s">
        <v>174</v>
      </c>
      <c r="AU1042" s="24" t="s">
        <v>81</v>
      </c>
      <c r="AY1042" s="24" t="s">
        <v>172</v>
      </c>
      <c r="BE1042" s="203">
        <f t="shared" si="34"/>
        <v>0</v>
      </c>
      <c r="BF1042" s="203">
        <f t="shared" si="35"/>
        <v>0</v>
      </c>
      <c r="BG1042" s="203">
        <f t="shared" si="36"/>
        <v>0</v>
      </c>
      <c r="BH1042" s="203">
        <f t="shared" si="37"/>
        <v>0</v>
      </c>
      <c r="BI1042" s="203">
        <f t="shared" si="38"/>
        <v>0</v>
      </c>
      <c r="BJ1042" s="24" t="s">
        <v>79</v>
      </c>
      <c r="BK1042" s="203">
        <f t="shared" si="39"/>
        <v>0</v>
      </c>
      <c r="BL1042" s="24" t="s">
        <v>209</v>
      </c>
      <c r="BM1042" s="24" t="s">
        <v>1439</v>
      </c>
    </row>
    <row r="1043" spans="2:65" s="1" customFormat="1" ht="16.5" customHeight="1">
      <c r="B1043" s="41"/>
      <c r="C1043" s="227" t="s">
        <v>1440</v>
      </c>
      <c r="D1043" s="227" t="s">
        <v>268</v>
      </c>
      <c r="E1043" s="228" t="s">
        <v>1441</v>
      </c>
      <c r="F1043" s="229" t="s">
        <v>1442</v>
      </c>
      <c r="G1043" s="230" t="s">
        <v>1204</v>
      </c>
      <c r="H1043" s="231">
        <v>2</v>
      </c>
      <c r="I1043" s="232"/>
      <c r="J1043" s="233">
        <f t="shared" si="30"/>
        <v>0</v>
      </c>
      <c r="K1043" s="229" t="s">
        <v>21</v>
      </c>
      <c r="L1043" s="234"/>
      <c r="M1043" s="235" t="s">
        <v>21</v>
      </c>
      <c r="N1043" s="236" t="s">
        <v>42</v>
      </c>
      <c r="O1043" s="42"/>
      <c r="P1043" s="201">
        <f t="shared" si="31"/>
        <v>0</v>
      </c>
      <c r="Q1043" s="201">
        <v>0</v>
      </c>
      <c r="R1043" s="201">
        <f t="shared" si="32"/>
        <v>0</v>
      </c>
      <c r="S1043" s="201">
        <v>0</v>
      </c>
      <c r="T1043" s="202">
        <f t="shared" si="33"/>
        <v>0</v>
      </c>
      <c r="AR1043" s="24" t="s">
        <v>246</v>
      </c>
      <c r="AT1043" s="24" t="s">
        <v>268</v>
      </c>
      <c r="AU1043" s="24" t="s">
        <v>81</v>
      </c>
      <c r="AY1043" s="24" t="s">
        <v>172</v>
      </c>
      <c r="BE1043" s="203">
        <f t="shared" si="34"/>
        <v>0</v>
      </c>
      <c r="BF1043" s="203">
        <f t="shared" si="35"/>
        <v>0</v>
      </c>
      <c r="BG1043" s="203">
        <f t="shared" si="36"/>
        <v>0</v>
      </c>
      <c r="BH1043" s="203">
        <f t="shared" si="37"/>
        <v>0</v>
      </c>
      <c r="BI1043" s="203">
        <f t="shared" si="38"/>
        <v>0</v>
      </c>
      <c r="BJ1043" s="24" t="s">
        <v>79</v>
      </c>
      <c r="BK1043" s="203">
        <f t="shared" si="39"/>
        <v>0</v>
      </c>
      <c r="BL1043" s="24" t="s">
        <v>209</v>
      </c>
      <c r="BM1043" s="24" t="s">
        <v>1443</v>
      </c>
    </row>
    <row r="1044" spans="2:65" s="1" customFormat="1" ht="16.5" customHeight="1">
      <c r="B1044" s="41"/>
      <c r="C1044" s="192" t="s">
        <v>1033</v>
      </c>
      <c r="D1044" s="192" t="s">
        <v>174</v>
      </c>
      <c r="E1044" s="193" t="s">
        <v>1444</v>
      </c>
      <c r="F1044" s="194" t="s">
        <v>1445</v>
      </c>
      <c r="G1044" s="195" t="s">
        <v>1204</v>
      </c>
      <c r="H1044" s="196">
        <v>2</v>
      </c>
      <c r="I1044" s="197"/>
      <c r="J1044" s="198">
        <f t="shared" si="30"/>
        <v>0</v>
      </c>
      <c r="K1044" s="194" t="s">
        <v>21</v>
      </c>
      <c r="L1044" s="61"/>
      <c r="M1044" s="199" t="s">
        <v>21</v>
      </c>
      <c r="N1044" s="200" t="s">
        <v>42</v>
      </c>
      <c r="O1044" s="42"/>
      <c r="P1044" s="201">
        <f t="shared" si="31"/>
        <v>0</v>
      </c>
      <c r="Q1044" s="201">
        <v>0</v>
      </c>
      <c r="R1044" s="201">
        <f t="shared" si="32"/>
        <v>0</v>
      </c>
      <c r="S1044" s="201">
        <v>0</v>
      </c>
      <c r="T1044" s="202">
        <f t="shared" si="33"/>
        <v>0</v>
      </c>
      <c r="AR1044" s="24" t="s">
        <v>209</v>
      </c>
      <c r="AT1044" s="24" t="s">
        <v>174</v>
      </c>
      <c r="AU1044" s="24" t="s">
        <v>81</v>
      </c>
      <c r="AY1044" s="24" t="s">
        <v>172</v>
      </c>
      <c r="BE1044" s="203">
        <f t="shared" si="34"/>
        <v>0</v>
      </c>
      <c r="BF1044" s="203">
        <f t="shared" si="35"/>
        <v>0</v>
      </c>
      <c r="BG1044" s="203">
        <f t="shared" si="36"/>
        <v>0</v>
      </c>
      <c r="BH1044" s="203">
        <f t="shared" si="37"/>
        <v>0</v>
      </c>
      <c r="BI1044" s="203">
        <f t="shared" si="38"/>
        <v>0</v>
      </c>
      <c r="BJ1044" s="24" t="s">
        <v>79</v>
      </c>
      <c r="BK1044" s="203">
        <f t="shared" si="39"/>
        <v>0</v>
      </c>
      <c r="BL1044" s="24" t="s">
        <v>209</v>
      </c>
      <c r="BM1044" s="24" t="s">
        <v>1446</v>
      </c>
    </row>
    <row r="1045" spans="2:65" s="1" customFormat="1" ht="16.5" customHeight="1">
      <c r="B1045" s="41"/>
      <c r="C1045" s="227" t="s">
        <v>1447</v>
      </c>
      <c r="D1045" s="227" t="s">
        <v>268</v>
      </c>
      <c r="E1045" s="228" t="s">
        <v>1448</v>
      </c>
      <c r="F1045" s="229" t="s">
        <v>1449</v>
      </c>
      <c r="G1045" s="230" t="s">
        <v>1204</v>
      </c>
      <c r="H1045" s="231">
        <v>2</v>
      </c>
      <c r="I1045" s="232"/>
      <c r="J1045" s="233">
        <f t="shared" si="30"/>
        <v>0</v>
      </c>
      <c r="K1045" s="229" t="s">
        <v>21</v>
      </c>
      <c r="L1045" s="234"/>
      <c r="M1045" s="235" t="s">
        <v>21</v>
      </c>
      <c r="N1045" s="236" t="s">
        <v>42</v>
      </c>
      <c r="O1045" s="42"/>
      <c r="P1045" s="201">
        <f t="shared" si="31"/>
        <v>0</v>
      </c>
      <c r="Q1045" s="201">
        <v>0</v>
      </c>
      <c r="R1045" s="201">
        <f t="shared" si="32"/>
        <v>0</v>
      </c>
      <c r="S1045" s="201">
        <v>0</v>
      </c>
      <c r="T1045" s="202">
        <f t="shared" si="33"/>
        <v>0</v>
      </c>
      <c r="AR1045" s="24" t="s">
        <v>246</v>
      </c>
      <c r="AT1045" s="24" t="s">
        <v>268</v>
      </c>
      <c r="AU1045" s="24" t="s">
        <v>81</v>
      </c>
      <c r="AY1045" s="24" t="s">
        <v>172</v>
      </c>
      <c r="BE1045" s="203">
        <f t="shared" si="34"/>
        <v>0</v>
      </c>
      <c r="BF1045" s="203">
        <f t="shared" si="35"/>
        <v>0</v>
      </c>
      <c r="BG1045" s="203">
        <f t="shared" si="36"/>
        <v>0</v>
      </c>
      <c r="BH1045" s="203">
        <f t="shared" si="37"/>
        <v>0</v>
      </c>
      <c r="BI1045" s="203">
        <f t="shared" si="38"/>
        <v>0</v>
      </c>
      <c r="BJ1045" s="24" t="s">
        <v>79</v>
      </c>
      <c r="BK1045" s="203">
        <f t="shared" si="39"/>
        <v>0</v>
      </c>
      <c r="BL1045" s="24" t="s">
        <v>209</v>
      </c>
      <c r="BM1045" s="24" t="s">
        <v>1450</v>
      </c>
    </row>
    <row r="1046" spans="2:65" s="1" customFormat="1" ht="16.5" customHeight="1">
      <c r="B1046" s="41"/>
      <c r="C1046" s="192" t="s">
        <v>1036</v>
      </c>
      <c r="D1046" s="192" t="s">
        <v>174</v>
      </c>
      <c r="E1046" s="193" t="s">
        <v>1451</v>
      </c>
      <c r="F1046" s="194" t="s">
        <v>1452</v>
      </c>
      <c r="G1046" s="195" t="s">
        <v>1453</v>
      </c>
      <c r="H1046" s="196">
        <v>62</v>
      </c>
      <c r="I1046" s="197"/>
      <c r="J1046" s="198">
        <f t="shared" si="30"/>
        <v>0</v>
      </c>
      <c r="K1046" s="194" t="s">
        <v>21</v>
      </c>
      <c r="L1046" s="61"/>
      <c r="M1046" s="199" t="s">
        <v>21</v>
      </c>
      <c r="N1046" s="200" t="s">
        <v>42</v>
      </c>
      <c r="O1046" s="42"/>
      <c r="P1046" s="201">
        <f t="shared" si="31"/>
        <v>0</v>
      </c>
      <c r="Q1046" s="201">
        <v>0</v>
      </c>
      <c r="R1046" s="201">
        <f t="shared" si="32"/>
        <v>0</v>
      </c>
      <c r="S1046" s="201">
        <v>0</v>
      </c>
      <c r="T1046" s="202">
        <f t="shared" si="33"/>
        <v>0</v>
      </c>
      <c r="AR1046" s="24" t="s">
        <v>209</v>
      </c>
      <c r="AT1046" s="24" t="s">
        <v>174</v>
      </c>
      <c r="AU1046" s="24" t="s">
        <v>81</v>
      </c>
      <c r="AY1046" s="24" t="s">
        <v>172</v>
      </c>
      <c r="BE1046" s="203">
        <f t="shared" si="34"/>
        <v>0</v>
      </c>
      <c r="BF1046" s="203">
        <f t="shared" si="35"/>
        <v>0</v>
      </c>
      <c r="BG1046" s="203">
        <f t="shared" si="36"/>
        <v>0</v>
      </c>
      <c r="BH1046" s="203">
        <f t="shared" si="37"/>
        <v>0</v>
      </c>
      <c r="BI1046" s="203">
        <f t="shared" si="38"/>
        <v>0</v>
      </c>
      <c r="BJ1046" s="24" t="s">
        <v>79</v>
      </c>
      <c r="BK1046" s="203">
        <f t="shared" si="39"/>
        <v>0</v>
      </c>
      <c r="BL1046" s="24" t="s">
        <v>209</v>
      </c>
      <c r="BM1046" s="24" t="s">
        <v>1454</v>
      </c>
    </row>
    <row r="1047" spans="2:65" s="1" customFormat="1" ht="16.5" customHeight="1">
      <c r="B1047" s="41"/>
      <c r="C1047" s="227" t="s">
        <v>1455</v>
      </c>
      <c r="D1047" s="227" t="s">
        <v>268</v>
      </c>
      <c r="E1047" s="228" t="s">
        <v>1456</v>
      </c>
      <c r="F1047" s="229" t="s">
        <v>1457</v>
      </c>
      <c r="G1047" s="230" t="s">
        <v>280</v>
      </c>
      <c r="H1047" s="231">
        <v>41</v>
      </c>
      <c r="I1047" s="232"/>
      <c r="J1047" s="233">
        <f t="shared" si="30"/>
        <v>0</v>
      </c>
      <c r="K1047" s="229" t="s">
        <v>21</v>
      </c>
      <c r="L1047" s="234"/>
      <c r="M1047" s="235" t="s">
        <v>21</v>
      </c>
      <c r="N1047" s="236" t="s">
        <v>42</v>
      </c>
      <c r="O1047" s="42"/>
      <c r="P1047" s="201">
        <f t="shared" si="31"/>
        <v>0</v>
      </c>
      <c r="Q1047" s="201">
        <v>0</v>
      </c>
      <c r="R1047" s="201">
        <f t="shared" si="32"/>
        <v>0</v>
      </c>
      <c r="S1047" s="201">
        <v>0</v>
      </c>
      <c r="T1047" s="202">
        <f t="shared" si="33"/>
        <v>0</v>
      </c>
      <c r="AR1047" s="24" t="s">
        <v>246</v>
      </c>
      <c r="AT1047" s="24" t="s">
        <v>268</v>
      </c>
      <c r="AU1047" s="24" t="s">
        <v>81</v>
      </c>
      <c r="AY1047" s="24" t="s">
        <v>172</v>
      </c>
      <c r="BE1047" s="203">
        <f t="shared" si="34"/>
        <v>0</v>
      </c>
      <c r="BF1047" s="203">
        <f t="shared" si="35"/>
        <v>0</v>
      </c>
      <c r="BG1047" s="203">
        <f t="shared" si="36"/>
        <v>0</v>
      </c>
      <c r="BH1047" s="203">
        <f t="shared" si="37"/>
        <v>0</v>
      </c>
      <c r="BI1047" s="203">
        <f t="shared" si="38"/>
        <v>0</v>
      </c>
      <c r="BJ1047" s="24" t="s">
        <v>79</v>
      </c>
      <c r="BK1047" s="203">
        <f t="shared" si="39"/>
        <v>0</v>
      </c>
      <c r="BL1047" s="24" t="s">
        <v>209</v>
      </c>
      <c r="BM1047" s="24" t="s">
        <v>1458</v>
      </c>
    </row>
    <row r="1048" spans="2:65" s="1" customFormat="1" ht="16.5" customHeight="1">
      <c r="B1048" s="41"/>
      <c r="C1048" s="227" t="s">
        <v>1040</v>
      </c>
      <c r="D1048" s="227" t="s">
        <v>268</v>
      </c>
      <c r="E1048" s="228" t="s">
        <v>1459</v>
      </c>
      <c r="F1048" s="229" t="s">
        <v>1460</v>
      </c>
      <c r="G1048" s="230" t="s">
        <v>280</v>
      </c>
      <c r="H1048" s="231">
        <v>21</v>
      </c>
      <c r="I1048" s="232"/>
      <c r="J1048" s="233">
        <f t="shared" si="30"/>
        <v>0</v>
      </c>
      <c r="K1048" s="229" t="s">
        <v>21</v>
      </c>
      <c r="L1048" s="234"/>
      <c r="M1048" s="235" t="s">
        <v>21</v>
      </c>
      <c r="N1048" s="236" t="s">
        <v>42</v>
      </c>
      <c r="O1048" s="42"/>
      <c r="P1048" s="201">
        <f t="shared" si="31"/>
        <v>0</v>
      </c>
      <c r="Q1048" s="201">
        <v>0</v>
      </c>
      <c r="R1048" s="201">
        <f t="shared" si="32"/>
        <v>0</v>
      </c>
      <c r="S1048" s="201">
        <v>0</v>
      </c>
      <c r="T1048" s="202">
        <f t="shared" si="33"/>
        <v>0</v>
      </c>
      <c r="AR1048" s="24" t="s">
        <v>246</v>
      </c>
      <c r="AT1048" s="24" t="s">
        <v>268</v>
      </c>
      <c r="AU1048" s="24" t="s">
        <v>81</v>
      </c>
      <c r="AY1048" s="24" t="s">
        <v>172</v>
      </c>
      <c r="BE1048" s="203">
        <f t="shared" si="34"/>
        <v>0</v>
      </c>
      <c r="BF1048" s="203">
        <f t="shared" si="35"/>
        <v>0</v>
      </c>
      <c r="BG1048" s="203">
        <f t="shared" si="36"/>
        <v>0</v>
      </c>
      <c r="BH1048" s="203">
        <f t="shared" si="37"/>
        <v>0</v>
      </c>
      <c r="BI1048" s="203">
        <f t="shared" si="38"/>
        <v>0</v>
      </c>
      <c r="BJ1048" s="24" t="s">
        <v>79</v>
      </c>
      <c r="BK1048" s="203">
        <f t="shared" si="39"/>
        <v>0</v>
      </c>
      <c r="BL1048" s="24" t="s">
        <v>209</v>
      </c>
      <c r="BM1048" s="24" t="s">
        <v>1461</v>
      </c>
    </row>
    <row r="1049" spans="2:65" s="1" customFormat="1" ht="16.5" customHeight="1">
      <c r="B1049" s="41"/>
      <c r="C1049" s="192" t="s">
        <v>1462</v>
      </c>
      <c r="D1049" s="192" t="s">
        <v>174</v>
      </c>
      <c r="E1049" s="193" t="s">
        <v>1463</v>
      </c>
      <c r="F1049" s="194" t="s">
        <v>1464</v>
      </c>
      <c r="G1049" s="195" t="s">
        <v>280</v>
      </c>
      <c r="H1049" s="196">
        <v>41</v>
      </c>
      <c r="I1049" s="197"/>
      <c r="J1049" s="198">
        <f t="shared" si="30"/>
        <v>0</v>
      </c>
      <c r="K1049" s="194" t="s">
        <v>21</v>
      </c>
      <c r="L1049" s="61"/>
      <c r="M1049" s="199" t="s">
        <v>21</v>
      </c>
      <c r="N1049" s="200" t="s">
        <v>42</v>
      </c>
      <c r="O1049" s="42"/>
      <c r="P1049" s="201">
        <f t="shared" si="31"/>
        <v>0</v>
      </c>
      <c r="Q1049" s="201">
        <v>0</v>
      </c>
      <c r="R1049" s="201">
        <f t="shared" si="32"/>
        <v>0</v>
      </c>
      <c r="S1049" s="201">
        <v>0</v>
      </c>
      <c r="T1049" s="202">
        <f t="shared" si="33"/>
        <v>0</v>
      </c>
      <c r="AR1049" s="24" t="s">
        <v>209</v>
      </c>
      <c r="AT1049" s="24" t="s">
        <v>174</v>
      </c>
      <c r="AU1049" s="24" t="s">
        <v>81</v>
      </c>
      <c r="AY1049" s="24" t="s">
        <v>172</v>
      </c>
      <c r="BE1049" s="203">
        <f t="shared" si="34"/>
        <v>0</v>
      </c>
      <c r="BF1049" s="203">
        <f t="shared" si="35"/>
        <v>0</v>
      </c>
      <c r="BG1049" s="203">
        <f t="shared" si="36"/>
        <v>0</v>
      </c>
      <c r="BH1049" s="203">
        <f t="shared" si="37"/>
        <v>0</v>
      </c>
      <c r="BI1049" s="203">
        <f t="shared" si="38"/>
        <v>0</v>
      </c>
      <c r="BJ1049" s="24" t="s">
        <v>79</v>
      </c>
      <c r="BK1049" s="203">
        <f t="shared" si="39"/>
        <v>0</v>
      </c>
      <c r="BL1049" s="24" t="s">
        <v>209</v>
      </c>
      <c r="BM1049" s="24" t="s">
        <v>1465</v>
      </c>
    </row>
    <row r="1050" spans="2:65" s="1" customFormat="1" ht="16.5" customHeight="1">
      <c r="B1050" s="41"/>
      <c r="C1050" s="192" t="s">
        <v>1044</v>
      </c>
      <c r="D1050" s="192" t="s">
        <v>174</v>
      </c>
      <c r="E1050" s="193" t="s">
        <v>1466</v>
      </c>
      <c r="F1050" s="194" t="s">
        <v>1467</v>
      </c>
      <c r="G1050" s="195" t="s">
        <v>1468</v>
      </c>
      <c r="H1050" s="196">
        <v>62</v>
      </c>
      <c r="I1050" s="197"/>
      <c r="J1050" s="198">
        <f t="shared" si="30"/>
        <v>0</v>
      </c>
      <c r="K1050" s="194" t="s">
        <v>21</v>
      </c>
      <c r="L1050" s="61"/>
      <c r="M1050" s="199" t="s">
        <v>21</v>
      </c>
      <c r="N1050" s="200" t="s">
        <v>42</v>
      </c>
      <c r="O1050" s="42"/>
      <c r="P1050" s="201">
        <f t="shared" si="31"/>
        <v>0</v>
      </c>
      <c r="Q1050" s="201">
        <v>0</v>
      </c>
      <c r="R1050" s="201">
        <f t="shared" si="32"/>
        <v>0</v>
      </c>
      <c r="S1050" s="201">
        <v>0</v>
      </c>
      <c r="T1050" s="202">
        <f t="shared" si="33"/>
        <v>0</v>
      </c>
      <c r="AR1050" s="24" t="s">
        <v>209</v>
      </c>
      <c r="AT1050" s="24" t="s">
        <v>174</v>
      </c>
      <c r="AU1050" s="24" t="s">
        <v>81</v>
      </c>
      <c r="AY1050" s="24" t="s">
        <v>172</v>
      </c>
      <c r="BE1050" s="203">
        <f t="shared" si="34"/>
        <v>0</v>
      </c>
      <c r="BF1050" s="203">
        <f t="shared" si="35"/>
        <v>0</v>
      </c>
      <c r="BG1050" s="203">
        <f t="shared" si="36"/>
        <v>0</v>
      </c>
      <c r="BH1050" s="203">
        <f t="shared" si="37"/>
        <v>0</v>
      </c>
      <c r="BI1050" s="203">
        <f t="shared" si="38"/>
        <v>0</v>
      </c>
      <c r="BJ1050" s="24" t="s">
        <v>79</v>
      </c>
      <c r="BK1050" s="203">
        <f t="shared" si="39"/>
        <v>0</v>
      </c>
      <c r="BL1050" s="24" t="s">
        <v>209</v>
      </c>
      <c r="BM1050" s="24" t="s">
        <v>1469</v>
      </c>
    </row>
    <row r="1051" spans="2:65" s="1" customFormat="1" ht="16.5" customHeight="1">
      <c r="B1051" s="41"/>
      <c r="C1051" s="192" t="s">
        <v>1470</v>
      </c>
      <c r="D1051" s="192" t="s">
        <v>174</v>
      </c>
      <c r="E1051" s="193" t="s">
        <v>1471</v>
      </c>
      <c r="F1051" s="194" t="s">
        <v>1472</v>
      </c>
      <c r="G1051" s="195" t="s">
        <v>280</v>
      </c>
      <c r="H1051" s="196">
        <v>165</v>
      </c>
      <c r="I1051" s="197"/>
      <c r="J1051" s="198">
        <f t="shared" si="30"/>
        <v>0</v>
      </c>
      <c r="K1051" s="194" t="s">
        <v>21</v>
      </c>
      <c r="L1051" s="61"/>
      <c r="M1051" s="199" t="s">
        <v>21</v>
      </c>
      <c r="N1051" s="200" t="s">
        <v>42</v>
      </c>
      <c r="O1051" s="42"/>
      <c r="P1051" s="201">
        <f t="shared" si="31"/>
        <v>0</v>
      </c>
      <c r="Q1051" s="201">
        <v>0</v>
      </c>
      <c r="R1051" s="201">
        <f t="shared" si="32"/>
        <v>0</v>
      </c>
      <c r="S1051" s="201">
        <v>0</v>
      </c>
      <c r="T1051" s="202">
        <f t="shared" si="33"/>
        <v>0</v>
      </c>
      <c r="AR1051" s="24" t="s">
        <v>209</v>
      </c>
      <c r="AT1051" s="24" t="s">
        <v>174</v>
      </c>
      <c r="AU1051" s="24" t="s">
        <v>81</v>
      </c>
      <c r="AY1051" s="24" t="s">
        <v>172</v>
      </c>
      <c r="BE1051" s="203">
        <f t="shared" si="34"/>
        <v>0</v>
      </c>
      <c r="BF1051" s="203">
        <f t="shared" si="35"/>
        <v>0</v>
      </c>
      <c r="BG1051" s="203">
        <f t="shared" si="36"/>
        <v>0</v>
      </c>
      <c r="BH1051" s="203">
        <f t="shared" si="37"/>
        <v>0</v>
      </c>
      <c r="BI1051" s="203">
        <f t="shared" si="38"/>
        <v>0</v>
      </c>
      <c r="BJ1051" s="24" t="s">
        <v>79</v>
      </c>
      <c r="BK1051" s="203">
        <f t="shared" si="39"/>
        <v>0</v>
      </c>
      <c r="BL1051" s="24" t="s">
        <v>209</v>
      </c>
      <c r="BM1051" s="24" t="s">
        <v>1473</v>
      </c>
    </row>
    <row r="1052" spans="2:65" s="1" customFormat="1" ht="16.5" customHeight="1">
      <c r="B1052" s="41"/>
      <c r="C1052" s="192" t="s">
        <v>1069</v>
      </c>
      <c r="D1052" s="192" t="s">
        <v>174</v>
      </c>
      <c r="E1052" s="193" t="s">
        <v>1474</v>
      </c>
      <c r="F1052" s="194" t="s">
        <v>1475</v>
      </c>
      <c r="G1052" s="195" t="s">
        <v>280</v>
      </c>
      <c r="H1052" s="196">
        <v>2</v>
      </c>
      <c r="I1052" s="197"/>
      <c r="J1052" s="198">
        <f t="shared" si="30"/>
        <v>0</v>
      </c>
      <c r="K1052" s="194" t="s">
        <v>21</v>
      </c>
      <c r="L1052" s="61"/>
      <c r="M1052" s="199" t="s">
        <v>21</v>
      </c>
      <c r="N1052" s="200" t="s">
        <v>42</v>
      </c>
      <c r="O1052" s="42"/>
      <c r="P1052" s="201">
        <f t="shared" si="31"/>
        <v>0</v>
      </c>
      <c r="Q1052" s="201">
        <v>0</v>
      </c>
      <c r="R1052" s="201">
        <f t="shared" si="32"/>
        <v>0</v>
      </c>
      <c r="S1052" s="201">
        <v>0</v>
      </c>
      <c r="T1052" s="202">
        <f t="shared" si="33"/>
        <v>0</v>
      </c>
      <c r="AR1052" s="24" t="s">
        <v>209</v>
      </c>
      <c r="AT1052" s="24" t="s">
        <v>174</v>
      </c>
      <c r="AU1052" s="24" t="s">
        <v>81</v>
      </c>
      <c r="AY1052" s="24" t="s">
        <v>172</v>
      </c>
      <c r="BE1052" s="203">
        <f t="shared" si="34"/>
        <v>0</v>
      </c>
      <c r="BF1052" s="203">
        <f t="shared" si="35"/>
        <v>0</v>
      </c>
      <c r="BG1052" s="203">
        <f t="shared" si="36"/>
        <v>0</v>
      </c>
      <c r="BH1052" s="203">
        <f t="shared" si="37"/>
        <v>0</v>
      </c>
      <c r="BI1052" s="203">
        <f t="shared" si="38"/>
        <v>0</v>
      </c>
      <c r="BJ1052" s="24" t="s">
        <v>79</v>
      </c>
      <c r="BK1052" s="203">
        <f t="shared" si="39"/>
        <v>0</v>
      </c>
      <c r="BL1052" s="24" t="s">
        <v>209</v>
      </c>
      <c r="BM1052" s="24" t="s">
        <v>1476</v>
      </c>
    </row>
    <row r="1053" spans="2:65" s="1" customFormat="1" ht="16.5" customHeight="1">
      <c r="B1053" s="41"/>
      <c r="C1053" s="192" t="s">
        <v>1477</v>
      </c>
      <c r="D1053" s="192" t="s">
        <v>174</v>
      </c>
      <c r="E1053" s="193" t="s">
        <v>1478</v>
      </c>
      <c r="F1053" s="194" t="s">
        <v>1479</v>
      </c>
      <c r="G1053" s="195" t="s">
        <v>1092</v>
      </c>
      <c r="H1053" s="247"/>
      <c r="I1053" s="197"/>
      <c r="J1053" s="198">
        <f t="shared" si="30"/>
        <v>0</v>
      </c>
      <c r="K1053" s="194" t="s">
        <v>21</v>
      </c>
      <c r="L1053" s="61"/>
      <c r="M1053" s="199" t="s">
        <v>21</v>
      </c>
      <c r="N1053" s="200" t="s">
        <v>42</v>
      </c>
      <c r="O1053" s="42"/>
      <c r="P1053" s="201">
        <f t="shared" si="31"/>
        <v>0</v>
      </c>
      <c r="Q1053" s="201">
        <v>0</v>
      </c>
      <c r="R1053" s="201">
        <f t="shared" si="32"/>
        <v>0</v>
      </c>
      <c r="S1053" s="201">
        <v>0</v>
      </c>
      <c r="T1053" s="202">
        <f t="shared" si="33"/>
        <v>0</v>
      </c>
      <c r="AR1053" s="24" t="s">
        <v>209</v>
      </c>
      <c r="AT1053" s="24" t="s">
        <v>174</v>
      </c>
      <c r="AU1053" s="24" t="s">
        <v>81</v>
      </c>
      <c r="AY1053" s="24" t="s">
        <v>172</v>
      </c>
      <c r="BE1053" s="203">
        <f t="shared" si="34"/>
        <v>0</v>
      </c>
      <c r="BF1053" s="203">
        <f t="shared" si="35"/>
        <v>0</v>
      </c>
      <c r="BG1053" s="203">
        <f t="shared" si="36"/>
        <v>0</v>
      </c>
      <c r="BH1053" s="203">
        <f t="shared" si="37"/>
        <v>0</v>
      </c>
      <c r="BI1053" s="203">
        <f t="shared" si="38"/>
        <v>0</v>
      </c>
      <c r="BJ1053" s="24" t="s">
        <v>79</v>
      </c>
      <c r="BK1053" s="203">
        <f t="shared" si="39"/>
        <v>0</v>
      </c>
      <c r="BL1053" s="24" t="s">
        <v>209</v>
      </c>
      <c r="BM1053" s="24" t="s">
        <v>1480</v>
      </c>
    </row>
    <row r="1054" spans="2:63" s="10" customFormat="1" ht="29.85" customHeight="1">
      <c r="B1054" s="176"/>
      <c r="C1054" s="177"/>
      <c r="D1054" s="178" t="s">
        <v>70</v>
      </c>
      <c r="E1054" s="190" t="s">
        <v>1481</v>
      </c>
      <c r="F1054" s="190" t="s">
        <v>1482</v>
      </c>
      <c r="G1054" s="177"/>
      <c r="H1054" s="177"/>
      <c r="I1054" s="180"/>
      <c r="J1054" s="191">
        <f>BK1054</f>
        <v>0</v>
      </c>
      <c r="K1054" s="177"/>
      <c r="L1054" s="182"/>
      <c r="M1054" s="183"/>
      <c r="N1054" s="184"/>
      <c r="O1054" s="184"/>
      <c r="P1054" s="185">
        <f>SUM(P1055:P1060)</f>
        <v>0</v>
      </c>
      <c r="Q1054" s="184"/>
      <c r="R1054" s="185">
        <f>SUM(R1055:R1060)</f>
        <v>0</v>
      </c>
      <c r="S1054" s="184"/>
      <c r="T1054" s="186">
        <f>SUM(T1055:T1060)</f>
        <v>0</v>
      </c>
      <c r="AR1054" s="187" t="s">
        <v>81</v>
      </c>
      <c r="AT1054" s="188" t="s">
        <v>70</v>
      </c>
      <c r="AU1054" s="188" t="s">
        <v>79</v>
      </c>
      <c r="AY1054" s="187" t="s">
        <v>172</v>
      </c>
      <c r="BK1054" s="189">
        <f>SUM(BK1055:BK1060)</f>
        <v>0</v>
      </c>
    </row>
    <row r="1055" spans="2:65" s="1" customFormat="1" ht="16.5" customHeight="1">
      <c r="B1055" s="41"/>
      <c r="C1055" s="192" t="s">
        <v>1093</v>
      </c>
      <c r="D1055" s="192" t="s">
        <v>174</v>
      </c>
      <c r="E1055" s="193" t="s">
        <v>1483</v>
      </c>
      <c r="F1055" s="194" t="s">
        <v>1484</v>
      </c>
      <c r="G1055" s="195" t="s">
        <v>348</v>
      </c>
      <c r="H1055" s="196">
        <v>34</v>
      </c>
      <c r="I1055" s="197"/>
      <c r="J1055" s="198">
        <f aca="true" t="shared" si="40" ref="J1055:J1060">ROUND(I1055*H1055,2)</f>
        <v>0</v>
      </c>
      <c r="K1055" s="194" t="s">
        <v>21</v>
      </c>
      <c r="L1055" s="61"/>
      <c r="M1055" s="199" t="s">
        <v>21</v>
      </c>
      <c r="N1055" s="200" t="s">
        <v>42</v>
      </c>
      <c r="O1055" s="42"/>
      <c r="P1055" s="201">
        <f aca="true" t="shared" si="41" ref="P1055:P1060">O1055*H1055</f>
        <v>0</v>
      </c>
      <c r="Q1055" s="201">
        <v>0</v>
      </c>
      <c r="R1055" s="201">
        <f aca="true" t="shared" si="42" ref="R1055:R1060">Q1055*H1055</f>
        <v>0</v>
      </c>
      <c r="S1055" s="201">
        <v>0</v>
      </c>
      <c r="T1055" s="202">
        <f aca="true" t="shared" si="43" ref="T1055:T1060">S1055*H1055</f>
        <v>0</v>
      </c>
      <c r="AR1055" s="24" t="s">
        <v>209</v>
      </c>
      <c r="AT1055" s="24" t="s">
        <v>174</v>
      </c>
      <c r="AU1055" s="24" t="s">
        <v>81</v>
      </c>
      <c r="AY1055" s="24" t="s">
        <v>172</v>
      </c>
      <c r="BE1055" s="203">
        <f aca="true" t="shared" si="44" ref="BE1055:BE1060">IF(N1055="základní",J1055,0)</f>
        <v>0</v>
      </c>
      <c r="BF1055" s="203">
        <f aca="true" t="shared" si="45" ref="BF1055:BF1060">IF(N1055="snížená",J1055,0)</f>
        <v>0</v>
      </c>
      <c r="BG1055" s="203">
        <f aca="true" t="shared" si="46" ref="BG1055:BG1060">IF(N1055="zákl. přenesená",J1055,0)</f>
        <v>0</v>
      </c>
      <c r="BH1055" s="203">
        <f aca="true" t="shared" si="47" ref="BH1055:BH1060">IF(N1055="sníž. přenesená",J1055,0)</f>
        <v>0</v>
      </c>
      <c r="BI1055" s="203">
        <f aca="true" t="shared" si="48" ref="BI1055:BI1060">IF(N1055="nulová",J1055,0)</f>
        <v>0</v>
      </c>
      <c r="BJ1055" s="24" t="s">
        <v>79</v>
      </c>
      <c r="BK1055" s="203">
        <f aca="true" t="shared" si="49" ref="BK1055:BK1060">ROUND(I1055*H1055,2)</f>
        <v>0</v>
      </c>
      <c r="BL1055" s="24" t="s">
        <v>209</v>
      </c>
      <c r="BM1055" s="24" t="s">
        <v>1485</v>
      </c>
    </row>
    <row r="1056" spans="2:65" s="1" customFormat="1" ht="16.5" customHeight="1">
      <c r="B1056" s="41"/>
      <c r="C1056" s="192" t="s">
        <v>1486</v>
      </c>
      <c r="D1056" s="192" t="s">
        <v>174</v>
      </c>
      <c r="E1056" s="193" t="s">
        <v>1487</v>
      </c>
      <c r="F1056" s="194" t="s">
        <v>1488</v>
      </c>
      <c r="G1056" s="195" t="s">
        <v>348</v>
      </c>
      <c r="H1056" s="196">
        <v>62</v>
      </c>
      <c r="I1056" s="197"/>
      <c r="J1056" s="198">
        <f t="shared" si="40"/>
        <v>0</v>
      </c>
      <c r="K1056" s="194" t="s">
        <v>21</v>
      </c>
      <c r="L1056" s="61"/>
      <c r="M1056" s="199" t="s">
        <v>21</v>
      </c>
      <c r="N1056" s="200" t="s">
        <v>42</v>
      </c>
      <c r="O1056" s="42"/>
      <c r="P1056" s="201">
        <f t="shared" si="41"/>
        <v>0</v>
      </c>
      <c r="Q1056" s="201">
        <v>0</v>
      </c>
      <c r="R1056" s="201">
        <f t="shared" si="42"/>
        <v>0</v>
      </c>
      <c r="S1056" s="201">
        <v>0</v>
      </c>
      <c r="T1056" s="202">
        <f t="shared" si="43"/>
        <v>0</v>
      </c>
      <c r="AR1056" s="24" t="s">
        <v>209</v>
      </c>
      <c r="AT1056" s="24" t="s">
        <v>174</v>
      </c>
      <c r="AU1056" s="24" t="s">
        <v>81</v>
      </c>
      <c r="AY1056" s="24" t="s">
        <v>172</v>
      </c>
      <c r="BE1056" s="203">
        <f t="shared" si="44"/>
        <v>0</v>
      </c>
      <c r="BF1056" s="203">
        <f t="shared" si="45"/>
        <v>0</v>
      </c>
      <c r="BG1056" s="203">
        <f t="shared" si="46"/>
        <v>0</v>
      </c>
      <c r="BH1056" s="203">
        <f t="shared" si="47"/>
        <v>0</v>
      </c>
      <c r="BI1056" s="203">
        <f t="shared" si="48"/>
        <v>0</v>
      </c>
      <c r="BJ1056" s="24" t="s">
        <v>79</v>
      </c>
      <c r="BK1056" s="203">
        <f t="shared" si="49"/>
        <v>0</v>
      </c>
      <c r="BL1056" s="24" t="s">
        <v>209</v>
      </c>
      <c r="BM1056" s="24" t="s">
        <v>1489</v>
      </c>
    </row>
    <row r="1057" spans="2:65" s="1" customFormat="1" ht="16.5" customHeight="1">
      <c r="B1057" s="41"/>
      <c r="C1057" s="192" t="s">
        <v>1099</v>
      </c>
      <c r="D1057" s="192" t="s">
        <v>174</v>
      </c>
      <c r="E1057" s="193" t="s">
        <v>1490</v>
      </c>
      <c r="F1057" s="194" t="s">
        <v>1491</v>
      </c>
      <c r="G1057" s="195" t="s">
        <v>348</v>
      </c>
      <c r="H1057" s="196">
        <v>16</v>
      </c>
      <c r="I1057" s="197"/>
      <c r="J1057" s="198">
        <f t="shared" si="40"/>
        <v>0</v>
      </c>
      <c r="K1057" s="194" t="s">
        <v>21</v>
      </c>
      <c r="L1057" s="61"/>
      <c r="M1057" s="199" t="s">
        <v>21</v>
      </c>
      <c r="N1057" s="200" t="s">
        <v>42</v>
      </c>
      <c r="O1057" s="42"/>
      <c r="P1057" s="201">
        <f t="shared" si="41"/>
        <v>0</v>
      </c>
      <c r="Q1057" s="201">
        <v>0</v>
      </c>
      <c r="R1057" s="201">
        <f t="shared" si="42"/>
        <v>0</v>
      </c>
      <c r="S1057" s="201">
        <v>0</v>
      </c>
      <c r="T1057" s="202">
        <f t="shared" si="43"/>
        <v>0</v>
      </c>
      <c r="AR1057" s="24" t="s">
        <v>209</v>
      </c>
      <c r="AT1057" s="24" t="s">
        <v>174</v>
      </c>
      <c r="AU1057" s="24" t="s">
        <v>81</v>
      </c>
      <c r="AY1057" s="24" t="s">
        <v>172</v>
      </c>
      <c r="BE1057" s="203">
        <f t="shared" si="44"/>
        <v>0</v>
      </c>
      <c r="BF1057" s="203">
        <f t="shared" si="45"/>
        <v>0</v>
      </c>
      <c r="BG1057" s="203">
        <f t="shared" si="46"/>
        <v>0</v>
      </c>
      <c r="BH1057" s="203">
        <f t="shared" si="47"/>
        <v>0</v>
      </c>
      <c r="BI1057" s="203">
        <f t="shared" si="48"/>
        <v>0</v>
      </c>
      <c r="BJ1057" s="24" t="s">
        <v>79</v>
      </c>
      <c r="BK1057" s="203">
        <f t="shared" si="49"/>
        <v>0</v>
      </c>
      <c r="BL1057" s="24" t="s">
        <v>209</v>
      </c>
      <c r="BM1057" s="24" t="s">
        <v>1492</v>
      </c>
    </row>
    <row r="1058" spans="2:65" s="1" customFormat="1" ht="16.5" customHeight="1">
      <c r="B1058" s="41"/>
      <c r="C1058" s="192" t="s">
        <v>1493</v>
      </c>
      <c r="D1058" s="192" t="s">
        <v>174</v>
      </c>
      <c r="E1058" s="193" t="s">
        <v>1494</v>
      </c>
      <c r="F1058" s="194" t="s">
        <v>1495</v>
      </c>
      <c r="G1058" s="195" t="s">
        <v>1468</v>
      </c>
      <c r="H1058" s="196">
        <v>21</v>
      </c>
      <c r="I1058" s="197"/>
      <c r="J1058" s="198">
        <f t="shared" si="40"/>
        <v>0</v>
      </c>
      <c r="K1058" s="194" t="s">
        <v>21</v>
      </c>
      <c r="L1058" s="61"/>
      <c r="M1058" s="199" t="s">
        <v>21</v>
      </c>
      <c r="N1058" s="200" t="s">
        <v>42</v>
      </c>
      <c r="O1058" s="42"/>
      <c r="P1058" s="201">
        <f t="shared" si="41"/>
        <v>0</v>
      </c>
      <c r="Q1058" s="201">
        <v>0</v>
      </c>
      <c r="R1058" s="201">
        <f t="shared" si="42"/>
        <v>0</v>
      </c>
      <c r="S1058" s="201">
        <v>0</v>
      </c>
      <c r="T1058" s="202">
        <f t="shared" si="43"/>
        <v>0</v>
      </c>
      <c r="AR1058" s="24" t="s">
        <v>209</v>
      </c>
      <c r="AT1058" s="24" t="s">
        <v>174</v>
      </c>
      <c r="AU1058" s="24" t="s">
        <v>81</v>
      </c>
      <c r="AY1058" s="24" t="s">
        <v>172</v>
      </c>
      <c r="BE1058" s="203">
        <f t="shared" si="44"/>
        <v>0</v>
      </c>
      <c r="BF1058" s="203">
        <f t="shared" si="45"/>
        <v>0</v>
      </c>
      <c r="BG1058" s="203">
        <f t="shared" si="46"/>
        <v>0</v>
      </c>
      <c r="BH1058" s="203">
        <f t="shared" si="47"/>
        <v>0</v>
      </c>
      <c r="BI1058" s="203">
        <f t="shared" si="48"/>
        <v>0</v>
      </c>
      <c r="BJ1058" s="24" t="s">
        <v>79</v>
      </c>
      <c r="BK1058" s="203">
        <f t="shared" si="49"/>
        <v>0</v>
      </c>
      <c r="BL1058" s="24" t="s">
        <v>209</v>
      </c>
      <c r="BM1058" s="24" t="s">
        <v>1496</v>
      </c>
    </row>
    <row r="1059" spans="2:65" s="1" customFormat="1" ht="16.5" customHeight="1">
      <c r="B1059" s="41"/>
      <c r="C1059" s="192" t="s">
        <v>1102</v>
      </c>
      <c r="D1059" s="192" t="s">
        <v>174</v>
      </c>
      <c r="E1059" s="193" t="s">
        <v>1497</v>
      </c>
      <c r="F1059" s="194" t="s">
        <v>1498</v>
      </c>
      <c r="G1059" s="195" t="s">
        <v>280</v>
      </c>
      <c r="H1059" s="196">
        <v>21</v>
      </c>
      <c r="I1059" s="197"/>
      <c r="J1059" s="198">
        <f t="shared" si="40"/>
        <v>0</v>
      </c>
      <c r="K1059" s="194" t="s">
        <v>21</v>
      </c>
      <c r="L1059" s="61"/>
      <c r="M1059" s="199" t="s">
        <v>21</v>
      </c>
      <c r="N1059" s="200" t="s">
        <v>42</v>
      </c>
      <c r="O1059" s="42"/>
      <c r="P1059" s="201">
        <f t="shared" si="41"/>
        <v>0</v>
      </c>
      <c r="Q1059" s="201">
        <v>0</v>
      </c>
      <c r="R1059" s="201">
        <f t="shared" si="42"/>
        <v>0</v>
      </c>
      <c r="S1059" s="201">
        <v>0</v>
      </c>
      <c r="T1059" s="202">
        <f t="shared" si="43"/>
        <v>0</v>
      </c>
      <c r="AR1059" s="24" t="s">
        <v>209</v>
      </c>
      <c r="AT1059" s="24" t="s">
        <v>174</v>
      </c>
      <c r="AU1059" s="24" t="s">
        <v>81</v>
      </c>
      <c r="AY1059" s="24" t="s">
        <v>172</v>
      </c>
      <c r="BE1059" s="203">
        <f t="shared" si="44"/>
        <v>0</v>
      </c>
      <c r="BF1059" s="203">
        <f t="shared" si="45"/>
        <v>0</v>
      </c>
      <c r="BG1059" s="203">
        <f t="shared" si="46"/>
        <v>0</v>
      </c>
      <c r="BH1059" s="203">
        <f t="shared" si="47"/>
        <v>0</v>
      </c>
      <c r="BI1059" s="203">
        <f t="shared" si="48"/>
        <v>0</v>
      </c>
      <c r="BJ1059" s="24" t="s">
        <v>79</v>
      </c>
      <c r="BK1059" s="203">
        <f t="shared" si="49"/>
        <v>0</v>
      </c>
      <c r="BL1059" s="24" t="s">
        <v>209</v>
      </c>
      <c r="BM1059" s="24" t="s">
        <v>1499</v>
      </c>
    </row>
    <row r="1060" spans="2:65" s="1" customFormat="1" ht="16.5" customHeight="1">
      <c r="B1060" s="41"/>
      <c r="C1060" s="192" t="s">
        <v>1500</v>
      </c>
      <c r="D1060" s="192" t="s">
        <v>174</v>
      </c>
      <c r="E1060" s="193" t="s">
        <v>1501</v>
      </c>
      <c r="F1060" s="194" t="s">
        <v>1502</v>
      </c>
      <c r="G1060" s="195" t="s">
        <v>1092</v>
      </c>
      <c r="H1060" s="247"/>
      <c r="I1060" s="197"/>
      <c r="J1060" s="198">
        <f t="shared" si="40"/>
        <v>0</v>
      </c>
      <c r="K1060" s="194" t="s">
        <v>21</v>
      </c>
      <c r="L1060" s="61"/>
      <c r="M1060" s="199" t="s">
        <v>21</v>
      </c>
      <c r="N1060" s="200" t="s">
        <v>42</v>
      </c>
      <c r="O1060" s="42"/>
      <c r="P1060" s="201">
        <f t="shared" si="41"/>
        <v>0</v>
      </c>
      <c r="Q1060" s="201">
        <v>0</v>
      </c>
      <c r="R1060" s="201">
        <f t="shared" si="42"/>
        <v>0</v>
      </c>
      <c r="S1060" s="201">
        <v>0</v>
      </c>
      <c r="T1060" s="202">
        <f t="shared" si="43"/>
        <v>0</v>
      </c>
      <c r="AR1060" s="24" t="s">
        <v>209</v>
      </c>
      <c r="AT1060" s="24" t="s">
        <v>174</v>
      </c>
      <c r="AU1060" s="24" t="s">
        <v>81</v>
      </c>
      <c r="AY1060" s="24" t="s">
        <v>172</v>
      </c>
      <c r="BE1060" s="203">
        <f t="shared" si="44"/>
        <v>0</v>
      </c>
      <c r="BF1060" s="203">
        <f t="shared" si="45"/>
        <v>0</v>
      </c>
      <c r="BG1060" s="203">
        <f t="shared" si="46"/>
        <v>0</v>
      </c>
      <c r="BH1060" s="203">
        <f t="shared" si="47"/>
        <v>0</v>
      </c>
      <c r="BI1060" s="203">
        <f t="shared" si="48"/>
        <v>0</v>
      </c>
      <c r="BJ1060" s="24" t="s">
        <v>79</v>
      </c>
      <c r="BK1060" s="203">
        <f t="shared" si="49"/>
        <v>0</v>
      </c>
      <c r="BL1060" s="24" t="s">
        <v>209</v>
      </c>
      <c r="BM1060" s="24" t="s">
        <v>1503</v>
      </c>
    </row>
    <row r="1061" spans="2:63" s="10" customFormat="1" ht="29.85" customHeight="1">
      <c r="B1061" s="176"/>
      <c r="C1061" s="177"/>
      <c r="D1061" s="178" t="s">
        <v>70</v>
      </c>
      <c r="E1061" s="190" t="s">
        <v>1504</v>
      </c>
      <c r="F1061" s="190" t="s">
        <v>1505</v>
      </c>
      <c r="G1061" s="177"/>
      <c r="H1061" s="177"/>
      <c r="I1061" s="180"/>
      <c r="J1061" s="191">
        <f>BK1061</f>
        <v>0</v>
      </c>
      <c r="K1061" s="177"/>
      <c r="L1061" s="182"/>
      <c r="M1061" s="183"/>
      <c r="N1061" s="184"/>
      <c r="O1061" s="184"/>
      <c r="P1061" s="185">
        <f>SUM(P1062:P1087)</f>
        <v>0</v>
      </c>
      <c r="Q1061" s="184"/>
      <c r="R1061" s="185">
        <f>SUM(R1062:R1087)</f>
        <v>0</v>
      </c>
      <c r="S1061" s="184"/>
      <c r="T1061" s="186">
        <f>SUM(T1062:T1087)</f>
        <v>0</v>
      </c>
      <c r="AR1061" s="187" t="s">
        <v>81</v>
      </c>
      <c r="AT1061" s="188" t="s">
        <v>70</v>
      </c>
      <c r="AU1061" s="188" t="s">
        <v>79</v>
      </c>
      <c r="AY1061" s="187" t="s">
        <v>172</v>
      </c>
      <c r="BK1061" s="189">
        <f>SUM(BK1062:BK1087)</f>
        <v>0</v>
      </c>
    </row>
    <row r="1062" spans="2:65" s="1" customFormat="1" ht="16.5" customHeight="1">
      <c r="B1062" s="41"/>
      <c r="C1062" s="192" t="s">
        <v>1106</v>
      </c>
      <c r="D1062" s="192" t="s">
        <v>174</v>
      </c>
      <c r="E1062" s="193" t="s">
        <v>1506</v>
      </c>
      <c r="F1062" s="194" t="s">
        <v>1507</v>
      </c>
      <c r="G1062" s="195" t="s">
        <v>1453</v>
      </c>
      <c r="H1062" s="196">
        <v>21</v>
      </c>
      <c r="I1062" s="197"/>
      <c r="J1062" s="198">
        <f aca="true" t="shared" si="50" ref="J1062:J1087">ROUND(I1062*H1062,2)</f>
        <v>0</v>
      </c>
      <c r="K1062" s="194" t="s">
        <v>21</v>
      </c>
      <c r="L1062" s="61"/>
      <c r="M1062" s="199" t="s">
        <v>21</v>
      </c>
      <c r="N1062" s="200" t="s">
        <v>42</v>
      </c>
      <c r="O1062" s="42"/>
      <c r="P1062" s="201">
        <f aca="true" t="shared" si="51" ref="P1062:P1087">O1062*H1062</f>
        <v>0</v>
      </c>
      <c r="Q1062" s="201">
        <v>0</v>
      </c>
      <c r="R1062" s="201">
        <f aca="true" t="shared" si="52" ref="R1062:R1087">Q1062*H1062</f>
        <v>0</v>
      </c>
      <c r="S1062" s="201">
        <v>0</v>
      </c>
      <c r="T1062" s="202">
        <f aca="true" t="shared" si="53" ref="T1062:T1087">S1062*H1062</f>
        <v>0</v>
      </c>
      <c r="AR1062" s="24" t="s">
        <v>209</v>
      </c>
      <c r="AT1062" s="24" t="s">
        <v>174</v>
      </c>
      <c r="AU1062" s="24" t="s">
        <v>81</v>
      </c>
      <c r="AY1062" s="24" t="s">
        <v>172</v>
      </c>
      <c r="BE1062" s="203">
        <f aca="true" t="shared" si="54" ref="BE1062:BE1087">IF(N1062="základní",J1062,0)</f>
        <v>0</v>
      </c>
      <c r="BF1062" s="203">
        <f aca="true" t="shared" si="55" ref="BF1062:BF1087">IF(N1062="snížená",J1062,0)</f>
        <v>0</v>
      </c>
      <c r="BG1062" s="203">
        <f aca="true" t="shared" si="56" ref="BG1062:BG1087">IF(N1062="zákl. přenesená",J1062,0)</f>
        <v>0</v>
      </c>
      <c r="BH1062" s="203">
        <f aca="true" t="shared" si="57" ref="BH1062:BH1087">IF(N1062="sníž. přenesená",J1062,0)</f>
        <v>0</v>
      </c>
      <c r="BI1062" s="203">
        <f aca="true" t="shared" si="58" ref="BI1062:BI1087">IF(N1062="nulová",J1062,0)</f>
        <v>0</v>
      </c>
      <c r="BJ1062" s="24" t="s">
        <v>79</v>
      </c>
      <c r="BK1062" s="203">
        <f aca="true" t="shared" si="59" ref="BK1062:BK1087">ROUND(I1062*H1062,2)</f>
        <v>0</v>
      </c>
      <c r="BL1062" s="24" t="s">
        <v>209</v>
      </c>
      <c r="BM1062" s="24" t="s">
        <v>1508</v>
      </c>
    </row>
    <row r="1063" spans="2:65" s="1" customFormat="1" ht="16.5" customHeight="1">
      <c r="B1063" s="41"/>
      <c r="C1063" s="192" t="s">
        <v>1509</v>
      </c>
      <c r="D1063" s="192" t="s">
        <v>174</v>
      </c>
      <c r="E1063" s="193" t="s">
        <v>1510</v>
      </c>
      <c r="F1063" s="194" t="s">
        <v>1511</v>
      </c>
      <c r="G1063" s="195" t="s">
        <v>1453</v>
      </c>
      <c r="H1063" s="196">
        <v>21</v>
      </c>
      <c r="I1063" s="197"/>
      <c r="J1063" s="198">
        <f t="shared" si="50"/>
        <v>0</v>
      </c>
      <c r="K1063" s="194" t="s">
        <v>21</v>
      </c>
      <c r="L1063" s="61"/>
      <c r="M1063" s="199" t="s">
        <v>21</v>
      </c>
      <c r="N1063" s="200" t="s">
        <v>42</v>
      </c>
      <c r="O1063" s="42"/>
      <c r="P1063" s="201">
        <f t="shared" si="51"/>
        <v>0</v>
      </c>
      <c r="Q1063" s="201">
        <v>0</v>
      </c>
      <c r="R1063" s="201">
        <f t="shared" si="52"/>
        <v>0</v>
      </c>
      <c r="S1063" s="201">
        <v>0</v>
      </c>
      <c r="T1063" s="202">
        <f t="shared" si="53"/>
        <v>0</v>
      </c>
      <c r="AR1063" s="24" t="s">
        <v>209</v>
      </c>
      <c r="AT1063" s="24" t="s">
        <v>174</v>
      </c>
      <c r="AU1063" s="24" t="s">
        <v>81</v>
      </c>
      <c r="AY1063" s="24" t="s">
        <v>172</v>
      </c>
      <c r="BE1063" s="203">
        <f t="shared" si="54"/>
        <v>0</v>
      </c>
      <c r="BF1063" s="203">
        <f t="shared" si="55"/>
        <v>0</v>
      </c>
      <c r="BG1063" s="203">
        <f t="shared" si="56"/>
        <v>0</v>
      </c>
      <c r="BH1063" s="203">
        <f t="shared" si="57"/>
        <v>0</v>
      </c>
      <c r="BI1063" s="203">
        <f t="shared" si="58"/>
        <v>0</v>
      </c>
      <c r="BJ1063" s="24" t="s">
        <v>79</v>
      </c>
      <c r="BK1063" s="203">
        <f t="shared" si="59"/>
        <v>0</v>
      </c>
      <c r="BL1063" s="24" t="s">
        <v>209</v>
      </c>
      <c r="BM1063" s="24" t="s">
        <v>1512</v>
      </c>
    </row>
    <row r="1064" spans="2:65" s="1" customFormat="1" ht="16.5" customHeight="1">
      <c r="B1064" s="41"/>
      <c r="C1064" s="192" t="s">
        <v>1109</v>
      </c>
      <c r="D1064" s="192" t="s">
        <v>174</v>
      </c>
      <c r="E1064" s="193" t="s">
        <v>1513</v>
      </c>
      <c r="F1064" s="194" t="s">
        <v>1514</v>
      </c>
      <c r="G1064" s="195" t="s">
        <v>1453</v>
      </c>
      <c r="H1064" s="196">
        <v>20</v>
      </c>
      <c r="I1064" s="197"/>
      <c r="J1064" s="198">
        <f t="shared" si="50"/>
        <v>0</v>
      </c>
      <c r="K1064" s="194" t="s">
        <v>21</v>
      </c>
      <c r="L1064" s="61"/>
      <c r="M1064" s="199" t="s">
        <v>21</v>
      </c>
      <c r="N1064" s="200" t="s">
        <v>42</v>
      </c>
      <c r="O1064" s="42"/>
      <c r="P1064" s="201">
        <f t="shared" si="51"/>
        <v>0</v>
      </c>
      <c r="Q1064" s="201">
        <v>0</v>
      </c>
      <c r="R1064" s="201">
        <f t="shared" si="52"/>
        <v>0</v>
      </c>
      <c r="S1064" s="201">
        <v>0</v>
      </c>
      <c r="T1064" s="202">
        <f t="shared" si="53"/>
        <v>0</v>
      </c>
      <c r="AR1064" s="24" t="s">
        <v>209</v>
      </c>
      <c r="AT1064" s="24" t="s">
        <v>174</v>
      </c>
      <c r="AU1064" s="24" t="s">
        <v>81</v>
      </c>
      <c r="AY1064" s="24" t="s">
        <v>172</v>
      </c>
      <c r="BE1064" s="203">
        <f t="shared" si="54"/>
        <v>0</v>
      </c>
      <c r="BF1064" s="203">
        <f t="shared" si="55"/>
        <v>0</v>
      </c>
      <c r="BG1064" s="203">
        <f t="shared" si="56"/>
        <v>0</v>
      </c>
      <c r="BH1064" s="203">
        <f t="shared" si="57"/>
        <v>0</v>
      </c>
      <c r="BI1064" s="203">
        <f t="shared" si="58"/>
        <v>0</v>
      </c>
      <c r="BJ1064" s="24" t="s">
        <v>79</v>
      </c>
      <c r="BK1064" s="203">
        <f t="shared" si="59"/>
        <v>0</v>
      </c>
      <c r="BL1064" s="24" t="s">
        <v>209</v>
      </c>
      <c r="BM1064" s="24" t="s">
        <v>1515</v>
      </c>
    </row>
    <row r="1065" spans="2:65" s="1" customFormat="1" ht="16.5" customHeight="1">
      <c r="B1065" s="41"/>
      <c r="C1065" s="192" t="s">
        <v>1516</v>
      </c>
      <c r="D1065" s="192" t="s">
        <v>174</v>
      </c>
      <c r="E1065" s="193" t="s">
        <v>1517</v>
      </c>
      <c r="F1065" s="194" t="s">
        <v>1518</v>
      </c>
      <c r="G1065" s="195" t="s">
        <v>1453</v>
      </c>
      <c r="H1065" s="196">
        <v>60</v>
      </c>
      <c r="I1065" s="197"/>
      <c r="J1065" s="198">
        <f t="shared" si="50"/>
        <v>0</v>
      </c>
      <c r="K1065" s="194" t="s">
        <v>21</v>
      </c>
      <c r="L1065" s="61"/>
      <c r="M1065" s="199" t="s">
        <v>21</v>
      </c>
      <c r="N1065" s="200" t="s">
        <v>42</v>
      </c>
      <c r="O1065" s="42"/>
      <c r="P1065" s="201">
        <f t="shared" si="51"/>
        <v>0</v>
      </c>
      <c r="Q1065" s="201">
        <v>0</v>
      </c>
      <c r="R1065" s="201">
        <f t="shared" si="52"/>
        <v>0</v>
      </c>
      <c r="S1065" s="201">
        <v>0</v>
      </c>
      <c r="T1065" s="202">
        <f t="shared" si="53"/>
        <v>0</v>
      </c>
      <c r="AR1065" s="24" t="s">
        <v>209</v>
      </c>
      <c r="AT1065" s="24" t="s">
        <v>174</v>
      </c>
      <c r="AU1065" s="24" t="s">
        <v>81</v>
      </c>
      <c r="AY1065" s="24" t="s">
        <v>172</v>
      </c>
      <c r="BE1065" s="203">
        <f t="shared" si="54"/>
        <v>0</v>
      </c>
      <c r="BF1065" s="203">
        <f t="shared" si="55"/>
        <v>0</v>
      </c>
      <c r="BG1065" s="203">
        <f t="shared" si="56"/>
        <v>0</v>
      </c>
      <c r="BH1065" s="203">
        <f t="shared" si="57"/>
        <v>0</v>
      </c>
      <c r="BI1065" s="203">
        <f t="shared" si="58"/>
        <v>0</v>
      </c>
      <c r="BJ1065" s="24" t="s">
        <v>79</v>
      </c>
      <c r="BK1065" s="203">
        <f t="shared" si="59"/>
        <v>0</v>
      </c>
      <c r="BL1065" s="24" t="s">
        <v>209</v>
      </c>
      <c r="BM1065" s="24" t="s">
        <v>1519</v>
      </c>
    </row>
    <row r="1066" spans="2:65" s="1" customFormat="1" ht="16.5" customHeight="1">
      <c r="B1066" s="41"/>
      <c r="C1066" s="192" t="s">
        <v>1113</v>
      </c>
      <c r="D1066" s="192" t="s">
        <v>174</v>
      </c>
      <c r="E1066" s="193" t="s">
        <v>1520</v>
      </c>
      <c r="F1066" s="194" t="s">
        <v>1521</v>
      </c>
      <c r="G1066" s="195" t="s">
        <v>1453</v>
      </c>
      <c r="H1066" s="196">
        <v>20</v>
      </c>
      <c r="I1066" s="197"/>
      <c r="J1066" s="198">
        <f t="shared" si="50"/>
        <v>0</v>
      </c>
      <c r="K1066" s="194" t="s">
        <v>21</v>
      </c>
      <c r="L1066" s="61"/>
      <c r="M1066" s="199" t="s">
        <v>21</v>
      </c>
      <c r="N1066" s="200" t="s">
        <v>42</v>
      </c>
      <c r="O1066" s="42"/>
      <c r="P1066" s="201">
        <f t="shared" si="51"/>
        <v>0</v>
      </c>
      <c r="Q1066" s="201">
        <v>0</v>
      </c>
      <c r="R1066" s="201">
        <f t="shared" si="52"/>
        <v>0</v>
      </c>
      <c r="S1066" s="201">
        <v>0</v>
      </c>
      <c r="T1066" s="202">
        <f t="shared" si="53"/>
        <v>0</v>
      </c>
      <c r="AR1066" s="24" t="s">
        <v>209</v>
      </c>
      <c r="AT1066" s="24" t="s">
        <v>174</v>
      </c>
      <c r="AU1066" s="24" t="s">
        <v>81</v>
      </c>
      <c r="AY1066" s="24" t="s">
        <v>172</v>
      </c>
      <c r="BE1066" s="203">
        <f t="shared" si="54"/>
        <v>0</v>
      </c>
      <c r="BF1066" s="203">
        <f t="shared" si="55"/>
        <v>0</v>
      </c>
      <c r="BG1066" s="203">
        <f t="shared" si="56"/>
        <v>0</v>
      </c>
      <c r="BH1066" s="203">
        <f t="shared" si="57"/>
        <v>0</v>
      </c>
      <c r="BI1066" s="203">
        <f t="shared" si="58"/>
        <v>0</v>
      </c>
      <c r="BJ1066" s="24" t="s">
        <v>79</v>
      </c>
      <c r="BK1066" s="203">
        <f t="shared" si="59"/>
        <v>0</v>
      </c>
      <c r="BL1066" s="24" t="s">
        <v>209</v>
      </c>
      <c r="BM1066" s="24" t="s">
        <v>1522</v>
      </c>
    </row>
    <row r="1067" spans="2:65" s="1" customFormat="1" ht="16.5" customHeight="1">
      <c r="B1067" s="41"/>
      <c r="C1067" s="192" t="s">
        <v>1523</v>
      </c>
      <c r="D1067" s="192" t="s">
        <v>174</v>
      </c>
      <c r="E1067" s="193" t="s">
        <v>1524</v>
      </c>
      <c r="F1067" s="194" t="s">
        <v>1525</v>
      </c>
      <c r="G1067" s="195" t="s">
        <v>1453</v>
      </c>
      <c r="H1067" s="196">
        <v>20</v>
      </c>
      <c r="I1067" s="197"/>
      <c r="J1067" s="198">
        <f t="shared" si="50"/>
        <v>0</v>
      </c>
      <c r="K1067" s="194" t="s">
        <v>21</v>
      </c>
      <c r="L1067" s="61"/>
      <c r="M1067" s="199" t="s">
        <v>21</v>
      </c>
      <c r="N1067" s="200" t="s">
        <v>42</v>
      </c>
      <c r="O1067" s="42"/>
      <c r="P1067" s="201">
        <f t="shared" si="51"/>
        <v>0</v>
      </c>
      <c r="Q1067" s="201">
        <v>0</v>
      </c>
      <c r="R1067" s="201">
        <f t="shared" si="52"/>
        <v>0</v>
      </c>
      <c r="S1067" s="201">
        <v>0</v>
      </c>
      <c r="T1067" s="202">
        <f t="shared" si="53"/>
        <v>0</v>
      </c>
      <c r="AR1067" s="24" t="s">
        <v>209</v>
      </c>
      <c r="AT1067" s="24" t="s">
        <v>174</v>
      </c>
      <c r="AU1067" s="24" t="s">
        <v>81</v>
      </c>
      <c r="AY1067" s="24" t="s">
        <v>172</v>
      </c>
      <c r="BE1067" s="203">
        <f t="shared" si="54"/>
        <v>0</v>
      </c>
      <c r="BF1067" s="203">
        <f t="shared" si="55"/>
        <v>0</v>
      </c>
      <c r="BG1067" s="203">
        <f t="shared" si="56"/>
        <v>0</v>
      </c>
      <c r="BH1067" s="203">
        <f t="shared" si="57"/>
        <v>0</v>
      </c>
      <c r="BI1067" s="203">
        <f t="shared" si="58"/>
        <v>0</v>
      </c>
      <c r="BJ1067" s="24" t="s">
        <v>79</v>
      </c>
      <c r="BK1067" s="203">
        <f t="shared" si="59"/>
        <v>0</v>
      </c>
      <c r="BL1067" s="24" t="s">
        <v>209</v>
      </c>
      <c r="BM1067" s="24" t="s">
        <v>1526</v>
      </c>
    </row>
    <row r="1068" spans="2:65" s="1" customFormat="1" ht="16.5" customHeight="1">
      <c r="B1068" s="41"/>
      <c r="C1068" s="192" t="s">
        <v>1116</v>
      </c>
      <c r="D1068" s="192" t="s">
        <v>174</v>
      </c>
      <c r="E1068" s="193" t="s">
        <v>1527</v>
      </c>
      <c r="F1068" s="194" t="s">
        <v>1528</v>
      </c>
      <c r="G1068" s="195" t="s">
        <v>1453</v>
      </c>
      <c r="H1068" s="196">
        <v>2</v>
      </c>
      <c r="I1068" s="197"/>
      <c r="J1068" s="198">
        <f t="shared" si="50"/>
        <v>0</v>
      </c>
      <c r="K1068" s="194" t="s">
        <v>21</v>
      </c>
      <c r="L1068" s="61"/>
      <c r="M1068" s="199" t="s">
        <v>21</v>
      </c>
      <c r="N1068" s="200" t="s">
        <v>42</v>
      </c>
      <c r="O1068" s="42"/>
      <c r="P1068" s="201">
        <f t="shared" si="51"/>
        <v>0</v>
      </c>
      <c r="Q1068" s="201">
        <v>0</v>
      </c>
      <c r="R1068" s="201">
        <f t="shared" si="52"/>
        <v>0</v>
      </c>
      <c r="S1068" s="201">
        <v>0</v>
      </c>
      <c r="T1068" s="202">
        <f t="shared" si="53"/>
        <v>0</v>
      </c>
      <c r="AR1068" s="24" t="s">
        <v>209</v>
      </c>
      <c r="AT1068" s="24" t="s">
        <v>174</v>
      </c>
      <c r="AU1068" s="24" t="s">
        <v>81</v>
      </c>
      <c r="AY1068" s="24" t="s">
        <v>172</v>
      </c>
      <c r="BE1068" s="203">
        <f t="shared" si="54"/>
        <v>0</v>
      </c>
      <c r="BF1068" s="203">
        <f t="shared" si="55"/>
        <v>0</v>
      </c>
      <c r="BG1068" s="203">
        <f t="shared" si="56"/>
        <v>0</v>
      </c>
      <c r="BH1068" s="203">
        <f t="shared" si="57"/>
        <v>0</v>
      </c>
      <c r="BI1068" s="203">
        <f t="shared" si="58"/>
        <v>0</v>
      </c>
      <c r="BJ1068" s="24" t="s">
        <v>79</v>
      </c>
      <c r="BK1068" s="203">
        <f t="shared" si="59"/>
        <v>0</v>
      </c>
      <c r="BL1068" s="24" t="s">
        <v>209</v>
      </c>
      <c r="BM1068" s="24" t="s">
        <v>1529</v>
      </c>
    </row>
    <row r="1069" spans="2:65" s="1" customFormat="1" ht="16.5" customHeight="1">
      <c r="B1069" s="41"/>
      <c r="C1069" s="192" t="s">
        <v>1530</v>
      </c>
      <c r="D1069" s="192" t="s">
        <v>174</v>
      </c>
      <c r="E1069" s="193" t="s">
        <v>1531</v>
      </c>
      <c r="F1069" s="194" t="s">
        <v>1532</v>
      </c>
      <c r="G1069" s="195" t="s">
        <v>1453</v>
      </c>
      <c r="H1069" s="196">
        <v>21</v>
      </c>
      <c r="I1069" s="197"/>
      <c r="J1069" s="198">
        <f t="shared" si="50"/>
        <v>0</v>
      </c>
      <c r="K1069" s="194" t="s">
        <v>21</v>
      </c>
      <c r="L1069" s="61"/>
      <c r="M1069" s="199" t="s">
        <v>21</v>
      </c>
      <c r="N1069" s="200" t="s">
        <v>42</v>
      </c>
      <c r="O1069" s="42"/>
      <c r="P1069" s="201">
        <f t="shared" si="51"/>
        <v>0</v>
      </c>
      <c r="Q1069" s="201">
        <v>0</v>
      </c>
      <c r="R1069" s="201">
        <f t="shared" si="52"/>
        <v>0</v>
      </c>
      <c r="S1069" s="201">
        <v>0</v>
      </c>
      <c r="T1069" s="202">
        <f t="shared" si="53"/>
        <v>0</v>
      </c>
      <c r="AR1069" s="24" t="s">
        <v>209</v>
      </c>
      <c r="AT1069" s="24" t="s">
        <v>174</v>
      </c>
      <c r="AU1069" s="24" t="s">
        <v>81</v>
      </c>
      <c r="AY1069" s="24" t="s">
        <v>172</v>
      </c>
      <c r="BE1069" s="203">
        <f t="shared" si="54"/>
        <v>0</v>
      </c>
      <c r="BF1069" s="203">
        <f t="shared" si="55"/>
        <v>0</v>
      </c>
      <c r="BG1069" s="203">
        <f t="shared" si="56"/>
        <v>0</v>
      </c>
      <c r="BH1069" s="203">
        <f t="shared" si="57"/>
        <v>0</v>
      </c>
      <c r="BI1069" s="203">
        <f t="shared" si="58"/>
        <v>0</v>
      </c>
      <c r="BJ1069" s="24" t="s">
        <v>79</v>
      </c>
      <c r="BK1069" s="203">
        <f t="shared" si="59"/>
        <v>0</v>
      </c>
      <c r="BL1069" s="24" t="s">
        <v>209</v>
      </c>
      <c r="BM1069" s="24" t="s">
        <v>1533</v>
      </c>
    </row>
    <row r="1070" spans="2:65" s="1" customFormat="1" ht="16.5" customHeight="1">
      <c r="B1070" s="41"/>
      <c r="C1070" s="227" t="s">
        <v>1120</v>
      </c>
      <c r="D1070" s="227" t="s">
        <v>268</v>
      </c>
      <c r="E1070" s="228" t="s">
        <v>1534</v>
      </c>
      <c r="F1070" s="229" t="s">
        <v>1535</v>
      </c>
      <c r="G1070" s="230" t="s">
        <v>1204</v>
      </c>
      <c r="H1070" s="231">
        <v>21</v>
      </c>
      <c r="I1070" s="232"/>
      <c r="J1070" s="233">
        <f t="shared" si="50"/>
        <v>0</v>
      </c>
      <c r="K1070" s="229" t="s">
        <v>21</v>
      </c>
      <c r="L1070" s="234"/>
      <c r="M1070" s="235" t="s">
        <v>21</v>
      </c>
      <c r="N1070" s="236" t="s">
        <v>42</v>
      </c>
      <c r="O1070" s="42"/>
      <c r="P1070" s="201">
        <f t="shared" si="51"/>
        <v>0</v>
      </c>
      <c r="Q1070" s="201">
        <v>0</v>
      </c>
      <c r="R1070" s="201">
        <f t="shared" si="52"/>
        <v>0</v>
      </c>
      <c r="S1070" s="201">
        <v>0</v>
      </c>
      <c r="T1070" s="202">
        <f t="shared" si="53"/>
        <v>0</v>
      </c>
      <c r="AR1070" s="24" t="s">
        <v>246</v>
      </c>
      <c r="AT1070" s="24" t="s">
        <v>268</v>
      </c>
      <c r="AU1070" s="24" t="s">
        <v>81</v>
      </c>
      <c r="AY1070" s="24" t="s">
        <v>172</v>
      </c>
      <c r="BE1070" s="203">
        <f t="shared" si="54"/>
        <v>0</v>
      </c>
      <c r="BF1070" s="203">
        <f t="shared" si="55"/>
        <v>0</v>
      </c>
      <c r="BG1070" s="203">
        <f t="shared" si="56"/>
        <v>0</v>
      </c>
      <c r="BH1070" s="203">
        <f t="shared" si="57"/>
        <v>0</v>
      </c>
      <c r="BI1070" s="203">
        <f t="shared" si="58"/>
        <v>0</v>
      </c>
      <c r="BJ1070" s="24" t="s">
        <v>79</v>
      </c>
      <c r="BK1070" s="203">
        <f t="shared" si="59"/>
        <v>0</v>
      </c>
      <c r="BL1070" s="24" t="s">
        <v>209</v>
      </c>
      <c r="BM1070" s="24" t="s">
        <v>1536</v>
      </c>
    </row>
    <row r="1071" spans="2:65" s="1" customFormat="1" ht="25.5" customHeight="1">
      <c r="B1071" s="41"/>
      <c r="C1071" s="192" t="s">
        <v>1537</v>
      </c>
      <c r="D1071" s="192" t="s">
        <v>174</v>
      </c>
      <c r="E1071" s="193" t="s">
        <v>1538</v>
      </c>
      <c r="F1071" s="194" t="s">
        <v>1539</v>
      </c>
      <c r="G1071" s="195" t="s">
        <v>1453</v>
      </c>
      <c r="H1071" s="196">
        <v>21</v>
      </c>
      <c r="I1071" s="197"/>
      <c r="J1071" s="198">
        <f t="shared" si="50"/>
        <v>0</v>
      </c>
      <c r="K1071" s="194" t="s">
        <v>21</v>
      </c>
      <c r="L1071" s="61"/>
      <c r="M1071" s="199" t="s">
        <v>21</v>
      </c>
      <c r="N1071" s="200" t="s">
        <v>42</v>
      </c>
      <c r="O1071" s="42"/>
      <c r="P1071" s="201">
        <f t="shared" si="51"/>
        <v>0</v>
      </c>
      <c r="Q1071" s="201">
        <v>0</v>
      </c>
      <c r="R1071" s="201">
        <f t="shared" si="52"/>
        <v>0</v>
      </c>
      <c r="S1071" s="201">
        <v>0</v>
      </c>
      <c r="T1071" s="202">
        <f t="shared" si="53"/>
        <v>0</v>
      </c>
      <c r="AR1071" s="24" t="s">
        <v>209</v>
      </c>
      <c r="AT1071" s="24" t="s">
        <v>174</v>
      </c>
      <c r="AU1071" s="24" t="s">
        <v>81</v>
      </c>
      <c r="AY1071" s="24" t="s">
        <v>172</v>
      </c>
      <c r="BE1071" s="203">
        <f t="shared" si="54"/>
        <v>0</v>
      </c>
      <c r="BF1071" s="203">
        <f t="shared" si="55"/>
        <v>0</v>
      </c>
      <c r="BG1071" s="203">
        <f t="shared" si="56"/>
        <v>0</v>
      </c>
      <c r="BH1071" s="203">
        <f t="shared" si="57"/>
        <v>0</v>
      </c>
      <c r="BI1071" s="203">
        <f t="shared" si="58"/>
        <v>0</v>
      </c>
      <c r="BJ1071" s="24" t="s">
        <v>79</v>
      </c>
      <c r="BK1071" s="203">
        <f t="shared" si="59"/>
        <v>0</v>
      </c>
      <c r="BL1071" s="24" t="s">
        <v>209</v>
      </c>
      <c r="BM1071" s="24" t="s">
        <v>1540</v>
      </c>
    </row>
    <row r="1072" spans="2:65" s="1" customFormat="1" ht="16.5" customHeight="1">
      <c r="B1072" s="41"/>
      <c r="C1072" s="192" t="s">
        <v>1123</v>
      </c>
      <c r="D1072" s="192" t="s">
        <v>174</v>
      </c>
      <c r="E1072" s="193" t="s">
        <v>1541</v>
      </c>
      <c r="F1072" s="194" t="s">
        <v>1542</v>
      </c>
      <c r="G1072" s="195" t="s">
        <v>1453</v>
      </c>
      <c r="H1072" s="196">
        <v>21</v>
      </c>
      <c r="I1072" s="197"/>
      <c r="J1072" s="198">
        <f t="shared" si="50"/>
        <v>0</v>
      </c>
      <c r="K1072" s="194" t="s">
        <v>21</v>
      </c>
      <c r="L1072" s="61"/>
      <c r="M1072" s="199" t="s">
        <v>21</v>
      </c>
      <c r="N1072" s="200" t="s">
        <v>42</v>
      </c>
      <c r="O1072" s="42"/>
      <c r="P1072" s="201">
        <f t="shared" si="51"/>
        <v>0</v>
      </c>
      <c r="Q1072" s="201">
        <v>0</v>
      </c>
      <c r="R1072" s="201">
        <f t="shared" si="52"/>
        <v>0</v>
      </c>
      <c r="S1072" s="201">
        <v>0</v>
      </c>
      <c r="T1072" s="202">
        <f t="shared" si="53"/>
        <v>0</v>
      </c>
      <c r="AR1072" s="24" t="s">
        <v>209</v>
      </c>
      <c r="AT1072" s="24" t="s">
        <v>174</v>
      </c>
      <c r="AU1072" s="24" t="s">
        <v>81</v>
      </c>
      <c r="AY1072" s="24" t="s">
        <v>172</v>
      </c>
      <c r="BE1072" s="203">
        <f t="shared" si="54"/>
        <v>0</v>
      </c>
      <c r="BF1072" s="203">
        <f t="shared" si="55"/>
        <v>0</v>
      </c>
      <c r="BG1072" s="203">
        <f t="shared" si="56"/>
        <v>0</v>
      </c>
      <c r="BH1072" s="203">
        <f t="shared" si="57"/>
        <v>0</v>
      </c>
      <c r="BI1072" s="203">
        <f t="shared" si="58"/>
        <v>0</v>
      </c>
      <c r="BJ1072" s="24" t="s">
        <v>79</v>
      </c>
      <c r="BK1072" s="203">
        <f t="shared" si="59"/>
        <v>0</v>
      </c>
      <c r="BL1072" s="24" t="s">
        <v>209</v>
      </c>
      <c r="BM1072" s="24" t="s">
        <v>1543</v>
      </c>
    </row>
    <row r="1073" spans="2:65" s="1" customFormat="1" ht="16.5" customHeight="1">
      <c r="B1073" s="41"/>
      <c r="C1073" s="192" t="s">
        <v>1544</v>
      </c>
      <c r="D1073" s="192" t="s">
        <v>174</v>
      </c>
      <c r="E1073" s="193" t="s">
        <v>1545</v>
      </c>
      <c r="F1073" s="194" t="s">
        <v>1546</v>
      </c>
      <c r="G1073" s="195" t="s">
        <v>1453</v>
      </c>
      <c r="H1073" s="196">
        <v>20</v>
      </c>
      <c r="I1073" s="197"/>
      <c r="J1073" s="198">
        <f t="shared" si="50"/>
        <v>0</v>
      </c>
      <c r="K1073" s="194" t="s">
        <v>21</v>
      </c>
      <c r="L1073" s="61"/>
      <c r="M1073" s="199" t="s">
        <v>21</v>
      </c>
      <c r="N1073" s="200" t="s">
        <v>42</v>
      </c>
      <c r="O1073" s="42"/>
      <c r="P1073" s="201">
        <f t="shared" si="51"/>
        <v>0</v>
      </c>
      <c r="Q1073" s="201">
        <v>0</v>
      </c>
      <c r="R1073" s="201">
        <f t="shared" si="52"/>
        <v>0</v>
      </c>
      <c r="S1073" s="201">
        <v>0</v>
      </c>
      <c r="T1073" s="202">
        <f t="shared" si="53"/>
        <v>0</v>
      </c>
      <c r="AR1073" s="24" t="s">
        <v>209</v>
      </c>
      <c r="AT1073" s="24" t="s">
        <v>174</v>
      </c>
      <c r="AU1073" s="24" t="s">
        <v>81</v>
      </c>
      <c r="AY1073" s="24" t="s">
        <v>172</v>
      </c>
      <c r="BE1073" s="203">
        <f t="shared" si="54"/>
        <v>0</v>
      </c>
      <c r="BF1073" s="203">
        <f t="shared" si="55"/>
        <v>0</v>
      </c>
      <c r="BG1073" s="203">
        <f t="shared" si="56"/>
        <v>0</v>
      </c>
      <c r="BH1073" s="203">
        <f t="shared" si="57"/>
        <v>0</v>
      </c>
      <c r="BI1073" s="203">
        <f t="shared" si="58"/>
        <v>0</v>
      </c>
      <c r="BJ1073" s="24" t="s">
        <v>79</v>
      </c>
      <c r="BK1073" s="203">
        <f t="shared" si="59"/>
        <v>0</v>
      </c>
      <c r="BL1073" s="24" t="s">
        <v>209</v>
      </c>
      <c r="BM1073" s="24" t="s">
        <v>1547</v>
      </c>
    </row>
    <row r="1074" spans="2:65" s="1" customFormat="1" ht="16.5" customHeight="1">
      <c r="B1074" s="41"/>
      <c r="C1074" s="227" t="s">
        <v>1127</v>
      </c>
      <c r="D1074" s="227" t="s">
        <v>268</v>
      </c>
      <c r="E1074" s="228" t="s">
        <v>1548</v>
      </c>
      <c r="F1074" s="229" t="s">
        <v>1549</v>
      </c>
      <c r="G1074" s="230" t="s">
        <v>280</v>
      </c>
      <c r="H1074" s="231">
        <v>20</v>
      </c>
      <c r="I1074" s="232"/>
      <c r="J1074" s="233">
        <f t="shared" si="50"/>
        <v>0</v>
      </c>
      <c r="K1074" s="229" t="s">
        <v>21</v>
      </c>
      <c r="L1074" s="234"/>
      <c r="M1074" s="235" t="s">
        <v>21</v>
      </c>
      <c r="N1074" s="236" t="s">
        <v>42</v>
      </c>
      <c r="O1074" s="42"/>
      <c r="P1074" s="201">
        <f t="shared" si="51"/>
        <v>0</v>
      </c>
      <c r="Q1074" s="201">
        <v>0</v>
      </c>
      <c r="R1074" s="201">
        <f t="shared" si="52"/>
        <v>0</v>
      </c>
      <c r="S1074" s="201">
        <v>0</v>
      </c>
      <c r="T1074" s="202">
        <f t="shared" si="53"/>
        <v>0</v>
      </c>
      <c r="AR1074" s="24" t="s">
        <v>246</v>
      </c>
      <c r="AT1074" s="24" t="s">
        <v>268</v>
      </c>
      <c r="AU1074" s="24" t="s">
        <v>81</v>
      </c>
      <c r="AY1074" s="24" t="s">
        <v>172</v>
      </c>
      <c r="BE1074" s="203">
        <f t="shared" si="54"/>
        <v>0</v>
      </c>
      <c r="BF1074" s="203">
        <f t="shared" si="55"/>
        <v>0</v>
      </c>
      <c r="BG1074" s="203">
        <f t="shared" si="56"/>
        <v>0</v>
      </c>
      <c r="BH1074" s="203">
        <f t="shared" si="57"/>
        <v>0</v>
      </c>
      <c r="BI1074" s="203">
        <f t="shared" si="58"/>
        <v>0</v>
      </c>
      <c r="BJ1074" s="24" t="s">
        <v>79</v>
      </c>
      <c r="BK1074" s="203">
        <f t="shared" si="59"/>
        <v>0</v>
      </c>
      <c r="BL1074" s="24" t="s">
        <v>209</v>
      </c>
      <c r="BM1074" s="24" t="s">
        <v>1550</v>
      </c>
    </row>
    <row r="1075" spans="2:65" s="1" customFormat="1" ht="16.5" customHeight="1">
      <c r="B1075" s="41"/>
      <c r="C1075" s="192" t="s">
        <v>1551</v>
      </c>
      <c r="D1075" s="192" t="s">
        <v>174</v>
      </c>
      <c r="E1075" s="193" t="s">
        <v>1552</v>
      </c>
      <c r="F1075" s="194" t="s">
        <v>1553</v>
      </c>
      <c r="G1075" s="195" t="s">
        <v>1453</v>
      </c>
      <c r="H1075" s="196">
        <v>20</v>
      </c>
      <c r="I1075" s="197"/>
      <c r="J1075" s="198">
        <f t="shared" si="50"/>
        <v>0</v>
      </c>
      <c r="K1075" s="194" t="s">
        <v>21</v>
      </c>
      <c r="L1075" s="61"/>
      <c r="M1075" s="199" t="s">
        <v>21</v>
      </c>
      <c r="N1075" s="200" t="s">
        <v>42</v>
      </c>
      <c r="O1075" s="42"/>
      <c r="P1075" s="201">
        <f t="shared" si="51"/>
        <v>0</v>
      </c>
      <c r="Q1075" s="201">
        <v>0</v>
      </c>
      <c r="R1075" s="201">
        <f t="shared" si="52"/>
        <v>0</v>
      </c>
      <c r="S1075" s="201">
        <v>0</v>
      </c>
      <c r="T1075" s="202">
        <f t="shared" si="53"/>
        <v>0</v>
      </c>
      <c r="AR1075" s="24" t="s">
        <v>209</v>
      </c>
      <c r="AT1075" s="24" t="s">
        <v>174</v>
      </c>
      <c r="AU1075" s="24" t="s">
        <v>81</v>
      </c>
      <c r="AY1075" s="24" t="s">
        <v>172</v>
      </c>
      <c r="BE1075" s="203">
        <f t="shared" si="54"/>
        <v>0</v>
      </c>
      <c r="BF1075" s="203">
        <f t="shared" si="55"/>
        <v>0</v>
      </c>
      <c r="BG1075" s="203">
        <f t="shared" si="56"/>
        <v>0</v>
      </c>
      <c r="BH1075" s="203">
        <f t="shared" si="57"/>
        <v>0</v>
      </c>
      <c r="BI1075" s="203">
        <f t="shared" si="58"/>
        <v>0</v>
      </c>
      <c r="BJ1075" s="24" t="s">
        <v>79</v>
      </c>
      <c r="BK1075" s="203">
        <f t="shared" si="59"/>
        <v>0</v>
      </c>
      <c r="BL1075" s="24" t="s">
        <v>209</v>
      </c>
      <c r="BM1075" s="24" t="s">
        <v>1554</v>
      </c>
    </row>
    <row r="1076" spans="2:65" s="1" customFormat="1" ht="16.5" customHeight="1">
      <c r="B1076" s="41"/>
      <c r="C1076" s="227" t="s">
        <v>1130</v>
      </c>
      <c r="D1076" s="227" t="s">
        <v>268</v>
      </c>
      <c r="E1076" s="228" t="s">
        <v>1555</v>
      </c>
      <c r="F1076" s="229" t="s">
        <v>1556</v>
      </c>
      <c r="G1076" s="230" t="s">
        <v>280</v>
      </c>
      <c r="H1076" s="231">
        <v>20</v>
      </c>
      <c r="I1076" s="232"/>
      <c r="J1076" s="233">
        <f t="shared" si="50"/>
        <v>0</v>
      </c>
      <c r="K1076" s="229" t="s">
        <v>21</v>
      </c>
      <c r="L1076" s="234"/>
      <c r="M1076" s="235" t="s">
        <v>21</v>
      </c>
      <c r="N1076" s="236" t="s">
        <v>42</v>
      </c>
      <c r="O1076" s="42"/>
      <c r="P1076" s="201">
        <f t="shared" si="51"/>
        <v>0</v>
      </c>
      <c r="Q1076" s="201">
        <v>0</v>
      </c>
      <c r="R1076" s="201">
        <f t="shared" si="52"/>
        <v>0</v>
      </c>
      <c r="S1076" s="201">
        <v>0</v>
      </c>
      <c r="T1076" s="202">
        <f t="shared" si="53"/>
        <v>0</v>
      </c>
      <c r="AR1076" s="24" t="s">
        <v>246</v>
      </c>
      <c r="AT1076" s="24" t="s">
        <v>268</v>
      </c>
      <c r="AU1076" s="24" t="s">
        <v>81</v>
      </c>
      <c r="AY1076" s="24" t="s">
        <v>172</v>
      </c>
      <c r="BE1076" s="203">
        <f t="shared" si="54"/>
        <v>0</v>
      </c>
      <c r="BF1076" s="203">
        <f t="shared" si="55"/>
        <v>0</v>
      </c>
      <c r="BG1076" s="203">
        <f t="shared" si="56"/>
        <v>0</v>
      </c>
      <c r="BH1076" s="203">
        <f t="shared" si="57"/>
        <v>0</v>
      </c>
      <c r="BI1076" s="203">
        <f t="shared" si="58"/>
        <v>0</v>
      </c>
      <c r="BJ1076" s="24" t="s">
        <v>79</v>
      </c>
      <c r="BK1076" s="203">
        <f t="shared" si="59"/>
        <v>0</v>
      </c>
      <c r="BL1076" s="24" t="s">
        <v>209</v>
      </c>
      <c r="BM1076" s="24" t="s">
        <v>1557</v>
      </c>
    </row>
    <row r="1077" spans="2:65" s="1" customFormat="1" ht="16.5" customHeight="1">
      <c r="B1077" s="41"/>
      <c r="C1077" s="192" t="s">
        <v>1558</v>
      </c>
      <c r="D1077" s="192" t="s">
        <v>174</v>
      </c>
      <c r="E1077" s="193" t="s">
        <v>1559</v>
      </c>
      <c r="F1077" s="194" t="s">
        <v>1560</v>
      </c>
      <c r="G1077" s="195" t="s">
        <v>280</v>
      </c>
      <c r="H1077" s="196">
        <v>1</v>
      </c>
      <c r="I1077" s="197"/>
      <c r="J1077" s="198">
        <f t="shared" si="50"/>
        <v>0</v>
      </c>
      <c r="K1077" s="194" t="s">
        <v>21</v>
      </c>
      <c r="L1077" s="61"/>
      <c r="M1077" s="199" t="s">
        <v>21</v>
      </c>
      <c r="N1077" s="200" t="s">
        <v>42</v>
      </c>
      <c r="O1077" s="42"/>
      <c r="P1077" s="201">
        <f t="shared" si="51"/>
        <v>0</v>
      </c>
      <c r="Q1077" s="201">
        <v>0</v>
      </c>
      <c r="R1077" s="201">
        <f t="shared" si="52"/>
        <v>0</v>
      </c>
      <c r="S1077" s="201">
        <v>0</v>
      </c>
      <c r="T1077" s="202">
        <f t="shared" si="53"/>
        <v>0</v>
      </c>
      <c r="AR1077" s="24" t="s">
        <v>209</v>
      </c>
      <c r="AT1077" s="24" t="s">
        <v>174</v>
      </c>
      <c r="AU1077" s="24" t="s">
        <v>81</v>
      </c>
      <c r="AY1077" s="24" t="s">
        <v>172</v>
      </c>
      <c r="BE1077" s="203">
        <f t="shared" si="54"/>
        <v>0</v>
      </c>
      <c r="BF1077" s="203">
        <f t="shared" si="55"/>
        <v>0</v>
      </c>
      <c r="BG1077" s="203">
        <f t="shared" si="56"/>
        <v>0</v>
      </c>
      <c r="BH1077" s="203">
        <f t="shared" si="57"/>
        <v>0</v>
      </c>
      <c r="BI1077" s="203">
        <f t="shared" si="58"/>
        <v>0</v>
      </c>
      <c r="BJ1077" s="24" t="s">
        <v>79</v>
      </c>
      <c r="BK1077" s="203">
        <f t="shared" si="59"/>
        <v>0</v>
      </c>
      <c r="BL1077" s="24" t="s">
        <v>209</v>
      </c>
      <c r="BM1077" s="24" t="s">
        <v>1561</v>
      </c>
    </row>
    <row r="1078" spans="2:65" s="1" customFormat="1" ht="16.5" customHeight="1">
      <c r="B1078" s="41"/>
      <c r="C1078" s="227" t="s">
        <v>1134</v>
      </c>
      <c r="D1078" s="227" t="s">
        <v>268</v>
      </c>
      <c r="E1078" s="228" t="s">
        <v>1562</v>
      </c>
      <c r="F1078" s="229" t="s">
        <v>1563</v>
      </c>
      <c r="G1078" s="230" t="s">
        <v>280</v>
      </c>
      <c r="H1078" s="231">
        <v>1</v>
      </c>
      <c r="I1078" s="232"/>
      <c r="J1078" s="233">
        <f t="shared" si="50"/>
        <v>0</v>
      </c>
      <c r="K1078" s="229" t="s">
        <v>21</v>
      </c>
      <c r="L1078" s="234"/>
      <c r="M1078" s="235" t="s">
        <v>21</v>
      </c>
      <c r="N1078" s="236" t="s">
        <v>42</v>
      </c>
      <c r="O1078" s="42"/>
      <c r="P1078" s="201">
        <f t="shared" si="51"/>
        <v>0</v>
      </c>
      <c r="Q1078" s="201">
        <v>0</v>
      </c>
      <c r="R1078" s="201">
        <f t="shared" si="52"/>
        <v>0</v>
      </c>
      <c r="S1078" s="201">
        <v>0</v>
      </c>
      <c r="T1078" s="202">
        <f t="shared" si="53"/>
        <v>0</v>
      </c>
      <c r="AR1078" s="24" t="s">
        <v>246</v>
      </c>
      <c r="AT1078" s="24" t="s">
        <v>268</v>
      </c>
      <c r="AU1078" s="24" t="s">
        <v>81</v>
      </c>
      <c r="AY1078" s="24" t="s">
        <v>172</v>
      </c>
      <c r="BE1078" s="203">
        <f t="shared" si="54"/>
        <v>0</v>
      </c>
      <c r="BF1078" s="203">
        <f t="shared" si="55"/>
        <v>0</v>
      </c>
      <c r="BG1078" s="203">
        <f t="shared" si="56"/>
        <v>0</v>
      </c>
      <c r="BH1078" s="203">
        <f t="shared" si="57"/>
        <v>0</v>
      </c>
      <c r="BI1078" s="203">
        <f t="shared" si="58"/>
        <v>0</v>
      </c>
      <c r="BJ1078" s="24" t="s">
        <v>79</v>
      </c>
      <c r="BK1078" s="203">
        <f t="shared" si="59"/>
        <v>0</v>
      </c>
      <c r="BL1078" s="24" t="s">
        <v>209</v>
      </c>
      <c r="BM1078" s="24" t="s">
        <v>1564</v>
      </c>
    </row>
    <row r="1079" spans="2:65" s="1" customFormat="1" ht="25.5" customHeight="1">
      <c r="B1079" s="41"/>
      <c r="C1079" s="227" t="s">
        <v>1565</v>
      </c>
      <c r="D1079" s="227" t="s">
        <v>268</v>
      </c>
      <c r="E1079" s="228" t="s">
        <v>1566</v>
      </c>
      <c r="F1079" s="229" t="s">
        <v>1567</v>
      </c>
      <c r="G1079" s="230" t="s">
        <v>280</v>
      </c>
      <c r="H1079" s="231">
        <v>1</v>
      </c>
      <c r="I1079" s="232"/>
      <c r="J1079" s="233">
        <f t="shared" si="50"/>
        <v>0</v>
      </c>
      <c r="K1079" s="229" t="s">
        <v>21</v>
      </c>
      <c r="L1079" s="234"/>
      <c r="M1079" s="235" t="s">
        <v>21</v>
      </c>
      <c r="N1079" s="236" t="s">
        <v>42</v>
      </c>
      <c r="O1079" s="42"/>
      <c r="P1079" s="201">
        <f t="shared" si="51"/>
        <v>0</v>
      </c>
      <c r="Q1079" s="201">
        <v>0</v>
      </c>
      <c r="R1079" s="201">
        <f t="shared" si="52"/>
        <v>0</v>
      </c>
      <c r="S1079" s="201">
        <v>0</v>
      </c>
      <c r="T1079" s="202">
        <f t="shared" si="53"/>
        <v>0</v>
      </c>
      <c r="AR1079" s="24" t="s">
        <v>246</v>
      </c>
      <c r="AT1079" s="24" t="s">
        <v>268</v>
      </c>
      <c r="AU1079" s="24" t="s">
        <v>81</v>
      </c>
      <c r="AY1079" s="24" t="s">
        <v>172</v>
      </c>
      <c r="BE1079" s="203">
        <f t="shared" si="54"/>
        <v>0</v>
      </c>
      <c r="BF1079" s="203">
        <f t="shared" si="55"/>
        <v>0</v>
      </c>
      <c r="BG1079" s="203">
        <f t="shared" si="56"/>
        <v>0</v>
      </c>
      <c r="BH1079" s="203">
        <f t="shared" si="57"/>
        <v>0</v>
      </c>
      <c r="BI1079" s="203">
        <f t="shared" si="58"/>
        <v>0</v>
      </c>
      <c r="BJ1079" s="24" t="s">
        <v>79</v>
      </c>
      <c r="BK1079" s="203">
        <f t="shared" si="59"/>
        <v>0</v>
      </c>
      <c r="BL1079" s="24" t="s">
        <v>209</v>
      </c>
      <c r="BM1079" s="24" t="s">
        <v>1568</v>
      </c>
    </row>
    <row r="1080" spans="2:65" s="1" customFormat="1" ht="16.5" customHeight="1">
      <c r="B1080" s="41"/>
      <c r="C1080" s="192" t="s">
        <v>1137</v>
      </c>
      <c r="D1080" s="192" t="s">
        <v>174</v>
      </c>
      <c r="E1080" s="193" t="s">
        <v>1569</v>
      </c>
      <c r="F1080" s="194" t="s">
        <v>1570</v>
      </c>
      <c r="G1080" s="195" t="s">
        <v>280</v>
      </c>
      <c r="H1080" s="196">
        <v>22</v>
      </c>
      <c r="I1080" s="197"/>
      <c r="J1080" s="198">
        <f t="shared" si="50"/>
        <v>0</v>
      </c>
      <c r="K1080" s="194" t="s">
        <v>21</v>
      </c>
      <c r="L1080" s="61"/>
      <c r="M1080" s="199" t="s">
        <v>21</v>
      </c>
      <c r="N1080" s="200" t="s">
        <v>42</v>
      </c>
      <c r="O1080" s="42"/>
      <c r="P1080" s="201">
        <f t="shared" si="51"/>
        <v>0</v>
      </c>
      <c r="Q1080" s="201">
        <v>0</v>
      </c>
      <c r="R1080" s="201">
        <f t="shared" si="52"/>
        <v>0</v>
      </c>
      <c r="S1080" s="201">
        <v>0</v>
      </c>
      <c r="T1080" s="202">
        <f t="shared" si="53"/>
        <v>0</v>
      </c>
      <c r="AR1080" s="24" t="s">
        <v>209</v>
      </c>
      <c r="AT1080" s="24" t="s">
        <v>174</v>
      </c>
      <c r="AU1080" s="24" t="s">
        <v>81</v>
      </c>
      <c r="AY1080" s="24" t="s">
        <v>172</v>
      </c>
      <c r="BE1080" s="203">
        <f t="shared" si="54"/>
        <v>0</v>
      </c>
      <c r="BF1080" s="203">
        <f t="shared" si="55"/>
        <v>0</v>
      </c>
      <c r="BG1080" s="203">
        <f t="shared" si="56"/>
        <v>0</v>
      </c>
      <c r="BH1080" s="203">
        <f t="shared" si="57"/>
        <v>0</v>
      </c>
      <c r="BI1080" s="203">
        <f t="shared" si="58"/>
        <v>0</v>
      </c>
      <c r="BJ1080" s="24" t="s">
        <v>79</v>
      </c>
      <c r="BK1080" s="203">
        <f t="shared" si="59"/>
        <v>0</v>
      </c>
      <c r="BL1080" s="24" t="s">
        <v>209</v>
      </c>
      <c r="BM1080" s="24" t="s">
        <v>1571</v>
      </c>
    </row>
    <row r="1081" spans="2:65" s="1" customFormat="1" ht="25.5" customHeight="1">
      <c r="B1081" s="41"/>
      <c r="C1081" s="227" t="s">
        <v>1572</v>
      </c>
      <c r="D1081" s="227" t="s">
        <v>268</v>
      </c>
      <c r="E1081" s="228" t="s">
        <v>1573</v>
      </c>
      <c r="F1081" s="229" t="s">
        <v>1574</v>
      </c>
      <c r="G1081" s="230" t="s">
        <v>280</v>
      </c>
      <c r="H1081" s="231">
        <v>21</v>
      </c>
      <c r="I1081" s="232"/>
      <c r="J1081" s="233">
        <f t="shared" si="50"/>
        <v>0</v>
      </c>
      <c r="K1081" s="229" t="s">
        <v>21</v>
      </c>
      <c r="L1081" s="234"/>
      <c r="M1081" s="235" t="s">
        <v>21</v>
      </c>
      <c r="N1081" s="236" t="s">
        <v>42</v>
      </c>
      <c r="O1081" s="42"/>
      <c r="P1081" s="201">
        <f t="shared" si="51"/>
        <v>0</v>
      </c>
      <c r="Q1081" s="201">
        <v>0</v>
      </c>
      <c r="R1081" s="201">
        <f t="shared" si="52"/>
        <v>0</v>
      </c>
      <c r="S1081" s="201">
        <v>0</v>
      </c>
      <c r="T1081" s="202">
        <f t="shared" si="53"/>
        <v>0</v>
      </c>
      <c r="AR1081" s="24" t="s">
        <v>246</v>
      </c>
      <c r="AT1081" s="24" t="s">
        <v>268</v>
      </c>
      <c r="AU1081" s="24" t="s">
        <v>81</v>
      </c>
      <c r="AY1081" s="24" t="s">
        <v>172</v>
      </c>
      <c r="BE1081" s="203">
        <f t="shared" si="54"/>
        <v>0</v>
      </c>
      <c r="BF1081" s="203">
        <f t="shared" si="55"/>
        <v>0</v>
      </c>
      <c r="BG1081" s="203">
        <f t="shared" si="56"/>
        <v>0</v>
      </c>
      <c r="BH1081" s="203">
        <f t="shared" si="57"/>
        <v>0</v>
      </c>
      <c r="BI1081" s="203">
        <f t="shared" si="58"/>
        <v>0</v>
      </c>
      <c r="BJ1081" s="24" t="s">
        <v>79</v>
      </c>
      <c r="BK1081" s="203">
        <f t="shared" si="59"/>
        <v>0</v>
      </c>
      <c r="BL1081" s="24" t="s">
        <v>209</v>
      </c>
      <c r="BM1081" s="24" t="s">
        <v>1575</v>
      </c>
    </row>
    <row r="1082" spans="2:65" s="1" customFormat="1" ht="16.5" customHeight="1">
      <c r="B1082" s="41"/>
      <c r="C1082" s="227" t="s">
        <v>1141</v>
      </c>
      <c r="D1082" s="227" t="s">
        <v>268</v>
      </c>
      <c r="E1082" s="228" t="s">
        <v>1576</v>
      </c>
      <c r="F1082" s="229" t="s">
        <v>1577</v>
      </c>
      <c r="G1082" s="230" t="s">
        <v>280</v>
      </c>
      <c r="H1082" s="231">
        <v>1</v>
      </c>
      <c r="I1082" s="232"/>
      <c r="J1082" s="233">
        <f t="shared" si="50"/>
        <v>0</v>
      </c>
      <c r="K1082" s="229" t="s">
        <v>21</v>
      </c>
      <c r="L1082" s="234"/>
      <c r="M1082" s="235" t="s">
        <v>21</v>
      </c>
      <c r="N1082" s="236" t="s">
        <v>42</v>
      </c>
      <c r="O1082" s="42"/>
      <c r="P1082" s="201">
        <f t="shared" si="51"/>
        <v>0</v>
      </c>
      <c r="Q1082" s="201">
        <v>0</v>
      </c>
      <c r="R1082" s="201">
        <f t="shared" si="52"/>
        <v>0</v>
      </c>
      <c r="S1082" s="201">
        <v>0</v>
      </c>
      <c r="T1082" s="202">
        <f t="shared" si="53"/>
        <v>0</v>
      </c>
      <c r="AR1082" s="24" t="s">
        <v>246</v>
      </c>
      <c r="AT1082" s="24" t="s">
        <v>268</v>
      </c>
      <c r="AU1082" s="24" t="s">
        <v>81</v>
      </c>
      <c r="AY1082" s="24" t="s">
        <v>172</v>
      </c>
      <c r="BE1082" s="203">
        <f t="shared" si="54"/>
        <v>0</v>
      </c>
      <c r="BF1082" s="203">
        <f t="shared" si="55"/>
        <v>0</v>
      </c>
      <c r="BG1082" s="203">
        <f t="shared" si="56"/>
        <v>0</v>
      </c>
      <c r="BH1082" s="203">
        <f t="shared" si="57"/>
        <v>0</v>
      </c>
      <c r="BI1082" s="203">
        <f t="shared" si="58"/>
        <v>0</v>
      </c>
      <c r="BJ1082" s="24" t="s">
        <v>79</v>
      </c>
      <c r="BK1082" s="203">
        <f t="shared" si="59"/>
        <v>0</v>
      </c>
      <c r="BL1082" s="24" t="s">
        <v>209</v>
      </c>
      <c r="BM1082" s="24" t="s">
        <v>1578</v>
      </c>
    </row>
    <row r="1083" spans="2:65" s="1" customFormat="1" ht="16.5" customHeight="1">
      <c r="B1083" s="41"/>
      <c r="C1083" s="192" t="s">
        <v>1579</v>
      </c>
      <c r="D1083" s="192" t="s">
        <v>174</v>
      </c>
      <c r="E1083" s="193" t="s">
        <v>1580</v>
      </c>
      <c r="F1083" s="194" t="s">
        <v>1581</v>
      </c>
      <c r="G1083" s="195" t="s">
        <v>280</v>
      </c>
      <c r="H1083" s="196">
        <v>20</v>
      </c>
      <c r="I1083" s="197"/>
      <c r="J1083" s="198">
        <f t="shared" si="50"/>
        <v>0</v>
      </c>
      <c r="K1083" s="194" t="s">
        <v>21</v>
      </c>
      <c r="L1083" s="61"/>
      <c r="M1083" s="199" t="s">
        <v>21</v>
      </c>
      <c r="N1083" s="200" t="s">
        <v>42</v>
      </c>
      <c r="O1083" s="42"/>
      <c r="P1083" s="201">
        <f t="shared" si="51"/>
        <v>0</v>
      </c>
      <c r="Q1083" s="201">
        <v>0</v>
      </c>
      <c r="R1083" s="201">
        <f t="shared" si="52"/>
        <v>0</v>
      </c>
      <c r="S1083" s="201">
        <v>0</v>
      </c>
      <c r="T1083" s="202">
        <f t="shared" si="53"/>
        <v>0</v>
      </c>
      <c r="AR1083" s="24" t="s">
        <v>209</v>
      </c>
      <c r="AT1083" s="24" t="s">
        <v>174</v>
      </c>
      <c r="AU1083" s="24" t="s">
        <v>81</v>
      </c>
      <c r="AY1083" s="24" t="s">
        <v>172</v>
      </c>
      <c r="BE1083" s="203">
        <f t="shared" si="54"/>
        <v>0</v>
      </c>
      <c r="BF1083" s="203">
        <f t="shared" si="55"/>
        <v>0</v>
      </c>
      <c r="BG1083" s="203">
        <f t="shared" si="56"/>
        <v>0</v>
      </c>
      <c r="BH1083" s="203">
        <f t="shared" si="57"/>
        <v>0</v>
      </c>
      <c r="BI1083" s="203">
        <f t="shared" si="58"/>
        <v>0</v>
      </c>
      <c r="BJ1083" s="24" t="s">
        <v>79</v>
      </c>
      <c r="BK1083" s="203">
        <f t="shared" si="59"/>
        <v>0</v>
      </c>
      <c r="BL1083" s="24" t="s">
        <v>209</v>
      </c>
      <c r="BM1083" s="24" t="s">
        <v>1582</v>
      </c>
    </row>
    <row r="1084" spans="2:65" s="1" customFormat="1" ht="16.5" customHeight="1">
      <c r="B1084" s="41"/>
      <c r="C1084" s="227" t="s">
        <v>1144</v>
      </c>
      <c r="D1084" s="227" t="s">
        <v>268</v>
      </c>
      <c r="E1084" s="228" t="s">
        <v>1583</v>
      </c>
      <c r="F1084" s="229" t="s">
        <v>1584</v>
      </c>
      <c r="G1084" s="230" t="s">
        <v>1204</v>
      </c>
      <c r="H1084" s="231">
        <v>20</v>
      </c>
      <c r="I1084" s="232"/>
      <c r="J1084" s="233">
        <f t="shared" si="50"/>
        <v>0</v>
      </c>
      <c r="K1084" s="229" t="s">
        <v>21</v>
      </c>
      <c r="L1084" s="234"/>
      <c r="M1084" s="235" t="s">
        <v>21</v>
      </c>
      <c r="N1084" s="236" t="s">
        <v>42</v>
      </c>
      <c r="O1084" s="42"/>
      <c r="P1084" s="201">
        <f t="shared" si="51"/>
        <v>0</v>
      </c>
      <c r="Q1084" s="201">
        <v>0</v>
      </c>
      <c r="R1084" s="201">
        <f t="shared" si="52"/>
        <v>0</v>
      </c>
      <c r="S1084" s="201">
        <v>0</v>
      </c>
      <c r="T1084" s="202">
        <f t="shared" si="53"/>
        <v>0</v>
      </c>
      <c r="AR1084" s="24" t="s">
        <v>246</v>
      </c>
      <c r="AT1084" s="24" t="s">
        <v>268</v>
      </c>
      <c r="AU1084" s="24" t="s">
        <v>81</v>
      </c>
      <c r="AY1084" s="24" t="s">
        <v>172</v>
      </c>
      <c r="BE1084" s="203">
        <f t="shared" si="54"/>
        <v>0</v>
      </c>
      <c r="BF1084" s="203">
        <f t="shared" si="55"/>
        <v>0</v>
      </c>
      <c r="BG1084" s="203">
        <f t="shared" si="56"/>
        <v>0</v>
      </c>
      <c r="BH1084" s="203">
        <f t="shared" si="57"/>
        <v>0</v>
      </c>
      <c r="BI1084" s="203">
        <f t="shared" si="58"/>
        <v>0</v>
      </c>
      <c r="BJ1084" s="24" t="s">
        <v>79</v>
      </c>
      <c r="BK1084" s="203">
        <f t="shared" si="59"/>
        <v>0</v>
      </c>
      <c r="BL1084" s="24" t="s">
        <v>209</v>
      </c>
      <c r="BM1084" s="24" t="s">
        <v>1585</v>
      </c>
    </row>
    <row r="1085" spans="2:65" s="1" customFormat="1" ht="16.5" customHeight="1">
      <c r="B1085" s="41"/>
      <c r="C1085" s="227" t="s">
        <v>1586</v>
      </c>
      <c r="D1085" s="227" t="s">
        <v>268</v>
      </c>
      <c r="E1085" s="228" t="s">
        <v>1587</v>
      </c>
      <c r="F1085" s="229" t="s">
        <v>1588</v>
      </c>
      <c r="G1085" s="230" t="s">
        <v>1204</v>
      </c>
      <c r="H1085" s="231">
        <v>20</v>
      </c>
      <c r="I1085" s="232"/>
      <c r="J1085" s="233">
        <f t="shared" si="50"/>
        <v>0</v>
      </c>
      <c r="K1085" s="229" t="s">
        <v>21</v>
      </c>
      <c r="L1085" s="234"/>
      <c r="M1085" s="235" t="s">
        <v>21</v>
      </c>
      <c r="N1085" s="236" t="s">
        <v>42</v>
      </c>
      <c r="O1085" s="42"/>
      <c r="P1085" s="201">
        <f t="shared" si="51"/>
        <v>0</v>
      </c>
      <c r="Q1085" s="201">
        <v>0</v>
      </c>
      <c r="R1085" s="201">
        <f t="shared" si="52"/>
        <v>0</v>
      </c>
      <c r="S1085" s="201">
        <v>0</v>
      </c>
      <c r="T1085" s="202">
        <f t="shared" si="53"/>
        <v>0</v>
      </c>
      <c r="AR1085" s="24" t="s">
        <v>246</v>
      </c>
      <c r="AT1085" s="24" t="s">
        <v>268</v>
      </c>
      <c r="AU1085" s="24" t="s">
        <v>81</v>
      </c>
      <c r="AY1085" s="24" t="s">
        <v>172</v>
      </c>
      <c r="BE1085" s="203">
        <f t="shared" si="54"/>
        <v>0</v>
      </c>
      <c r="BF1085" s="203">
        <f t="shared" si="55"/>
        <v>0</v>
      </c>
      <c r="BG1085" s="203">
        <f t="shared" si="56"/>
        <v>0</v>
      </c>
      <c r="BH1085" s="203">
        <f t="shared" si="57"/>
        <v>0</v>
      </c>
      <c r="BI1085" s="203">
        <f t="shared" si="58"/>
        <v>0</v>
      </c>
      <c r="BJ1085" s="24" t="s">
        <v>79</v>
      </c>
      <c r="BK1085" s="203">
        <f t="shared" si="59"/>
        <v>0</v>
      </c>
      <c r="BL1085" s="24" t="s">
        <v>209</v>
      </c>
      <c r="BM1085" s="24" t="s">
        <v>1589</v>
      </c>
    </row>
    <row r="1086" spans="2:65" s="1" customFormat="1" ht="25.5" customHeight="1">
      <c r="B1086" s="41"/>
      <c r="C1086" s="227" t="s">
        <v>1148</v>
      </c>
      <c r="D1086" s="227" t="s">
        <v>268</v>
      </c>
      <c r="E1086" s="228" t="s">
        <v>1590</v>
      </c>
      <c r="F1086" s="229" t="s">
        <v>1591</v>
      </c>
      <c r="G1086" s="230" t="s">
        <v>1204</v>
      </c>
      <c r="H1086" s="231">
        <v>20</v>
      </c>
      <c r="I1086" s="232"/>
      <c r="J1086" s="233">
        <f t="shared" si="50"/>
        <v>0</v>
      </c>
      <c r="K1086" s="229" t="s">
        <v>21</v>
      </c>
      <c r="L1086" s="234"/>
      <c r="M1086" s="235" t="s">
        <v>21</v>
      </c>
      <c r="N1086" s="236" t="s">
        <v>42</v>
      </c>
      <c r="O1086" s="42"/>
      <c r="P1086" s="201">
        <f t="shared" si="51"/>
        <v>0</v>
      </c>
      <c r="Q1086" s="201">
        <v>0</v>
      </c>
      <c r="R1086" s="201">
        <f t="shared" si="52"/>
        <v>0</v>
      </c>
      <c r="S1086" s="201">
        <v>0</v>
      </c>
      <c r="T1086" s="202">
        <f t="shared" si="53"/>
        <v>0</v>
      </c>
      <c r="AR1086" s="24" t="s">
        <v>246</v>
      </c>
      <c r="AT1086" s="24" t="s">
        <v>268</v>
      </c>
      <c r="AU1086" s="24" t="s">
        <v>81</v>
      </c>
      <c r="AY1086" s="24" t="s">
        <v>172</v>
      </c>
      <c r="BE1086" s="203">
        <f t="shared" si="54"/>
        <v>0</v>
      </c>
      <c r="BF1086" s="203">
        <f t="shared" si="55"/>
        <v>0</v>
      </c>
      <c r="BG1086" s="203">
        <f t="shared" si="56"/>
        <v>0</v>
      </c>
      <c r="BH1086" s="203">
        <f t="shared" si="57"/>
        <v>0</v>
      </c>
      <c r="BI1086" s="203">
        <f t="shared" si="58"/>
        <v>0</v>
      </c>
      <c r="BJ1086" s="24" t="s">
        <v>79</v>
      </c>
      <c r="BK1086" s="203">
        <f t="shared" si="59"/>
        <v>0</v>
      </c>
      <c r="BL1086" s="24" t="s">
        <v>209</v>
      </c>
      <c r="BM1086" s="24" t="s">
        <v>1592</v>
      </c>
    </row>
    <row r="1087" spans="2:65" s="1" customFormat="1" ht="16.5" customHeight="1">
      <c r="B1087" s="41"/>
      <c r="C1087" s="192" t="s">
        <v>1593</v>
      </c>
      <c r="D1087" s="192" t="s">
        <v>174</v>
      </c>
      <c r="E1087" s="193" t="s">
        <v>1594</v>
      </c>
      <c r="F1087" s="194" t="s">
        <v>1595</v>
      </c>
      <c r="G1087" s="195" t="s">
        <v>1092</v>
      </c>
      <c r="H1087" s="247"/>
      <c r="I1087" s="197"/>
      <c r="J1087" s="198">
        <f t="shared" si="50"/>
        <v>0</v>
      </c>
      <c r="K1087" s="194" t="s">
        <v>21</v>
      </c>
      <c r="L1087" s="61"/>
      <c r="M1087" s="199" t="s">
        <v>21</v>
      </c>
      <c r="N1087" s="200" t="s">
        <v>42</v>
      </c>
      <c r="O1087" s="42"/>
      <c r="P1087" s="201">
        <f t="shared" si="51"/>
        <v>0</v>
      </c>
      <c r="Q1087" s="201">
        <v>0</v>
      </c>
      <c r="R1087" s="201">
        <f t="shared" si="52"/>
        <v>0</v>
      </c>
      <c r="S1087" s="201">
        <v>0</v>
      </c>
      <c r="T1087" s="202">
        <f t="shared" si="53"/>
        <v>0</v>
      </c>
      <c r="AR1087" s="24" t="s">
        <v>209</v>
      </c>
      <c r="AT1087" s="24" t="s">
        <v>174</v>
      </c>
      <c r="AU1087" s="24" t="s">
        <v>81</v>
      </c>
      <c r="AY1087" s="24" t="s">
        <v>172</v>
      </c>
      <c r="BE1087" s="203">
        <f t="shared" si="54"/>
        <v>0</v>
      </c>
      <c r="BF1087" s="203">
        <f t="shared" si="55"/>
        <v>0</v>
      </c>
      <c r="BG1087" s="203">
        <f t="shared" si="56"/>
        <v>0</v>
      </c>
      <c r="BH1087" s="203">
        <f t="shared" si="57"/>
        <v>0</v>
      </c>
      <c r="BI1087" s="203">
        <f t="shared" si="58"/>
        <v>0</v>
      </c>
      <c r="BJ1087" s="24" t="s">
        <v>79</v>
      </c>
      <c r="BK1087" s="203">
        <f t="shared" si="59"/>
        <v>0</v>
      </c>
      <c r="BL1087" s="24" t="s">
        <v>209</v>
      </c>
      <c r="BM1087" s="24" t="s">
        <v>1596</v>
      </c>
    </row>
    <row r="1088" spans="2:63" s="10" customFormat="1" ht="29.85" customHeight="1">
      <c r="B1088" s="176"/>
      <c r="C1088" s="177"/>
      <c r="D1088" s="178" t="s">
        <v>70</v>
      </c>
      <c r="E1088" s="190" t="s">
        <v>1597</v>
      </c>
      <c r="F1088" s="190" t="s">
        <v>1598</v>
      </c>
      <c r="G1088" s="177"/>
      <c r="H1088" s="177"/>
      <c r="I1088" s="180"/>
      <c r="J1088" s="191">
        <f>BK1088</f>
        <v>0</v>
      </c>
      <c r="K1088" s="177"/>
      <c r="L1088" s="182"/>
      <c r="M1088" s="183"/>
      <c r="N1088" s="184"/>
      <c r="O1088" s="184"/>
      <c r="P1088" s="185">
        <f>SUM(P1089:P1090)</f>
        <v>0</v>
      </c>
      <c r="Q1088" s="184"/>
      <c r="R1088" s="185">
        <f>SUM(R1089:R1090)</f>
        <v>0</v>
      </c>
      <c r="S1088" s="184"/>
      <c r="T1088" s="186">
        <f>SUM(T1089:T1090)</f>
        <v>0</v>
      </c>
      <c r="AR1088" s="187" t="s">
        <v>81</v>
      </c>
      <c r="AT1088" s="188" t="s">
        <v>70</v>
      </c>
      <c r="AU1088" s="188" t="s">
        <v>79</v>
      </c>
      <c r="AY1088" s="187" t="s">
        <v>172</v>
      </c>
      <c r="BK1088" s="189">
        <f>SUM(BK1089:BK1090)</f>
        <v>0</v>
      </c>
    </row>
    <row r="1089" spans="2:65" s="1" customFormat="1" ht="16.5" customHeight="1">
      <c r="B1089" s="41"/>
      <c r="C1089" s="192" t="s">
        <v>1151</v>
      </c>
      <c r="D1089" s="192" t="s">
        <v>174</v>
      </c>
      <c r="E1089" s="193" t="s">
        <v>1599</v>
      </c>
      <c r="F1089" s="194" t="s">
        <v>1600</v>
      </c>
      <c r="G1089" s="195" t="s">
        <v>280</v>
      </c>
      <c r="H1089" s="196">
        <v>1000</v>
      </c>
      <c r="I1089" s="197"/>
      <c r="J1089" s="198">
        <f>ROUND(I1089*H1089,2)</f>
        <v>0</v>
      </c>
      <c r="K1089" s="194" t="s">
        <v>21</v>
      </c>
      <c r="L1089" s="61"/>
      <c r="M1089" s="199" t="s">
        <v>21</v>
      </c>
      <c r="N1089" s="200" t="s">
        <v>42</v>
      </c>
      <c r="O1089" s="42"/>
      <c r="P1089" s="201">
        <f>O1089*H1089</f>
        <v>0</v>
      </c>
      <c r="Q1089" s="201">
        <v>0</v>
      </c>
      <c r="R1089" s="201">
        <f>Q1089*H1089</f>
        <v>0</v>
      </c>
      <c r="S1089" s="201">
        <v>0</v>
      </c>
      <c r="T1089" s="202">
        <f>S1089*H1089</f>
        <v>0</v>
      </c>
      <c r="AR1089" s="24" t="s">
        <v>209</v>
      </c>
      <c r="AT1089" s="24" t="s">
        <v>174</v>
      </c>
      <c r="AU1089" s="24" t="s">
        <v>81</v>
      </c>
      <c r="AY1089" s="24" t="s">
        <v>172</v>
      </c>
      <c r="BE1089" s="203">
        <f>IF(N1089="základní",J1089,0)</f>
        <v>0</v>
      </c>
      <c r="BF1089" s="203">
        <f>IF(N1089="snížená",J1089,0)</f>
        <v>0</v>
      </c>
      <c r="BG1089" s="203">
        <f>IF(N1089="zákl. přenesená",J1089,0)</f>
        <v>0</v>
      </c>
      <c r="BH1089" s="203">
        <f>IF(N1089="sníž. přenesená",J1089,0)</f>
        <v>0</v>
      </c>
      <c r="BI1089" s="203">
        <f>IF(N1089="nulová",J1089,0)</f>
        <v>0</v>
      </c>
      <c r="BJ1089" s="24" t="s">
        <v>79</v>
      </c>
      <c r="BK1089" s="203">
        <f>ROUND(I1089*H1089,2)</f>
        <v>0</v>
      </c>
      <c r="BL1089" s="24" t="s">
        <v>209</v>
      </c>
      <c r="BM1089" s="24" t="s">
        <v>1601</v>
      </c>
    </row>
    <row r="1090" spans="2:65" s="1" customFormat="1" ht="16.5" customHeight="1">
      <c r="B1090" s="41"/>
      <c r="C1090" s="192" t="s">
        <v>1602</v>
      </c>
      <c r="D1090" s="192" t="s">
        <v>174</v>
      </c>
      <c r="E1090" s="193" t="s">
        <v>1603</v>
      </c>
      <c r="F1090" s="194" t="s">
        <v>1604</v>
      </c>
      <c r="G1090" s="195" t="s">
        <v>1092</v>
      </c>
      <c r="H1090" s="247"/>
      <c r="I1090" s="197"/>
      <c r="J1090" s="198">
        <f>ROUND(I1090*H1090,2)</f>
        <v>0</v>
      </c>
      <c r="K1090" s="194" t="s">
        <v>21</v>
      </c>
      <c r="L1090" s="61"/>
      <c r="M1090" s="199" t="s">
        <v>21</v>
      </c>
      <c r="N1090" s="200" t="s">
        <v>42</v>
      </c>
      <c r="O1090" s="42"/>
      <c r="P1090" s="201">
        <f>O1090*H1090</f>
        <v>0</v>
      </c>
      <c r="Q1090" s="201">
        <v>0</v>
      </c>
      <c r="R1090" s="201">
        <f>Q1090*H1090</f>
        <v>0</v>
      </c>
      <c r="S1090" s="201">
        <v>0</v>
      </c>
      <c r="T1090" s="202">
        <f>S1090*H1090</f>
        <v>0</v>
      </c>
      <c r="AR1090" s="24" t="s">
        <v>209</v>
      </c>
      <c r="AT1090" s="24" t="s">
        <v>174</v>
      </c>
      <c r="AU1090" s="24" t="s">
        <v>81</v>
      </c>
      <c r="AY1090" s="24" t="s">
        <v>172</v>
      </c>
      <c r="BE1090" s="203">
        <f>IF(N1090="základní",J1090,0)</f>
        <v>0</v>
      </c>
      <c r="BF1090" s="203">
        <f>IF(N1090="snížená",J1090,0)</f>
        <v>0</v>
      </c>
      <c r="BG1090" s="203">
        <f>IF(N1090="zákl. přenesená",J1090,0)</f>
        <v>0</v>
      </c>
      <c r="BH1090" s="203">
        <f>IF(N1090="sníž. přenesená",J1090,0)</f>
        <v>0</v>
      </c>
      <c r="BI1090" s="203">
        <f>IF(N1090="nulová",J1090,0)</f>
        <v>0</v>
      </c>
      <c r="BJ1090" s="24" t="s">
        <v>79</v>
      </c>
      <c r="BK1090" s="203">
        <f>ROUND(I1090*H1090,2)</f>
        <v>0</v>
      </c>
      <c r="BL1090" s="24" t="s">
        <v>209</v>
      </c>
      <c r="BM1090" s="24" t="s">
        <v>1605</v>
      </c>
    </row>
    <row r="1091" spans="2:63" s="10" customFormat="1" ht="29.85" customHeight="1">
      <c r="B1091" s="176"/>
      <c r="C1091" s="177"/>
      <c r="D1091" s="178" t="s">
        <v>70</v>
      </c>
      <c r="E1091" s="190" t="s">
        <v>1606</v>
      </c>
      <c r="F1091" s="190" t="s">
        <v>1607</v>
      </c>
      <c r="G1091" s="177"/>
      <c r="H1091" s="177"/>
      <c r="I1091" s="180"/>
      <c r="J1091" s="191">
        <f>BK1091</f>
        <v>0</v>
      </c>
      <c r="K1091" s="177"/>
      <c r="L1091" s="182"/>
      <c r="M1091" s="183"/>
      <c r="N1091" s="184"/>
      <c r="O1091" s="184"/>
      <c r="P1091" s="185">
        <f>SUM(P1092:P1098)</f>
        <v>0</v>
      </c>
      <c r="Q1091" s="184"/>
      <c r="R1091" s="185">
        <f>SUM(R1092:R1098)</f>
        <v>0</v>
      </c>
      <c r="S1091" s="184"/>
      <c r="T1091" s="186">
        <f>SUM(T1092:T1098)</f>
        <v>0</v>
      </c>
      <c r="AR1091" s="187" t="s">
        <v>79</v>
      </c>
      <c r="AT1091" s="188" t="s">
        <v>70</v>
      </c>
      <c r="AU1091" s="188" t="s">
        <v>79</v>
      </c>
      <c r="AY1091" s="187" t="s">
        <v>172</v>
      </c>
      <c r="BK1091" s="189">
        <f>SUM(BK1092:BK1098)</f>
        <v>0</v>
      </c>
    </row>
    <row r="1092" spans="2:65" s="1" customFormat="1" ht="16.5" customHeight="1">
      <c r="B1092" s="41"/>
      <c r="C1092" s="192" t="s">
        <v>1155</v>
      </c>
      <c r="D1092" s="192" t="s">
        <v>174</v>
      </c>
      <c r="E1092" s="193" t="s">
        <v>1608</v>
      </c>
      <c r="F1092" s="194" t="s">
        <v>1609</v>
      </c>
      <c r="G1092" s="195" t="s">
        <v>1204</v>
      </c>
      <c r="H1092" s="196">
        <v>1</v>
      </c>
      <c r="I1092" s="197"/>
      <c r="J1092" s="198">
        <f aca="true" t="shared" si="60" ref="J1092:J1098">ROUND(I1092*H1092,2)</f>
        <v>0</v>
      </c>
      <c r="K1092" s="194" t="s">
        <v>21</v>
      </c>
      <c r="L1092" s="61"/>
      <c r="M1092" s="199" t="s">
        <v>21</v>
      </c>
      <c r="N1092" s="200" t="s">
        <v>42</v>
      </c>
      <c r="O1092" s="42"/>
      <c r="P1092" s="201">
        <f aca="true" t="shared" si="61" ref="P1092:P1098">O1092*H1092</f>
        <v>0</v>
      </c>
      <c r="Q1092" s="201">
        <v>0</v>
      </c>
      <c r="R1092" s="201">
        <f aca="true" t="shared" si="62" ref="R1092:R1098">Q1092*H1092</f>
        <v>0</v>
      </c>
      <c r="S1092" s="201">
        <v>0</v>
      </c>
      <c r="T1092" s="202">
        <f aca="true" t="shared" si="63" ref="T1092:T1098">S1092*H1092</f>
        <v>0</v>
      </c>
      <c r="AR1092" s="24" t="s">
        <v>179</v>
      </c>
      <c r="AT1092" s="24" t="s">
        <v>174</v>
      </c>
      <c r="AU1092" s="24" t="s">
        <v>81</v>
      </c>
      <c r="AY1092" s="24" t="s">
        <v>172</v>
      </c>
      <c r="BE1092" s="203">
        <f aca="true" t="shared" si="64" ref="BE1092:BE1098">IF(N1092="základní",J1092,0)</f>
        <v>0</v>
      </c>
      <c r="BF1092" s="203">
        <f aca="true" t="shared" si="65" ref="BF1092:BF1098">IF(N1092="snížená",J1092,0)</f>
        <v>0</v>
      </c>
      <c r="BG1092" s="203">
        <f aca="true" t="shared" si="66" ref="BG1092:BG1098">IF(N1092="zákl. přenesená",J1092,0)</f>
        <v>0</v>
      </c>
      <c r="BH1092" s="203">
        <f aca="true" t="shared" si="67" ref="BH1092:BH1098">IF(N1092="sníž. přenesená",J1092,0)</f>
        <v>0</v>
      </c>
      <c r="BI1092" s="203">
        <f aca="true" t="shared" si="68" ref="BI1092:BI1098">IF(N1092="nulová",J1092,0)</f>
        <v>0</v>
      </c>
      <c r="BJ1092" s="24" t="s">
        <v>79</v>
      </c>
      <c r="BK1092" s="203">
        <f aca="true" t="shared" si="69" ref="BK1092:BK1098">ROUND(I1092*H1092,2)</f>
        <v>0</v>
      </c>
      <c r="BL1092" s="24" t="s">
        <v>179</v>
      </c>
      <c r="BM1092" s="24" t="s">
        <v>1610</v>
      </c>
    </row>
    <row r="1093" spans="2:65" s="1" customFormat="1" ht="16.5" customHeight="1">
      <c r="B1093" s="41"/>
      <c r="C1093" s="192" t="s">
        <v>1611</v>
      </c>
      <c r="D1093" s="192" t="s">
        <v>174</v>
      </c>
      <c r="E1093" s="193" t="s">
        <v>1612</v>
      </c>
      <c r="F1093" s="194" t="s">
        <v>1613</v>
      </c>
      <c r="G1093" s="195" t="s">
        <v>1204</v>
      </c>
      <c r="H1093" s="196">
        <v>1</v>
      </c>
      <c r="I1093" s="197"/>
      <c r="J1093" s="198">
        <f t="shared" si="60"/>
        <v>0</v>
      </c>
      <c r="K1093" s="194" t="s">
        <v>21</v>
      </c>
      <c r="L1093" s="61"/>
      <c r="M1093" s="199" t="s">
        <v>21</v>
      </c>
      <c r="N1093" s="200" t="s">
        <v>42</v>
      </c>
      <c r="O1093" s="42"/>
      <c r="P1093" s="201">
        <f t="shared" si="61"/>
        <v>0</v>
      </c>
      <c r="Q1093" s="201">
        <v>0</v>
      </c>
      <c r="R1093" s="201">
        <f t="shared" si="62"/>
        <v>0</v>
      </c>
      <c r="S1093" s="201">
        <v>0</v>
      </c>
      <c r="T1093" s="202">
        <f t="shared" si="63"/>
        <v>0</v>
      </c>
      <c r="AR1093" s="24" t="s">
        <v>179</v>
      </c>
      <c r="AT1093" s="24" t="s">
        <v>174</v>
      </c>
      <c r="AU1093" s="24" t="s">
        <v>81</v>
      </c>
      <c r="AY1093" s="24" t="s">
        <v>172</v>
      </c>
      <c r="BE1093" s="203">
        <f t="shared" si="64"/>
        <v>0</v>
      </c>
      <c r="BF1093" s="203">
        <f t="shared" si="65"/>
        <v>0</v>
      </c>
      <c r="BG1093" s="203">
        <f t="shared" si="66"/>
        <v>0</v>
      </c>
      <c r="BH1093" s="203">
        <f t="shared" si="67"/>
        <v>0</v>
      </c>
      <c r="BI1093" s="203">
        <f t="shared" si="68"/>
        <v>0</v>
      </c>
      <c r="BJ1093" s="24" t="s">
        <v>79</v>
      </c>
      <c r="BK1093" s="203">
        <f t="shared" si="69"/>
        <v>0</v>
      </c>
      <c r="BL1093" s="24" t="s">
        <v>179</v>
      </c>
      <c r="BM1093" s="24" t="s">
        <v>1614</v>
      </c>
    </row>
    <row r="1094" spans="2:65" s="1" customFormat="1" ht="16.5" customHeight="1">
      <c r="B1094" s="41"/>
      <c r="C1094" s="192" t="s">
        <v>1158</v>
      </c>
      <c r="D1094" s="192" t="s">
        <v>174</v>
      </c>
      <c r="E1094" s="193" t="s">
        <v>1615</v>
      </c>
      <c r="F1094" s="194" t="s">
        <v>1616</v>
      </c>
      <c r="G1094" s="195" t="s">
        <v>1204</v>
      </c>
      <c r="H1094" s="196">
        <v>1</v>
      </c>
      <c r="I1094" s="197"/>
      <c r="J1094" s="198">
        <f t="shared" si="60"/>
        <v>0</v>
      </c>
      <c r="K1094" s="194" t="s">
        <v>21</v>
      </c>
      <c r="L1094" s="61"/>
      <c r="M1094" s="199" t="s">
        <v>21</v>
      </c>
      <c r="N1094" s="200" t="s">
        <v>42</v>
      </c>
      <c r="O1094" s="42"/>
      <c r="P1094" s="201">
        <f t="shared" si="61"/>
        <v>0</v>
      </c>
      <c r="Q1094" s="201">
        <v>0</v>
      </c>
      <c r="R1094" s="201">
        <f t="shared" si="62"/>
        <v>0</v>
      </c>
      <c r="S1094" s="201">
        <v>0</v>
      </c>
      <c r="T1094" s="202">
        <f t="shared" si="63"/>
        <v>0</v>
      </c>
      <c r="AR1094" s="24" t="s">
        <v>179</v>
      </c>
      <c r="AT1094" s="24" t="s">
        <v>174</v>
      </c>
      <c r="AU1094" s="24" t="s">
        <v>81</v>
      </c>
      <c r="AY1094" s="24" t="s">
        <v>172</v>
      </c>
      <c r="BE1094" s="203">
        <f t="shared" si="64"/>
        <v>0</v>
      </c>
      <c r="BF1094" s="203">
        <f t="shared" si="65"/>
        <v>0</v>
      </c>
      <c r="BG1094" s="203">
        <f t="shared" si="66"/>
        <v>0</v>
      </c>
      <c r="BH1094" s="203">
        <f t="shared" si="67"/>
        <v>0</v>
      </c>
      <c r="BI1094" s="203">
        <f t="shared" si="68"/>
        <v>0</v>
      </c>
      <c r="BJ1094" s="24" t="s">
        <v>79</v>
      </c>
      <c r="BK1094" s="203">
        <f t="shared" si="69"/>
        <v>0</v>
      </c>
      <c r="BL1094" s="24" t="s">
        <v>179</v>
      </c>
      <c r="BM1094" s="24" t="s">
        <v>1617</v>
      </c>
    </row>
    <row r="1095" spans="2:65" s="1" customFormat="1" ht="16.5" customHeight="1">
      <c r="B1095" s="41"/>
      <c r="C1095" s="192" t="s">
        <v>1618</v>
      </c>
      <c r="D1095" s="192" t="s">
        <v>174</v>
      </c>
      <c r="E1095" s="193" t="s">
        <v>1619</v>
      </c>
      <c r="F1095" s="194" t="s">
        <v>1620</v>
      </c>
      <c r="G1095" s="195" t="s">
        <v>1204</v>
      </c>
      <c r="H1095" s="196">
        <v>1</v>
      </c>
      <c r="I1095" s="197"/>
      <c r="J1095" s="198">
        <f t="shared" si="60"/>
        <v>0</v>
      </c>
      <c r="K1095" s="194" t="s">
        <v>21</v>
      </c>
      <c r="L1095" s="61"/>
      <c r="M1095" s="199" t="s">
        <v>21</v>
      </c>
      <c r="N1095" s="200" t="s">
        <v>42</v>
      </c>
      <c r="O1095" s="42"/>
      <c r="P1095" s="201">
        <f t="shared" si="61"/>
        <v>0</v>
      </c>
      <c r="Q1095" s="201">
        <v>0</v>
      </c>
      <c r="R1095" s="201">
        <f t="shared" si="62"/>
        <v>0</v>
      </c>
      <c r="S1095" s="201">
        <v>0</v>
      </c>
      <c r="T1095" s="202">
        <f t="shared" si="63"/>
        <v>0</v>
      </c>
      <c r="AR1095" s="24" t="s">
        <v>179</v>
      </c>
      <c r="AT1095" s="24" t="s">
        <v>174</v>
      </c>
      <c r="AU1095" s="24" t="s">
        <v>81</v>
      </c>
      <c r="AY1095" s="24" t="s">
        <v>172</v>
      </c>
      <c r="BE1095" s="203">
        <f t="shared" si="64"/>
        <v>0</v>
      </c>
      <c r="BF1095" s="203">
        <f t="shared" si="65"/>
        <v>0</v>
      </c>
      <c r="BG1095" s="203">
        <f t="shared" si="66"/>
        <v>0</v>
      </c>
      <c r="BH1095" s="203">
        <f t="shared" si="67"/>
        <v>0</v>
      </c>
      <c r="BI1095" s="203">
        <f t="shared" si="68"/>
        <v>0</v>
      </c>
      <c r="BJ1095" s="24" t="s">
        <v>79</v>
      </c>
      <c r="BK1095" s="203">
        <f t="shared" si="69"/>
        <v>0</v>
      </c>
      <c r="BL1095" s="24" t="s">
        <v>179</v>
      </c>
      <c r="BM1095" s="24" t="s">
        <v>1621</v>
      </c>
    </row>
    <row r="1096" spans="2:65" s="1" customFormat="1" ht="16.5" customHeight="1">
      <c r="B1096" s="41"/>
      <c r="C1096" s="192" t="s">
        <v>1162</v>
      </c>
      <c r="D1096" s="192" t="s">
        <v>174</v>
      </c>
      <c r="E1096" s="193" t="s">
        <v>1622</v>
      </c>
      <c r="F1096" s="194" t="s">
        <v>1623</v>
      </c>
      <c r="G1096" s="195" t="s">
        <v>1204</v>
      </c>
      <c r="H1096" s="196">
        <v>1</v>
      </c>
      <c r="I1096" s="197"/>
      <c r="J1096" s="198">
        <f t="shared" si="60"/>
        <v>0</v>
      </c>
      <c r="K1096" s="194" t="s">
        <v>21</v>
      </c>
      <c r="L1096" s="61"/>
      <c r="M1096" s="199" t="s">
        <v>21</v>
      </c>
      <c r="N1096" s="200" t="s">
        <v>42</v>
      </c>
      <c r="O1096" s="42"/>
      <c r="P1096" s="201">
        <f t="shared" si="61"/>
        <v>0</v>
      </c>
      <c r="Q1096" s="201">
        <v>0</v>
      </c>
      <c r="R1096" s="201">
        <f t="shared" si="62"/>
        <v>0</v>
      </c>
      <c r="S1096" s="201">
        <v>0</v>
      </c>
      <c r="T1096" s="202">
        <f t="shared" si="63"/>
        <v>0</v>
      </c>
      <c r="AR1096" s="24" t="s">
        <v>179</v>
      </c>
      <c r="AT1096" s="24" t="s">
        <v>174</v>
      </c>
      <c r="AU1096" s="24" t="s">
        <v>81</v>
      </c>
      <c r="AY1096" s="24" t="s">
        <v>172</v>
      </c>
      <c r="BE1096" s="203">
        <f t="shared" si="64"/>
        <v>0</v>
      </c>
      <c r="BF1096" s="203">
        <f t="shared" si="65"/>
        <v>0</v>
      </c>
      <c r="BG1096" s="203">
        <f t="shared" si="66"/>
        <v>0</v>
      </c>
      <c r="BH1096" s="203">
        <f t="shared" si="67"/>
        <v>0</v>
      </c>
      <c r="BI1096" s="203">
        <f t="shared" si="68"/>
        <v>0</v>
      </c>
      <c r="BJ1096" s="24" t="s">
        <v>79</v>
      </c>
      <c r="BK1096" s="203">
        <f t="shared" si="69"/>
        <v>0</v>
      </c>
      <c r="BL1096" s="24" t="s">
        <v>179</v>
      </c>
      <c r="BM1096" s="24" t="s">
        <v>1624</v>
      </c>
    </row>
    <row r="1097" spans="2:65" s="1" customFormat="1" ht="16.5" customHeight="1">
      <c r="B1097" s="41"/>
      <c r="C1097" s="192" t="s">
        <v>1625</v>
      </c>
      <c r="D1097" s="192" t="s">
        <v>174</v>
      </c>
      <c r="E1097" s="193" t="s">
        <v>1626</v>
      </c>
      <c r="F1097" s="194" t="s">
        <v>1627</v>
      </c>
      <c r="G1097" s="195" t="s">
        <v>1204</v>
      </c>
      <c r="H1097" s="196">
        <v>1</v>
      </c>
      <c r="I1097" s="197"/>
      <c r="J1097" s="198">
        <f t="shared" si="60"/>
        <v>0</v>
      </c>
      <c r="K1097" s="194" t="s">
        <v>21</v>
      </c>
      <c r="L1097" s="61"/>
      <c r="M1097" s="199" t="s">
        <v>21</v>
      </c>
      <c r="N1097" s="200" t="s">
        <v>42</v>
      </c>
      <c r="O1097" s="42"/>
      <c r="P1097" s="201">
        <f t="shared" si="61"/>
        <v>0</v>
      </c>
      <c r="Q1097" s="201">
        <v>0</v>
      </c>
      <c r="R1097" s="201">
        <f t="shared" si="62"/>
        <v>0</v>
      </c>
      <c r="S1097" s="201">
        <v>0</v>
      </c>
      <c r="T1097" s="202">
        <f t="shared" si="63"/>
        <v>0</v>
      </c>
      <c r="AR1097" s="24" t="s">
        <v>179</v>
      </c>
      <c r="AT1097" s="24" t="s">
        <v>174</v>
      </c>
      <c r="AU1097" s="24" t="s">
        <v>81</v>
      </c>
      <c r="AY1097" s="24" t="s">
        <v>172</v>
      </c>
      <c r="BE1097" s="203">
        <f t="shared" si="64"/>
        <v>0</v>
      </c>
      <c r="BF1097" s="203">
        <f t="shared" si="65"/>
        <v>0</v>
      </c>
      <c r="BG1097" s="203">
        <f t="shared" si="66"/>
        <v>0</v>
      </c>
      <c r="BH1097" s="203">
        <f t="shared" si="67"/>
        <v>0</v>
      </c>
      <c r="BI1097" s="203">
        <f t="shared" si="68"/>
        <v>0</v>
      </c>
      <c r="BJ1097" s="24" t="s">
        <v>79</v>
      </c>
      <c r="BK1097" s="203">
        <f t="shared" si="69"/>
        <v>0</v>
      </c>
      <c r="BL1097" s="24" t="s">
        <v>179</v>
      </c>
      <c r="BM1097" s="24" t="s">
        <v>1628</v>
      </c>
    </row>
    <row r="1098" spans="2:65" s="1" customFormat="1" ht="16.5" customHeight="1">
      <c r="B1098" s="41"/>
      <c r="C1098" s="192" t="s">
        <v>1165</v>
      </c>
      <c r="D1098" s="192" t="s">
        <v>174</v>
      </c>
      <c r="E1098" s="193" t="s">
        <v>1629</v>
      </c>
      <c r="F1098" s="194" t="s">
        <v>1630</v>
      </c>
      <c r="G1098" s="195" t="s">
        <v>1204</v>
      </c>
      <c r="H1098" s="196">
        <v>1</v>
      </c>
      <c r="I1098" s="197"/>
      <c r="J1098" s="198">
        <f t="shared" si="60"/>
        <v>0</v>
      </c>
      <c r="K1098" s="194" t="s">
        <v>21</v>
      </c>
      <c r="L1098" s="61"/>
      <c r="M1098" s="199" t="s">
        <v>21</v>
      </c>
      <c r="N1098" s="200" t="s">
        <v>42</v>
      </c>
      <c r="O1098" s="42"/>
      <c r="P1098" s="201">
        <f t="shared" si="61"/>
        <v>0</v>
      </c>
      <c r="Q1098" s="201">
        <v>0</v>
      </c>
      <c r="R1098" s="201">
        <f t="shared" si="62"/>
        <v>0</v>
      </c>
      <c r="S1098" s="201">
        <v>0</v>
      </c>
      <c r="T1098" s="202">
        <f t="shared" si="63"/>
        <v>0</v>
      </c>
      <c r="AR1098" s="24" t="s">
        <v>179</v>
      </c>
      <c r="AT1098" s="24" t="s">
        <v>174</v>
      </c>
      <c r="AU1098" s="24" t="s">
        <v>81</v>
      </c>
      <c r="AY1098" s="24" t="s">
        <v>172</v>
      </c>
      <c r="BE1098" s="203">
        <f t="shared" si="64"/>
        <v>0</v>
      </c>
      <c r="BF1098" s="203">
        <f t="shared" si="65"/>
        <v>0</v>
      </c>
      <c r="BG1098" s="203">
        <f t="shared" si="66"/>
        <v>0</v>
      </c>
      <c r="BH1098" s="203">
        <f t="shared" si="67"/>
        <v>0</v>
      </c>
      <c r="BI1098" s="203">
        <f t="shared" si="68"/>
        <v>0</v>
      </c>
      <c r="BJ1098" s="24" t="s">
        <v>79</v>
      </c>
      <c r="BK1098" s="203">
        <f t="shared" si="69"/>
        <v>0</v>
      </c>
      <c r="BL1098" s="24" t="s">
        <v>179</v>
      </c>
      <c r="BM1098" s="24" t="s">
        <v>1631</v>
      </c>
    </row>
    <row r="1099" spans="2:63" s="10" customFormat="1" ht="29.85" customHeight="1">
      <c r="B1099" s="176"/>
      <c r="C1099" s="177"/>
      <c r="D1099" s="178" t="s">
        <v>70</v>
      </c>
      <c r="E1099" s="190" t="s">
        <v>1632</v>
      </c>
      <c r="F1099" s="190" t="s">
        <v>1633</v>
      </c>
      <c r="G1099" s="177"/>
      <c r="H1099" s="177"/>
      <c r="I1099" s="180"/>
      <c r="J1099" s="191">
        <f>BK1099</f>
        <v>0</v>
      </c>
      <c r="K1099" s="177"/>
      <c r="L1099" s="182"/>
      <c r="M1099" s="183"/>
      <c r="N1099" s="184"/>
      <c r="O1099" s="184"/>
      <c r="P1099" s="185">
        <f>SUM(P1100:P1103)</f>
        <v>0</v>
      </c>
      <c r="Q1099" s="184"/>
      <c r="R1099" s="185">
        <f>SUM(R1100:R1103)</f>
        <v>0</v>
      </c>
      <c r="S1099" s="184"/>
      <c r="T1099" s="186">
        <f>SUM(T1100:T1103)</f>
        <v>0</v>
      </c>
      <c r="AR1099" s="187" t="s">
        <v>79</v>
      </c>
      <c r="AT1099" s="188" t="s">
        <v>70</v>
      </c>
      <c r="AU1099" s="188" t="s">
        <v>79</v>
      </c>
      <c r="AY1099" s="187" t="s">
        <v>172</v>
      </c>
      <c r="BK1099" s="189">
        <f>SUM(BK1100:BK1103)</f>
        <v>0</v>
      </c>
    </row>
    <row r="1100" spans="2:65" s="1" customFormat="1" ht="16.5" customHeight="1">
      <c r="B1100" s="41"/>
      <c r="C1100" s="192" t="s">
        <v>1634</v>
      </c>
      <c r="D1100" s="192" t="s">
        <v>174</v>
      </c>
      <c r="E1100" s="193" t="s">
        <v>1635</v>
      </c>
      <c r="F1100" s="194" t="s">
        <v>1636</v>
      </c>
      <c r="G1100" s="195" t="s">
        <v>177</v>
      </c>
      <c r="H1100" s="196">
        <v>1</v>
      </c>
      <c r="I1100" s="197"/>
      <c r="J1100" s="198">
        <f>ROUND(I1100*H1100,2)</f>
        <v>0</v>
      </c>
      <c r="K1100" s="194" t="s">
        <v>21</v>
      </c>
      <c r="L1100" s="61"/>
      <c r="M1100" s="199" t="s">
        <v>21</v>
      </c>
      <c r="N1100" s="200" t="s">
        <v>42</v>
      </c>
      <c r="O1100" s="42"/>
      <c r="P1100" s="201">
        <f>O1100*H1100</f>
        <v>0</v>
      </c>
      <c r="Q1100" s="201">
        <v>0</v>
      </c>
      <c r="R1100" s="201">
        <f>Q1100*H1100</f>
        <v>0</v>
      </c>
      <c r="S1100" s="201">
        <v>0</v>
      </c>
      <c r="T1100" s="202">
        <f>S1100*H1100</f>
        <v>0</v>
      </c>
      <c r="AR1100" s="24" t="s">
        <v>179</v>
      </c>
      <c r="AT1100" s="24" t="s">
        <v>174</v>
      </c>
      <c r="AU1100" s="24" t="s">
        <v>81</v>
      </c>
      <c r="AY1100" s="24" t="s">
        <v>172</v>
      </c>
      <c r="BE1100" s="203">
        <f>IF(N1100="základní",J1100,0)</f>
        <v>0</v>
      </c>
      <c r="BF1100" s="203">
        <f>IF(N1100="snížená",J1100,0)</f>
        <v>0</v>
      </c>
      <c r="BG1100" s="203">
        <f>IF(N1100="zákl. přenesená",J1100,0)</f>
        <v>0</v>
      </c>
      <c r="BH1100" s="203">
        <f>IF(N1100="sníž. přenesená",J1100,0)</f>
        <v>0</v>
      </c>
      <c r="BI1100" s="203">
        <f>IF(N1100="nulová",J1100,0)</f>
        <v>0</v>
      </c>
      <c r="BJ1100" s="24" t="s">
        <v>79</v>
      </c>
      <c r="BK1100" s="203">
        <f>ROUND(I1100*H1100,2)</f>
        <v>0</v>
      </c>
      <c r="BL1100" s="24" t="s">
        <v>179</v>
      </c>
      <c r="BM1100" s="24" t="s">
        <v>1637</v>
      </c>
    </row>
    <row r="1101" spans="2:65" s="1" customFormat="1" ht="16.5" customHeight="1">
      <c r="B1101" s="41"/>
      <c r="C1101" s="192" t="s">
        <v>1169</v>
      </c>
      <c r="D1101" s="192" t="s">
        <v>174</v>
      </c>
      <c r="E1101" s="193" t="s">
        <v>1638</v>
      </c>
      <c r="F1101" s="194" t="s">
        <v>1639</v>
      </c>
      <c r="G1101" s="195" t="s">
        <v>1204</v>
      </c>
      <c r="H1101" s="196">
        <v>5</v>
      </c>
      <c r="I1101" s="197"/>
      <c r="J1101" s="198">
        <f>ROUND(I1101*H1101,2)</f>
        <v>0</v>
      </c>
      <c r="K1101" s="194" t="s">
        <v>21</v>
      </c>
      <c r="L1101" s="61"/>
      <c r="M1101" s="199" t="s">
        <v>21</v>
      </c>
      <c r="N1101" s="200" t="s">
        <v>42</v>
      </c>
      <c r="O1101" s="42"/>
      <c r="P1101" s="201">
        <f>O1101*H1101</f>
        <v>0</v>
      </c>
      <c r="Q1101" s="201">
        <v>0</v>
      </c>
      <c r="R1101" s="201">
        <f>Q1101*H1101</f>
        <v>0</v>
      </c>
      <c r="S1101" s="201">
        <v>0</v>
      </c>
      <c r="T1101" s="202">
        <f>S1101*H1101</f>
        <v>0</v>
      </c>
      <c r="AR1101" s="24" t="s">
        <v>179</v>
      </c>
      <c r="AT1101" s="24" t="s">
        <v>174</v>
      </c>
      <c r="AU1101" s="24" t="s">
        <v>81</v>
      </c>
      <c r="AY1101" s="24" t="s">
        <v>172</v>
      </c>
      <c r="BE1101" s="203">
        <f>IF(N1101="základní",J1101,0)</f>
        <v>0</v>
      </c>
      <c r="BF1101" s="203">
        <f>IF(N1101="snížená",J1101,0)</f>
        <v>0</v>
      </c>
      <c r="BG1101" s="203">
        <f>IF(N1101="zákl. přenesená",J1101,0)</f>
        <v>0</v>
      </c>
      <c r="BH1101" s="203">
        <f>IF(N1101="sníž. přenesená",J1101,0)</f>
        <v>0</v>
      </c>
      <c r="BI1101" s="203">
        <f>IF(N1101="nulová",J1101,0)</f>
        <v>0</v>
      </c>
      <c r="BJ1101" s="24" t="s">
        <v>79</v>
      </c>
      <c r="BK1101" s="203">
        <f>ROUND(I1101*H1101,2)</f>
        <v>0</v>
      </c>
      <c r="BL1101" s="24" t="s">
        <v>179</v>
      </c>
      <c r="BM1101" s="24" t="s">
        <v>1640</v>
      </c>
    </row>
    <row r="1102" spans="2:65" s="1" customFormat="1" ht="16.5" customHeight="1">
      <c r="B1102" s="41"/>
      <c r="C1102" s="192" t="s">
        <v>1641</v>
      </c>
      <c r="D1102" s="192" t="s">
        <v>174</v>
      </c>
      <c r="E1102" s="193" t="s">
        <v>1642</v>
      </c>
      <c r="F1102" s="194" t="s">
        <v>1643</v>
      </c>
      <c r="G1102" s="195" t="s">
        <v>348</v>
      </c>
      <c r="H1102" s="196">
        <v>10</v>
      </c>
      <c r="I1102" s="197"/>
      <c r="J1102" s="198">
        <f>ROUND(I1102*H1102,2)</f>
        <v>0</v>
      </c>
      <c r="K1102" s="194" t="s">
        <v>21</v>
      </c>
      <c r="L1102" s="61"/>
      <c r="M1102" s="199" t="s">
        <v>21</v>
      </c>
      <c r="N1102" s="200" t="s">
        <v>42</v>
      </c>
      <c r="O1102" s="42"/>
      <c r="P1102" s="201">
        <f>O1102*H1102</f>
        <v>0</v>
      </c>
      <c r="Q1102" s="201">
        <v>0</v>
      </c>
      <c r="R1102" s="201">
        <f>Q1102*H1102</f>
        <v>0</v>
      </c>
      <c r="S1102" s="201">
        <v>0</v>
      </c>
      <c r="T1102" s="202">
        <f>S1102*H1102</f>
        <v>0</v>
      </c>
      <c r="AR1102" s="24" t="s">
        <v>179</v>
      </c>
      <c r="AT1102" s="24" t="s">
        <v>174</v>
      </c>
      <c r="AU1102" s="24" t="s">
        <v>81</v>
      </c>
      <c r="AY1102" s="24" t="s">
        <v>172</v>
      </c>
      <c r="BE1102" s="203">
        <f>IF(N1102="základní",J1102,0)</f>
        <v>0</v>
      </c>
      <c r="BF1102" s="203">
        <f>IF(N1102="snížená",J1102,0)</f>
        <v>0</v>
      </c>
      <c r="BG1102" s="203">
        <f>IF(N1102="zákl. přenesená",J1102,0)</f>
        <v>0</v>
      </c>
      <c r="BH1102" s="203">
        <f>IF(N1102="sníž. přenesená",J1102,0)</f>
        <v>0</v>
      </c>
      <c r="BI1102" s="203">
        <f>IF(N1102="nulová",J1102,0)</f>
        <v>0</v>
      </c>
      <c r="BJ1102" s="24" t="s">
        <v>79</v>
      </c>
      <c r="BK1102" s="203">
        <f>ROUND(I1102*H1102,2)</f>
        <v>0</v>
      </c>
      <c r="BL1102" s="24" t="s">
        <v>179</v>
      </c>
      <c r="BM1102" s="24" t="s">
        <v>1644</v>
      </c>
    </row>
    <row r="1103" spans="2:65" s="1" customFormat="1" ht="16.5" customHeight="1">
      <c r="B1103" s="41"/>
      <c r="C1103" s="192" t="s">
        <v>1172</v>
      </c>
      <c r="D1103" s="192" t="s">
        <v>174</v>
      </c>
      <c r="E1103" s="193" t="s">
        <v>1645</v>
      </c>
      <c r="F1103" s="194" t="s">
        <v>1646</v>
      </c>
      <c r="G1103" s="195" t="s">
        <v>208</v>
      </c>
      <c r="H1103" s="196">
        <v>9.917</v>
      </c>
      <c r="I1103" s="197"/>
      <c r="J1103" s="198">
        <f>ROUND(I1103*H1103,2)</f>
        <v>0</v>
      </c>
      <c r="K1103" s="194" t="s">
        <v>21</v>
      </c>
      <c r="L1103" s="61"/>
      <c r="M1103" s="199" t="s">
        <v>21</v>
      </c>
      <c r="N1103" s="200" t="s">
        <v>42</v>
      </c>
      <c r="O1103" s="42"/>
      <c r="P1103" s="201">
        <f>O1103*H1103</f>
        <v>0</v>
      </c>
      <c r="Q1103" s="201">
        <v>0</v>
      </c>
      <c r="R1103" s="201">
        <f>Q1103*H1103</f>
        <v>0</v>
      </c>
      <c r="S1103" s="201">
        <v>0</v>
      </c>
      <c r="T1103" s="202">
        <f>S1103*H1103</f>
        <v>0</v>
      </c>
      <c r="AR1103" s="24" t="s">
        <v>179</v>
      </c>
      <c r="AT1103" s="24" t="s">
        <v>174</v>
      </c>
      <c r="AU1103" s="24" t="s">
        <v>81</v>
      </c>
      <c r="AY1103" s="24" t="s">
        <v>172</v>
      </c>
      <c r="BE1103" s="203">
        <f>IF(N1103="základní",J1103,0)</f>
        <v>0</v>
      </c>
      <c r="BF1103" s="203">
        <f>IF(N1103="snížená",J1103,0)</f>
        <v>0</v>
      </c>
      <c r="BG1103" s="203">
        <f>IF(N1103="zákl. přenesená",J1103,0)</f>
        <v>0</v>
      </c>
      <c r="BH1103" s="203">
        <f>IF(N1103="sníž. přenesená",J1103,0)</f>
        <v>0</v>
      </c>
      <c r="BI1103" s="203">
        <f>IF(N1103="nulová",J1103,0)</f>
        <v>0</v>
      </c>
      <c r="BJ1103" s="24" t="s">
        <v>79</v>
      </c>
      <c r="BK1103" s="203">
        <f>ROUND(I1103*H1103,2)</f>
        <v>0</v>
      </c>
      <c r="BL1103" s="24" t="s">
        <v>179</v>
      </c>
      <c r="BM1103" s="24" t="s">
        <v>1647</v>
      </c>
    </row>
    <row r="1104" spans="2:63" s="10" customFormat="1" ht="29.85" customHeight="1">
      <c r="B1104" s="176"/>
      <c r="C1104" s="177"/>
      <c r="D1104" s="178" t="s">
        <v>70</v>
      </c>
      <c r="E1104" s="190" t="s">
        <v>1648</v>
      </c>
      <c r="F1104" s="190" t="s">
        <v>1649</v>
      </c>
      <c r="G1104" s="177"/>
      <c r="H1104" s="177"/>
      <c r="I1104" s="180"/>
      <c r="J1104" s="191">
        <f>BK1104</f>
        <v>0</v>
      </c>
      <c r="K1104" s="177"/>
      <c r="L1104" s="182"/>
      <c r="M1104" s="183"/>
      <c r="N1104" s="184"/>
      <c r="O1104" s="184"/>
      <c r="P1104" s="185">
        <f>P1105</f>
        <v>0</v>
      </c>
      <c r="Q1104" s="184"/>
      <c r="R1104" s="185">
        <f>R1105</f>
        <v>0</v>
      </c>
      <c r="S1104" s="184"/>
      <c r="T1104" s="186">
        <f>T1105</f>
        <v>0</v>
      </c>
      <c r="AR1104" s="187" t="s">
        <v>79</v>
      </c>
      <c r="AT1104" s="188" t="s">
        <v>70</v>
      </c>
      <c r="AU1104" s="188" t="s">
        <v>79</v>
      </c>
      <c r="AY1104" s="187" t="s">
        <v>172</v>
      </c>
      <c r="BK1104" s="189">
        <f>BK1105</f>
        <v>0</v>
      </c>
    </row>
    <row r="1105" spans="2:65" s="1" customFormat="1" ht="16.5" customHeight="1">
      <c r="B1105" s="41"/>
      <c r="C1105" s="192" t="s">
        <v>1650</v>
      </c>
      <c r="D1105" s="192" t="s">
        <v>174</v>
      </c>
      <c r="E1105" s="193" t="s">
        <v>1651</v>
      </c>
      <c r="F1105" s="194" t="s">
        <v>1196</v>
      </c>
      <c r="G1105" s="195" t="s">
        <v>208</v>
      </c>
      <c r="H1105" s="196">
        <v>0.119</v>
      </c>
      <c r="I1105" s="197"/>
      <c r="J1105" s="198">
        <f>ROUND(I1105*H1105,2)</f>
        <v>0</v>
      </c>
      <c r="K1105" s="194" t="s">
        <v>21</v>
      </c>
      <c r="L1105" s="61"/>
      <c r="M1105" s="199" t="s">
        <v>21</v>
      </c>
      <c r="N1105" s="200" t="s">
        <v>42</v>
      </c>
      <c r="O1105" s="42"/>
      <c r="P1105" s="201">
        <f>O1105*H1105</f>
        <v>0</v>
      </c>
      <c r="Q1105" s="201">
        <v>0</v>
      </c>
      <c r="R1105" s="201">
        <f>Q1105*H1105</f>
        <v>0</v>
      </c>
      <c r="S1105" s="201">
        <v>0</v>
      </c>
      <c r="T1105" s="202">
        <f>S1105*H1105</f>
        <v>0</v>
      </c>
      <c r="AR1105" s="24" t="s">
        <v>179</v>
      </c>
      <c r="AT1105" s="24" t="s">
        <v>174</v>
      </c>
      <c r="AU1105" s="24" t="s">
        <v>81</v>
      </c>
      <c r="AY1105" s="24" t="s">
        <v>172</v>
      </c>
      <c r="BE1105" s="203">
        <f>IF(N1105="základní",J1105,0)</f>
        <v>0</v>
      </c>
      <c r="BF1105" s="203">
        <f>IF(N1105="snížená",J1105,0)</f>
        <v>0</v>
      </c>
      <c r="BG1105" s="203">
        <f>IF(N1105="zákl. přenesená",J1105,0)</f>
        <v>0</v>
      </c>
      <c r="BH1105" s="203">
        <f>IF(N1105="sníž. přenesená",J1105,0)</f>
        <v>0</v>
      </c>
      <c r="BI1105" s="203">
        <f>IF(N1105="nulová",J1105,0)</f>
        <v>0</v>
      </c>
      <c r="BJ1105" s="24" t="s">
        <v>79</v>
      </c>
      <c r="BK1105" s="203">
        <f>ROUND(I1105*H1105,2)</f>
        <v>0</v>
      </c>
      <c r="BL1105" s="24" t="s">
        <v>179</v>
      </c>
      <c r="BM1105" s="24" t="s">
        <v>1652</v>
      </c>
    </row>
    <row r="1106" spans="2:63" s="10" customFormat="1" ht="29.85" customHeight="1">
      <c r="B1106" s="176"/>
      <c r="C1106" s="177"/>
      <c r="D1106" s="178" t="s">
        <v>70</v>
      </c>
      <c r="E1106" s="190" t="s">
        <v>1653</v>
      </c>
      <c r="F1106" s="190" t="s">
        <v>1654</v>
      </c>
      <c r="G1106" s="177"/>
      <c r="H1106" s="177"/>
      <c r="I1106" s="180"/>
      <c r="J1106" s="191">
        <f>BK1106</f>
        <v>0</v>
      </c>
      <c r="K1106" s="177"/>
      <c r="L1106" s="182"/>
      <c r="M1106" s="183"/>
      <c r="N1106" s="184"/>
      <c r="O1106" s="184"/>
      <c r="P1106" s="185">
        <f>SUM(P1107:P1117)</f>
        <v>0</v>
      </c>
      <c r="Q1106" s="184"/>
      <c r="R1106" s="185">
        <f>SUM(R1107:R1117)</f>
        <v>0</v>
      </c>
      <c r="S1106" s="184"/>
      <c r="T1106" s="186">
        <f>SUM(T1107:T1117)</f>
        <v>0</v>
      </c>
      <c r="AR1106" s="187" t="s">
        <v>81</v>
      </c>
      <c r="AT1106" s="188" t="s">
        <v>70</v>
      </c>
      <c r="AU1106" s="188" t="s">
        <v>79</v>
      </c>
      <c r="AY1106" s="187" t="s">
        <v>172</v>
      </c>
      <c r="BK1106" s="189">
        <f>SUM(BK1107:BK1117)</f>
        <v>0</v>
      </c>
    </row>
    <row r="1107" spans="2:65" s="1" customFormat="1" ht="16.5" customHeight="1">
      <c r="B1107" s="41"/>
      <c r="C1107" s="192" t="s">
        <v>1176</v>
      </c>
      <c r="D1107" s="192" t="s">
        <v>174</v>
      </c>
      <c r="E1107" s="193" t="s">
        <v>1655</v>
      </c>
      <c r="F1107" s="194" t="s">
        <v>1656</v>
      </c>
      <c r="G1107" s="195" t="s">
        <v>1453</v>
      </c>
      <c r="H1107" s="196">
        <v>2</v>
      </c>
      <c r="I1107" s="197"/>
      <c r="J1107" s="198">
        <f aca="true" t="shared" si="70" ref="J1107:J1117">ROUND(I1107*H1107,2)</f>
        <v>0</v>
      </c>
      <c r="K1107" s="194" t="s">
        <v>21</v>
      </c>
      <c r="L1107" s="61"/>
      <c r="M1107" s="199" t="s">
        <v>21</v>
      </c>
      <c r="N1107" s="200" t="s">
        <v>42</v>
      </c>
      <c r="O1107" s="42"/>
      <c r="P1107" s="201">
        <f aca="true" t="shared" si="71" ref="P1107:P1117">O1107*H1107</f>
        <v>0</v>
      </c>
      <c r="Q1107" s="201">
        <v>0</v>
      </c>
      <c r="R1107" s="201">
        <f aca="true" t="shared" si="72" ref="R1107:R1117">Q1107*H1107</f>
        <v>0</v>
      </c>
      <c r="S1107" s="201">
        <v>0</v>
      </c>
      <c r="T1107" s="202">
        <f aca="true" t="shared" si="73" ref="T1107:T1117">S1107*H1107</f>
        <v>0</v>
      </c>
      <c r="AR1107" s="24" t="s">
        <v>209</v>
      </c>
      <c r="AT1107" s="24" t="s">
        <v>174</v>
      </c>
      <c r="AU1107" s="24" t="s">
        <v>81</v>
      </c>
      <c r="AY1107" s="24" t="s">
        <v>172</v>
      </c>
      <c r="BE1107" s="203">
        <f aca="true" t="shared" si="74" ref="BE1107:BE1117">IF(N1107="základní",J1107,0)</f>
        <v>0</v>
      </c>
      <c r="BF1107" s="203">
        <f aca="true" t="shared" si="75" ref="BF1107:BF1117">IF(N1107="snížená",J1107,0)</f>
        <v>0</v>
      </c>
      <c r="BG1107" s="203">
        <f aca="true" t="shared" si="76" ref="BG1107:BG1117">IF(N1107="zákl. přenesená",J1107,0)</f>
        <v>0</v>
      </c>
      <c r="BH1107" s="203">
        <f aca="true" t="shared" si="77" ref="BH1107:BH1117">IF(N1107="sníž. přenesená",J1107,0)</f>
        <v>0</v>
      </c>
      <c r="BI1107" s="203">
        <f aca="true" t="shared" si="78" ref="BI1107:BI1117">IF(N1107="nulová",J1107,0)</f>
        <v>0</v>
      </c>
      <c r="BJ1107" s="24" t="s">
        <v>79</v>
      </c>
      <c r="BK1107" s="203">
        <f aca="true" t="shared" si="79" ref="BK1107:BK1117">ROUND(I1107*H1107,2)</f>
        <v>0</v>
      </c>
      <c r="BL1107" s="24" t="s">
        <v>209</v>
      </c>
      <c r="BM1107" s="24" t="s">
        <v>1657</v>
      </c>
    </row>
    <row r="1108" spans="2:65" s="1" customFormat="1" ht="25.5" customHeight="1">
      <c r="B1108" s="41"/>
      <c r="C1108" s="227" t="s">
        <v>1658</v>
      </c>
      <c r="D1108" s="227" t="s">
        <v>268</v>
      </c>
      <c r="E1108" s="228" t="s">
        <v>1659</v>
      </c>
      <c r="F1108" s="229" t="s">
        <v>1660</v>
      </c>
      <c r="G1108" s="230" t="s">
        <v>280</v>
      </c>
      <c r="H1108" s="231">
        <v>2</v>
      </c>
      <c r="I1108" s="232"/>
      <c r="J1108" s="233">
        <f t="shared" si="70"/>
        <v>0</v>
      </c>
      <c r="K1108" s="229" t="s">
        <v>21</v>
      </c>
      <c r="L1108" s="234"/>
      <c r="M1108" s="235" t="s">
        <v>21</v>
      </c>
      <c r="N1108" s="236" t="s">
        <v>42</v>
      </c>
      <c r="O1108" s="42"/>
      <c r="P1108" s="201">
        <f t="shared" si="71"/>
        <v>0</v>
      </c>
      <c r="Q1108" s="201">
        <v>0</v>
      </c>
      <c r="R1108" s="201">
        <f t="shared" si="72"/>
        <v>0</v>
      </c>
      <c r="S1108" s="201">
        <v>0</v>
      </c>
      <c r="T1108" s="202">
        <f t="shared" si="73"/>
        <v>0</v>
      </c>
      <c r="AR1108" s="24" t="s">
        <v>246</v>
      </c>
      <c r="AT1108" s="24" t="s">
        <v>268</v>
      </c>
      <c r="AU1108" s="24" t="s">
        <v>81</v>
      </c>
      <c r="AY1108" s="24" t="s">
        <v>172</v>
      </c>
      <c r="BE1108" s="203">
        <f t="shared" si="74"/>
        <v>0</v>
      </c>
      <c r="BF1108" s="203">
        <f t="shared" si="75"/>
        <v>0</v>
      </c>
      <c r="BG1108" s="203">
        <f t="shared" si="76"/>
        <v>0</v>
      </c>
      <c r="BH1108" s="203">
        <f t="shared" si="77"/>
        <v>0</v>
      </c>
      <c r="BI1108" s="203">
        <f t="shared" si="78"/>
        <v>0</v>
      </c>
      <c r="BJ1108" s="24" t="s">
        <v>79</v>
      </c>
      <c r="BK1108" s="203">
        <f t="shared" si="79"/>
        <v>0</v>
      </c>
      <c r="BL1108" s="24" t="s">
        <v>209</v>
      </c>
      <c r="BM1108" s="24" t="s">
        <v>1661</v>
      </c>
    </row>
    <row r="1109" spans="2:65" s="1" customFormat="1" ht="16.5" customHeight="1">
      <c r="B1109" s="41"/>
      <c r="C1109" s="192" t="s">
        <v>1179</v>
      </c>
      <c r="D1109" s="192" t="s">
        <v>174</v>
      </c>
      <c r="E1109" s="193" t="s">
        <v>1662</v>
      </c>
      <c r="F1109" s="194" t="s">
        <v>1663</v>
      </c>
      <c r="G1109" s="195" t="s">
        <v>280</v>
      </c>
      <c r="H1109" s="196">
        <v>2</v>
      </c>
      <c r="I1109" s="197"/>
      <c r="J1109" s="198">
        <f t="shared" si="70"/>
        <v>0</v>
      </c>
      <c r="K1109" s="194" t="s">
        <v>21</v>
      </c>
      <c r="L1109" s="61"/>
      <c r="M1109" s="199" t="s">
        <v>21</v>
      </c>
      <c r="N1109" s="200" t="s">
        <v>42</v>
      </c>
      <c r="O1109" s="42"/>
      <c r="P1109" s="201">
        <f t="shared" si="71"/>
        <v>0</v>
      </c>
      <c r="Q1109" s="201">
        <v>0</v>
      </c>
      <c r="R1109" s="201">
        <f t="shared" si="72"/>
        <v>0</v>
      </c>
      <c r="S1109" s="201">
        <v>0</v>
      </c>
      <c r="T1109" s="202">
        <f t="shared" si="73"/>
        <v>0</v>
      </c>
      <c r="AR1109" s="24" t="s">
        <v>209</v>
      </c>
      <c r="AT1109" s="24" t="s">
        <v>174</v>
      </c>
      <c r="AU1109" s="24" t="s">
        <v>81</v>
      </c>
      <c r="AY1109" s="24" t="s">
        <v>172</v>
      </c>
      <c r="BE1109" s="203">
        <f t="shared" si="74"/>
        <v>0</v>
      </c>
      <c r="BF1109" s="203">
        <f t="shared" si="75"/>
        <v>0</v>
      </c>
      <c r="BG1109" s="203">
        <f t="shared" si="76"/>
        <v>0</v>
      </c>
      <c r="BH1109" s="203">
        <f t="shared" si="77"/>
        <v>0</v>
      </c>
      <c r="BI1109" s="203">
        <f t="shared" si="78"/>
        <v>0</v>
      </c>
      <c r="BJ1109" s="24" t="s">
        <v>79</v>
      </c>
      <c r="BK1109" s="203">
        <f t="shared" si="79"/>
        <v>0</v>
      </c>
      <c r="BL1109" s="24" t="s">
        <v>209</v>
      </c>
      <c r="BM1109" s="24" t="s">
        <v>1664</v>
      </c>
    </row>
    <row r="1110" spans="2:65" s="1" customFormat="1" ht="16.5" customHeight="1">
      <c r="B1110" s="41"/>
      <c r="C1110" s="192" t="s">
        <v>1665</v>
      </c>
      <c r="D1110" s="192" t="s">
        <v>174</v>
      </c>
      <c r="E1110" s="193" t="s">
        <v>1666</v>
      </c>
      <c r="F1110" s="194" t="s">
        <v>1667</v>
      </c>
      <c r="G1110" s="195" t="s">
        <v>280</v>
      </c>
      <c r="H1110" s="196">
        <v>2</v>
      </c>
      <c r="I1110" s="197"/>
      <c r="J1110" s="198">
        <f t="shared" si="70"/>
        <v>0</v>
      </c>
      <c r="K1110" s="194" t="s">
        <v>21</v>
      </c>
      <c r="L1110" s="61"/>
      <c r="M1110" s="199" t="s">
        <v>21</v>
      </c>
      <c r="N1110" s="200" t="s">
        <v>42</v>
      </c>
      <c r="O1110" s="42"/>
      <c r="P1110" s="201">
        <f t="shared" si="71"/>
        <v>0</v>
      </c>
      <c r="Q1110" s="201">
        <v>0</v>
      </c>
      <c r="R1110" s="201">
        <f t="shared" si="72"/>
        <v>0</v>
      </c>
      <c r="S1110" s="201">
        <v>0</v>
      </c>
      <c r="T1110" s="202">
        <f t="shared" si="73"/>
        <v>0</v>
      </c>
      <c r="AR1110" s="24" t="s">
        <v>209</v>
      </c>
      <c r="AT1110" s="24" t="s">
        <v>174</v>
      </c>
      <c r="AU1110" s="24" t="s">
        <v>81</v>
      </c>
      <c r="AY1110" s="24" t="s">
        <v>172</v>
      </c>
      <c r="BE1110" s="203">
        <f t="shared" si="74"/>
        <v>0</v>
      </c>
      <c r="BF1110" s="203">
        <f t="shared" si="75"/>
        <v>0</v>
      </c>
      <c r="BG1110" s="203">
        <f t="shared" si="76"/>
        <v>0</v>
      </c>
      <c r="BH1110" s="203">
        <f t="shared" si="77"/>
        <v>0</v>
      </c>
      <c r="BI1110" s="203">
        <f t="shared" si="78"/>
        <v>0</v>
      </c>
      <c r="BJ1110" s="24" t="s">
        <v>79</v>
      </c>
      <c r="BK1110" s="203">
        <f t="shared" si="79"/>
        <v>0</v>
      </c>
      <c r="BL1110" s="24" t="s">
        <v>209</v>
      </c>
      <c r="BM1110" s="24" t="s">
        <v>1668</v>
      </c>
    </row>
    <row r="1111" spans="2:65" s="1" customFormat="1" ht="16.5" customHeight="1">
      <c r="B1111" s="41"/>
      <c r="C1111" s="227" t="s">
        <v>1183</v>
      </c>
      <c r="D1111" s="227" t="s">
        <v>268</v>
      </c>
      <c r="E1111" s="228" t="s">
        <v>1669</v>
      </c>
      <c r="F1111" s="229" t="s">
        <v>1670</v>
      </c>
      <c r="G1111" s="230" t="s">
        <v>280</v>
      </c>
      <c r="H1111" s="231">
        <v>2</v>
      </c>
      <c r="I1111" s="232"/>
      <c r="J1111" s="233">
        <f t="shared" si="70"/>
        <v>0</v>
      </c>
      <c r="K1111" s="229" t="s">
        <v>21</v>
      </c>
      <c r="L1111" s="234"/>
      <c r="M1111" s="235" t="s">
        <v>21</v>
      </c>
      <c r="N1111" s="236" t="s">
        <v>42</v>
      </c>
      <c r="O1111" s="42"/>
      <c r="P1111" s="201">
        <f t="shared" si="71"/>
        <v>0</v>
      </c>
      <c r="Q1111" s="201">
        <v>0</v>
      </c>
      <c r="R1111" s="201">
        <f t="shared" si="72"/>
        <v>0</v>
      </c>
      <c r="S1111" s="201">
        <v>0</v>
      </c>
      <c r="T1111" s="202">
        <f t="shared" si="73"/>
        <v>0</v>
      </c>
      <c r="AR1111" s="24" t="s">
        <v>246</v>
      </c>
      <c r="AT1111" s="24" t="s">
        <v>268</v>
      </c>
      <c r="AU1111" s="24" t="s">
        <v>81</v>
      </c>
      <c r="AY1111" s="24" t="s">
        <v>172</v>
      </c>
      <c r="BE1111" s="203">
        <f t="shared" si="74"/>
        <v>0</v>
      </c>
      <c r="BF1111" s="203">
        <f t="shared" si="75"/>
        <v>0</v>
      </c>
      <c r="BG1111" s="203">
        <f t="shared" si="76"/>
        <v>0</v>
      </c>
      <c r="BH1111" s="203">
        <f t="shared" si="77"/>
        <v>0</v>
      </c>
      <c r="BI1111" s="203">
        <f t="shared" si="78"/>
        <v>0</v>
      </c>
      <c r="BJ1111" s="24" t="s">
        <v>79</v>
      </c>
      <c r="BK1111" s="203">
        <f t="shared" si="79"/>
        <v>0</v>
      </c>
      <c r="BL1111" s="24" t="s">
        <v>209</v>
      </c>
      <c r="BM1111" s="24" t="s">
        <v>1671</v>
      </c>
    </row>
    <row r="1112" spans="2:65" s="1" customFormat="1" ht="16.5" customHeight="1">
      <c r="B1112" s="41"/>
      <c r="C1112" s="192" t="s">
        <v>1672</v>
      </c>
      <c r="D1112" s="192" t="s">
        <v>174</v>
      </c>
      <c r="E1112" s="193" t="s">
        <v>1673</v>
      </c>
      <c r="F1112" s="194" t="s">
        <v>1674</v>
      </c>
      <c r="G1112" s="195" t="s">
        <v>280</v>
      </c>
      <c r="H1112" s="196">
        <v>2</v>
      </c>
      <c r="I1112" s="197"/>
      <c r="J1112" s="198">
        <f t="shared" si="70"/>
        <v>0</v>
      </c>
      <c r="K1112" s="194" t="s">
        <v>21</v>
      </c>
      <c r="L1112" s="61"/>
      <c r="M1112" s="199" t="s">
        <v>21</v>
      </c>
      <c r="N1112" s="200" t="s">
        <v>42</v>
      </c>
      <c r="O1112" s="42"/>
      <c r="P1112" s="201">
        <f t="shared" si="71"/>
        <v>0</v>
      </c>
      <c r="Q1112" s="201">
        <v>0</v>
      </c>
      <c r="R1112" s="201">
        <f t="shared" si="72"/>
        <v>0</v>
      </c>
      <c r="S1112" s="201">
        <v>0</v>
      </c>
      <c r="T1112" s="202">
        <f t="shared" si="73"/>
        <v>0</v>
      </c>
      <c r="AR1112" s="24" t="s">
        <v>209</v>
      </c>
      <c r="AT1112" s="24" t="s">
        <v>174</v>
      </c>
      <c r="AU1112" s="24" t="s">
        <v>81</v>
      </c>
      <c r="AY1112" s="24" t="s">
        <v>172</v>
      </c>
      <c r="BE1112" s="203">
        <f t="shared" si="74"/>
        <v>0</v>
      </c>
      <c r="BF1112" s="203">
        <f t="shared" si="75"/>
        <v>0</v>
      </c>
      <c r="BG1112" s="203">
        <f t="shared" si="76"/>
        <v>0</v>
      </c>
      <c r="BH1112" s="203">
        <f t="shared" si="77"/>
        <v>0</v>
      </c>
      <c r="BI1112" s="203">
        <f t="shared" si="78"/>
        <v>0</v>
      </c>
      <c r="BJ1112" s="24" t="s">
        <v>79</v>
      </c>
      <c r="BK1112" s="203">
        <f t="shared" si="79"/>
        <v>0</v>
      </c>
      <c r="BL1112" s="24" t="s">
        <v>209</v>
      </c>
      <c r="BM1112" s="24" t="s">
        <v>1675</v>
      </c>
    </row>
    <row r="1113" spans="2:65" s="1" customFormat="1" ht="16.5" customHeight="1">
      <c r="B1113" s="41"/>
      <c r="C1113" s="227" t="s">
        <v>1191</v>
      </c>
      <c r="D1113" s="227" t="s">
        <v>268</v>
      </c>
      <c r="E1113" s="228" t="s">
        <v>1676</v>
      </c>
      <c r="F1113" s="229" t="s">
        <v>1677</v>
      </c>
      <c r="G1113" s="230" t="s">
        <v>280</v>
      </c>
      <c r="H1113" s="231">
        <v>2</v>
      </c>
      <c r="I1113" s="232"/>
      <c r="J1113" s="233">
        <f t="shared" si="70"/>
        <v>0</v>
      </c>
      <c r="K1113" s="229" t="s">
        <v>21</v>
      </c>
      <c r="L1113" s="234"/>
      <c r="M1113" s="235" t="s">
        <v>21</v>
      </c>
      <c r="N1113" s="236" t="s">
        <v>42</v>
      </c>
      <c r="O1113" s="42"/>
      <c r="P1113" s="201">
        <f t="shared" si="71"/>
        <v>0</v>
      </c>
      <c r="Q1113" s="201">
        <v>0</v>
      </c>
      <c r="R1113" s="201">
        <f t="shared" si="72"/>
        <v>0</v>
      </c>
      <c r="S1113" s="201">
        <v>0</v>
      </c>
      <c r="T1113" s="202">
        <f t="shared" si="73"/>
        <v>0</v>
      </c>
      <c r="AR1113" s="24" t="s">
        <v>246</v>
      </c>
      <c r="AT1113" s="24" t="s">
        <v>268</v>
      </c>
      <c r="AU1113" s="24" t="s">
        <v>81</v>
      </c>
      <c r="AY1113" s="24" t="s">
        <v>172</v>
      </c>
      <c r="BE1113" s="203">
        <f t="shared" si="74"/>
        <v>0</v>
      </c>
      <c r="BF1113" s="203">
        <f t="shared" si="75"/>
        <v>0</v>
      </c>
      <c r="BG1113" s="203">
        <f t="shared" si="76"/>
        <v>0</v>
      </c>
      <c r="BH1113" s="203">
        <f t="shared" si="77"/>
        <v>0</v>
      </c>
      <c r="BI1113" s="203">
        <f t="shared" si="78"/>
        <v>0</v>
      </c>
      <c r="BJ1113" s="24" t="s">
        <v>79</v>
      </c>
      <c r="BK1113" s="203">
        <f t="shared" si="79"/>
        <v>0</v>
      </c>
      <c r="BL1113" s="24" t="s">
        <v>209</v>
      </c>
      <c r="BM1113" s="24" t="s">
        <v>1678</v>
      </c>
    </row>
    <row r="1114" spans="2:65" s="1" customFormat="1" ht="16.5" customHeight="1">
      <c r="B1114" s="41"/>
      <c r="C1114" s="192" t="s">
        <v>1679</v>
      </c>
      <c r="D1114" s="192" t="s">
        <v>174</v>
      </c>
      <c r="E1114" s="193" t="s">
        <v>1680</v>
      </c>
      <c r="F1114" s="194" t="s">
        <v>1681</v>
      </c>
      <c r="G1114" s="195" t="s">
        <v>280</v>
      </c>
      <c r="H1114" s="196">
        <v>2</v>
      </c>
      <c r="I1114" s="197"/>
      <c r="J1114" s="198">
        <f t="shared" si="70"/>
        <v>0</v>
      </c>
      <c r="K1114" s="194" t="s">
        <v>21</v>
      </c>
      <c r="L1114" s="61"/>
      <c r="M1114" s="199" t="s">
        <v>21</v>
      </c>
      <c r="N1114" s="200" t="s">
        <v>42</v>
      </c>
      <c r="O1114" s="42"/>
      <c r="P1114" s="201">
        <f t="shared" si="71"/>
        <v>0</v>
      </c>
      <c r="Q1114" s="201">
        <v>0</v>
      </c>
      <c r="R1114" s="201">
        <f t="shared" si="72"/>
        <v>0</v>
      </c>
      <c r="S1114" s="201">
        <v>0</v>
      </c>
      <c r="T1114" s="202">
        <f t="shared" si="73"/>
        <v>0</v>
      </c>
      <c r="AR1114" s="24" t="s">
        <v>209</v>
      </c>
      <c r="AT1114" s="24" t="s">
        <v>174</v>
      </c>
      <c r="AU1114" s="24" t="s">
        <v>81</v>
      </c>
      <c r="AY1114" s="24" t="s">
        <v>172</v>
      </c>
      <c r="BE1114" s="203">
        <f t="shared" si="74"/>
        <v>0</v>
      </c>
      <c r="BF1114" s="203">
        <f t="shared" si="75"/>
        <v>0</v>
      </c>
      <c r="BG1114" s="203">
        <f t="shared" si="76"/>
        <v>0</v>
      </c>
      <c r="BH1114" s="203">
        <f t="shared" si="77"/>
        <v>0</v>
      </c>
      <c r="BI1114" s="203">
        <f t="shared" si="78"/>
        <v>0</v>
      </c>
      <c r="BJ1114" s="24" t="s">
        <v>79</v>
      </c>
      <c r="BK1114" s="203">
        <f t="shared" si="79"/>
        <v>0</v>
      </c>
      <c r="BL1114" s="24" t="s">
        <v>209</v>
      </c>
      <c r="BM1114" s="24" t="s">
        <v>1682</v>
      </c>
    </row>
    <row r="1115" spans="2:65" s="1" customFormat="1" ht="16.5" customHeight="1">
      <c r="B1115" s="41"/>
      <c r="C1115" s="192" t="s">
        <v>1197</v>
      </c>
      <c r="D1115" s="192" t="s">
        <v>174</v>
      </c>
      <c r="E1115" s="193" t="s">
        <v>1683</v>
      </c>
      <c r="F1115" s="194" t="s">
        <v>1684</v>
      </c>
      <c r="G1115" s="195" t="s">
        <v>1685</v>
      </c>
      <c r="H1115" s="196">
        <v>2</v>
      </c>
      <c r="I1115" s="197"/>
      <c r="J1115" s="198">
        <f t="shared" si="70"/>
        <v>0</v>
      </c>
      <c r="K1115" s="194" t="s">
        <v>21</v>
      </c>
      <c r="L1115" s="61"/>
      <c r="M1115" s="199" t="s">
        <v>21</v>
      </c>
      <c r="N1115" s="200" t="s">
        <v>42</v>
      </c>
      <c r="O1115" s="42"/>
      <c r="P1115" s="201">
        <f t="shared" si="71"/>
        <v>0</v>
      </c>
      <c r="Q1115" s="201">
        <v>0</v>
      </c>
      <c r="R1115" s="201">
        <f t="shared" si="72"/>
        <v>0</v>
      </c>
      <c r="S1115" s="201">
        <v>0</v>
      </c>
      <c r="T1115" s="202">
        <f t="shared" si="73"/>
        <v>0</v>
      </c>
      <c r="AR1115" s="24" t="s">
        <v>209</v>
      </c>
      <c r="AT1115" s="24" t="s">
        <v>174</v>
      </c>
      <c r="AU1115" s="24" t="s">
        <v>81</v>
      </c>
      <c r="AY1115" s="24" t="s">
        <v>172</v>
      </c>
      <c r="BE1115" s="203">
        <f t="shared" si="74"/>
        <v>0</v>
      </c>
      <c r="BF1115" s="203">
        <f t="shared" si="75"/>
        <v>0</v>
      </c>
      <c r="BG1115" s="203">
        <f t="shared" si="76"/>
        <v>0</v>
      </c>
      <c r="BH1115" s="203">
        <f t="shared" si="77"/>
        <v>0</v>
      </c>
      <c r="BI1115" s="203">
        <f t="shared" si="78"/>
        <v>0</v>
      </c>
      <c r="BJ1115" s="24" t="s">
        <v>79</v>
      </c>
      <c r="BK1115" s="203">
        <f t="shared" si="79"/>
        <v>0</v>
      </c>
      <c r="BL1115" s="24" t="s">
        <v>209</v>
      </c>
      <c r="BM1115" s="24" t="s">
        <v>1686</v>
      </c>
    </row>
    <row r="1116" spans="2:65" s="1" customFormat="1" ht="16.5" customHeight="1">
      <c r="B1116" s="41"/>
      <c r="C1116" s="192" t="s">
        <v>1687</v>
      </c>
      <c r="D1116" s="192" t="s">
        <v>174</v>
      </c>
      <c r="E1116" s="193" t="s">
        <v>1688</v>
      </c>
      <c r="F1116" s="194" t="s">
        <v>1689</v>
      </c>
      <c r="G1116" s="195" t="s">
        <v>280</v>
      </c>
      <c r="H1116" s="196">
        <v>2</v>
      </c>
      <c r="I1116" s="197"/>
      <c r="J1116" s="198">
        <f t="shared" si="70"/>
        <v>0</v>
      </c>
      <c r="K1116" s="194" t="s">
        <v>21</v>
      </c>
      <c r="L1116" s="61"/>
      <c r="M1116" s="199" t="s">
        <v>21</v>
      </c>
      <c r="N1116" s="200" t="s">
        <v>42</v>
      </c>
      <c r="O1116" s="42"/>
      <c r="P1116" s="201">
        <f t="shared" si="71"/>
        <v>0</v>
      </c>
      <c r="Q1116" s="201">
        <v>0</v>
      </c>
      <c r="R1116" s="201">
        <f t="shared" si="72"/>
        <v>0</v>
      </c>
      <c r="S1116" s="201">
        <v>0</v>
      </c>
      <c r="T1116" s="202">
        <f t="shared" si="73"/>
        <v>0</v>
      </c>
      <c r="AR1116" s="24" t="s">
        <v>209</v>
      </c>
      <c r="AT1116" s="24" t="s">
        <v>174</v>
      </c>
      <c r="AU1116" s="24" t="s">
        <v>81</v>
      </c>
      <c r="AY1116" s="24" t="s">
        <v>172</v>
      </c>
      <c r="BE1116" s="203">
        <f t="shared" si="74"/>
        <v>0</v>
      </c>
      <c r="BF1116" s="203">
        <f t="shared" si="75"/>
        <v>0</v>
      </c>
      <c r="BG1116" s="203">
        <f t="shared" si="76"/>
        <v>0</v>
      </c>
      <c r="BH1116" s="203">
        <f t="shared" si="77"/>
        <v>0</v>
      </c>
      <c r="BI1116" s="203">
        <f t="shared" si="78"/>
        <v>0</v>
      </c>
      <c r="BJ1116" s="24" t="s">
        <v>79</v>
      </c>
      <c r="BK1116" s="203">
        <f t="shared" si="79"/>
        <v>0</v>
      </c>
      <c r="BL1116" s="24" t="s">
        <v>209</v>
      </c>
      <c r="BM1116" s="24" t="s">
        <v>1690</v>
      </c>
    </row>
    <row r="1117" spans="2:65" s="1" customFormat="1" ht="16.5" customHeight="1">
      <c r="B1117" s="41"/>
      <c r="C1117" s="192" t="s">
        <v>1205</v>
      </c>
      <c r="D1117" s="192" t="s">
        <v>174</v>
      </c>
      <c r="E1117" s="193" t="s">
        <v>1691</v>
      </c>
      <c r="F1117" s="194" t="s">
        <v>1692</v>
      </c>
      <c r="G1117" s="195" t="s">
        <v>208</v>
      </c>
      <c r="H1117" s="196">
        <v>0.001</v>
      </c>
      <c r="I1117" s="197"/>
      <c r="J1117" s="198">
        <f t="shared" si="70"/>
        <v>0</v>
      </c>
      <c r="K1117" s="194" t="s">
        <v>21</v>
      </c>
      <c r="L1117" s="61"/>
      <c r="M1117" s="199" t="s">
        <v>21</v>
      </c>
      <c r="N1117" s="200" t="s">
        <v>42</v>
      </c>
      <c r="O1117" s="42"/>
      <c r="P1117" s="201">
        <f t="shared" si="71"/>
        <v>0</v>
      </c>
      <c r="Q1117" s="201">
        <v>0</v>
      </c>
      <c r="R1117" s="201">
        <f t="shared" si="72"/>
        <v>0</v>
      </c>
      <c r="S1117" s="201">
        <v>0</v>
      </c>
      <c r="T1117" s="202">
        <f t="shared" si="73"/>
        <v>0</v>
      </c>
      <c r="AR1117" s="24" t="s">
        <v>209</v>
      </c>
      <c r="AT1117" s="24" t="s">
        <v>174</v>
      </c>
      <c r="AU1117" s="24" t="s">
        <v>81</v>
      </c>
      <c r="AY1117" s="24" t="s">
        <v>172</v>
      </c>
      <c r="BE1117" s="203">
        <f t="shared" si="74"/>
        <v>0</v>
      </c>
      <c r="BF1117" s="203">
        <f t="shared" si="75"/>
        <v>0</v>
      </c>
      <c r="BG1117" s="203">
        <f t="shared" si="76"/>
        <v>0</v>
      </c>
      <c r="BH1117" s="203">
        <f t="shared" si="77"/>
        <v>0</v>
      </c>
      <c r="BI1117" s="203">
        <f t="shared" si="78"/>
        <v>0</v>
      </c>
      <c r="BJ1117" s="24" t="s">
        <v>79</v>
      </c>
      <c r="BK1117" s="203">
        <f t="shared" si="79"/>
        <v>0</v>
      </c>
      <c r="BL1117" s="24" t="s">
        <v>209</v>
      </c>
      <c r="BM1117" s="24" t="s">
        <v>1693</v>
      </c>
    </row>
    <row r="1118" spans="2:63" s="10" customFormat="1" ht="29.85" customHeight="1">
      <c r="B1118" s="176"/>
      <c r="C1118" s="177"/>
      <c r="D1118" s="178" t="s">
        <v>70</v>
      </c>
      <c r="E1118" s="190" t="s">
        <v>1694</v>
      </c>
      <c r="F1118" s="190" t="s">
        <v>1695</v>
      </c>
      <c r="G1118" s="177"/>
      <c r="H1118" s="177"/>
      <c r="I1118" s="180"/>
      <c r="J1118" s="191">
        <f>BK1118</f>
        <v>0</v>
      </c>
      <c r="K1118" s="177"/>
      <c r="L1118" s="182"/>
      <c r="M1118" s="183"/>
      <c r="N1118" s="184"/>
      <c r="O1118" s="184"/>
      <c r="P1118" s="185">
        <f>SUM(P1119:P1132)</f>
        <v>0</v>
      </c>
      <c r="Q1118" s="184"/>
      <c r="R1118" s="185">
        <f>SUM(R1119:R1132)</f>
        <v>0</v>
      </c>
      <c r="S1118" s="184"/>
      <c r="T1118" s="186">
        <f>SUM(T1119:T1132)</f>
        <v>0</v>
      </c>
      <c r="AR1118" s="187" t="s">
        <v>81</v>
      </c>
      <c r="AT1118" s="188" t="s">
        <v>70</v>
      </c>
      <c r="AU1118" s="188" t="s">
        <v>79</v>
      </c>
      <c r="AY1118" s="187" t="s">
        <v>172</v>
      </c>
      <c r="BK1118" s="189">
        <f>SUM(BK1119:BK1132)</f>
        <v>0</v>
      </c>
    </row>
    <row r="1119" spans="2:65" s="1" customFormat="1" ht="25.5" customHeight="1">
      <c r="B1119" s="41"/>
      <c r="C1119" s="192" t="s">
        <v>1696</v>
      </c>
      <c r="D1119" s="192" t="s">
        <v>174</v>
      </c>
      <c r="E1119" s="193" t="s">
        <v>1697</v>
      </c>
      <c r="F1119" s="194" t="s">
        <v>1698</v>
      </c>
      <c r="G1119" s="195" t="s">
        <v>348</v>
      </c>
      <c r="H1119" s="196">
        <v>10</v>
      </c>
      <c r="I1119" s="197"/>
      <c r="J1119" s="198">
        <f aca="true" t="shared" si="80" ref="J1119:J1132">ROUND(I1119*H1119,2)</f>
        <v>0</v>
      </c>
      <c r="K1119" s="194" t="s">
        <v>21</v>
      </c>
      <c r="L1119" s="61"/>
      <c r="M1119" s="199" t="s">
        <v>21</v>
      </c>
      <c r="N1119" s="200" t="s">
        <v>42</v>
      </c>
      <c r="O1119" s="42"/>
      <c r="P1119" s="201">
        <f aca="true" t="shared" si="81" ref="P1119:P1132">O1119*H1119</f>
        <v>0</v>
      </c>
      <c r="Q1119" s="201">
        <v>0</v>
      </c>
      <c r="R1119" s="201">
        <f aca="true" t="shared" si="82" ref="R1119:R1132">Q1119*H1119</f>
        <v>0</v>
      </c>
      <c r="S1119" s="201">
        <v>0</v>
      </c>
      <c r="T1119" s="202">
        <f aca="true" t="shared" si="83" ref="T1119:T1132">S1119*H1119</f>
        <v>0</v>
      </c>
      <c r="AR1119" s="24" t="s">
        <v>209</v>
      </c>
      <c r="AT1119" s="24" t="s">
        <v>174</v>
      </c>
      <c r="AU1119" s="24" t="s">
        <v>81</v>
      </c>
      <c r="AY1119" s="24" t="s">
        <v>172</v>
      </c>
      <c r="BE1119" s="203">
        <f aca="true" t="shared" si="84" ref="BE1119:BE1132">IF(N1119="základní",J1119,0)</f>
        <v>0</v>
      </c>
      <c r="BF1119" s="203">
        <f aca="true" t="shared" si="85" ref="BF1119:BF1132">IF(N1119="snížená",J1119,0)</f>
        <v>0</v>
      </c>
      <c r="BG1119" s="203">
        <f aca="true" t="shared" si="86" ref="BG1119:BG1132">IF(N1119="zákl. přenesená",J1119,0)</f>
        <v>0</v>
      </c>
      <c r="BH1119" s="203">
        <f aca="true" t="shared" si="87" ref="BH1119:BH1132">IF(N1119="sníž. přenesená",J1119,0)</f>
        <v>0</v>
      </c>
      <c r="BI1119" s="203">
        <f aca="true" t="shared" si="88" ref="BI1119:BI1132">IF(N1119="nulová",J1119,0)</f>
        <v>0</v>
      </c>
      <c r="BJ1119" s="24" t="s">
        <v>79</v>
      </c>
      <c r="BK1119" s="203">
        <f aca="true" t="shared" si="89" ref="BK1119:BK1132">ROUND(I1119*H1119,2)</f>
        <v>0</v>
      </c>
      <c r="BL1119" s="24" t="s">
        <v>209</v>
      </c>
      <c r="BM1119" s="24" t="s">
        <v>1699</v>
      </c>
    </row>
    <row r="1120" spans="2:65" s="1" customFormat="1" ht="25.5" customHeight="1">
      <c r="B1120" s="41"/>
      <c r="C1120" s="192" t="s">
        <v>1209</v>
      </c>
      <c r="D1120" s="192" t="s">
        <v>174</v>
      </c>
      <c r="E1120" s="193" t="s">
        <v>1700</v>
      </c>
      <c r="F1120" s="194" t="s">
        <v>1701</v>
      </c>
      <c r="G1120" s="195" t="s">
        <v>348</v>
      </c>
      <c r="H1120" s="196">
        <v>2</v>
      </c>
      <c r="I1120" s="197"/>
      <c r="J1120" s="198">
        <f t="shared" si="80"/>
        <v>0</v>
      </c>
      <c r="K1120" s="194" t="s">
        <v>21</v>
      </c>
      <c r="L1120" s="61"/>
      <c r="M1120" s="199" t="s">
        <v>21</v>
      </c>
      <c r="N1120" s="200" t="s">
        <v>42</v>
      </c>
      <c r="O1120" s="42"/>
      <c r="P1120" s="201">
        <f t="shared" si="81"/>
        <v>0</v>
      </c>
      <c r="Q1120" s="201">
        <v>0</v>
      </c>
      <c r="R1120" s="201">
        <f t="shared" si="82"/>
        <v>0</v>
      </c>
      <c r="S1120" s="201">
        <v>0</v>
      </c>
      <c r="T1120" s="202">
        <f t="shared" si="83"/>
        <v>0</v>
      </c>
      <c r="AR1120" s="24" t="s">
        <v>209</v>
      </c>
      <c r="AT1120" s="24" t="s">
        <v>174</v>
      </c>
      <c r="AU1120" s="24" t="s">
        <v>81</v>
      </c>
      <c r="AY1120" s="24" t="s">
        <v>172</v>
      </c>
      <c r="BE1120" s="203">
        <f t="shared" si="84"/>
        <v>0</v>
      </c>
      <c r="BF1120" s="203">
        <f t="shared" si="85"/>
        <v>0</v>
      </c>
      <c r="BG1120" s="203">
        <f t="shared" si="86"/>
        <v>0</v>
      </c>
      <c r="BH1120" s="203">
        <f t="shared" si="87"/>
        <v>0</v>
      </c>
      <c r="BI1120" s="203">
        <f t="shared" si="88"/>
        <v>0</v>
      </c>
      <c r="BJ1120" s="24" t="s">
        <v>79</v>
      </c>
      <c r="BK1120" s="203">
        <f t="shared" si="89"/>
        <v>0</v>
      </c>
      <c r="BL1120" s="24" t="s">
        <v>209</v>
      </c>
      <c r="BM1120" s="24" t="s">
        <v>1702</v>
      </c>
    </row>
    <row r="1121" spans="2:65" s="1" customFormat="1" ht="25.5" customHeight="1">
      <c r="B1121" s="41"/>
      <c r="C1121" s="192" t="s">
        <v>1703</v>
      </c>
      <c r="D1121" s="192" t="s">
        <v>174</v>
      </c>
      <c r="E1121" s="193" t="s">
        <v>1704</v>
      </c>
      <c r="F1121" s="194" t="s">
        <v>1705</v>
      </c>
      <c r="G1121" s="195" t="s">
        <v>348</v>
      </c>
      <c r="H1121" s="196">
        <v>2</v>
      </c>
      <c r="I1121" s="197"/>
      <c r="J1121" s="198">
        <f t="shared" si="80"/>
        <v>0</v>
      </c>
      <c r="K1121" s="194" t="s">
        <v>21</v>
      </c>
      <c r="L1121" s="61"/>
      <c r="M1121" s="199" t="s">
        <v>21</v>
      </c>
      <c r="N1121" s="200" t="s">
        <v>42</v>
      </c>
      <c r="O1121" s="42"/>
      <c r="P1121" s="201">
        <f t="shared" si="81"/>
        <v>0</v>
      </c>
      <c r="Q1121" s="201">
        <v>0</v>
      </c>
      <c r="R1121" s="201">
        <f t="shared" si="82"/>
        <v>0</v>
      </c>
      <c r="S1121" s="201">
        <v>0</v>
      </c>
      <c r="T1121" s="202">
        <f t="shared" si="83"/>
        <v>0</v>
      </c>
      <c r="AR1121" s="24" t="s">
        <v>209</v>
      </c>
      <c r="AT1121" s="24" t="s">
        <v>174</v>
      </c>
      <c r="AU1121" s="24" t="s">
        <v>81</v>
      </c>
      <c r="AY1121" s="24" t="s">
        <v>172</v>
      </c>
      <c r="BE1121" s="203">
        <f t="shared" si="84"/>
        <v>0</v>
      </c>
      <c r="BF1121" s="203">
        <f t="shared" si="85"/>
        <v>0</v>
      </c>
      <c r="BG1121" s="203">
        <f t="shared" si="86"/>
        <v>0</v>
      </c>
      <c r="BH1121" s="203">
        <f t="shared" si="87"/>
        <v>0</v>
      </c>
      <c r="BI1121" s="203">
        <f t="shared" si="88"/>
        <v>0</v>
      </c>
      <c r="BJ1121" s="24" t="s">
        <v>79</v>
      </c>
      <c r="BK1121" s="203">
        <f t="shared" si="89"/>
        <v>0</v>
      </c>
      <c r="BL1121" s="24" t="s">
        <v>209</v>
      </c>
      <c r="BM1121" s="24" t="s">
        <v>1706</v>
      </c>
    </row>
    <row r="1122" spans="2:65" s="1" customFormat="1" ht="25.5" customHeight="1">
      <c r="B1122" s="41"/>
      <c r="C1122" s="192" t="s">
        <v>1212</v>
      </c>
      <c r="D1122" s="192" t="s">
        <v>174</v>
      </c>
      <c r="E1122" s="193" t="s">
        <v>1707</v>
      </c>
      <c r="F1122" s="194" t="s">
        <v>1708</v>
      </c>
      <c r="G1122" s="195" t="s">
        <v>348</v>
      </c>
      <c r="H1122" s="196">
        <v>6</v>
      </c>
      <c r="I1122" s="197"/>
      <c r="J1122" s="198">
        <f t="shared" si="80"/>
        <v>0</v>
      </c>
      <c r="K1122" s="194" t="s">
        <v>21</v>
      </c>
      <c r="L1122" s="61"/>
      <c r="M1122" s="199" t="s">
        <v>21</v>
      </c>
      <c r="N1122" s="200" t="s">
        <v>42</v>
      </c>
      <c r="O1122" s="42"/>
      <c r="P1122" s="201">
        <f t="shared" si="81"/>
        <v>0</v>
      </c>
      <c r="Q1122" s="201">
        <v>0</v>
      </c>
      <c r="R1122" s="201">
        <f t="shared" si="82"/>
        <v>0</v>
      </c>
      <c r="S1122" s="201">
        <v>0</v>
      </c>
      <c r="T1122" s="202">
        <f t="shared" si="83"/>
        <v>0</v>
      </c>
      <c r="AR1122" s="24" t="s">
        <v>209</v>
      </c>
      <c r="AT1122" s="24" t="s">
        <v>174</v>
      </c>
      <c r="AU1122" s="24" t="s">
        <v>81</v>
      </c>
      <c r="AY1122" s="24" t="s">
        <v>172</v>
      </c>
      <c r="BE1122" s="203">
        <f t="shared" si="84"/>
        <v>0</v>
      </c>
      <c r="BF1122" s="203">
        <f t="shared" si="85"/>
        <v>0</v>
      </c>
      <c r="BG1122" s="203">
        <f t="shared" si="86"/>
        <v>0</v>
      </c>
      <c r="BH1122" s="203">
        <f t="shared" si="87"/>
        <v>0</v>
      </c>
      <c r="BI1122" s="203">
        <f t="shared" si="88"/>
        <v>0</v>
      </c>
      <c r="BJ1122" s="24" t="s">
        <v>79</v>
      </c>
      <c r="BK1122" s="203">
        <f t="shared" si="89"/>
        <v>0</v>
      </c>
      <c r="BL1122" s="24" t="s">
        <v>209</v>
      </c>
      <c r="BM1122" s="24" t="s">
        <v>1709</v>
      </c>
    </row>
    <row r="1123" spans="2:65" s="1" customFormat="1" ht="25.5" customHeight="1">
      <c r="B1123" s="41"/>
      <c r="C1123" s="192" t="s">
        <v>1710</v>
      </c>
      <c r="D1123" s="192" t="s">
        <v>174</v>
      </c>
      <c r="E1123" s="193" t="s">
        <v>1711</v>
      </c>
      <c r="F1123" s="194" t="s">
        <v>1712</v>
      </c>
      <c r="G1123" s="195" t="s">
        <v>348</v>
      </c>
      <c r="H1123" s="196">
        <v>690</v>
      </c>
      <c r="I1123" s="197"/>
      <c r="J1123" s="198">
        <f t="shared" si="80"/>
        <v>0</v>
      </c>
      <c r="K1123" s="194" t="s">
        <v>21</v>
      </c>
      <c r="L1123" s="61"/>
      <c r="M1123" s="199" t="s">
        <v>21</v>
      </c>
      <c r="N1123" s="200" t="s">
        <v>42</v>
      </c>
      <c r="O1123" s="42"/>
      <c r="P1123" s="201">
        <f t="shared" si="81"/>
        <v>0</v>
      </c>
      <c r="Q1123" s="201">
        <v>0</v>
      </c>
      <c r="R1123" s="201">
        <f t="shared" si="82"/>
        <v>0</v>
      </c>
      <c r="S1123" s="201">
        <v>0</v>
      </c>
      <c r="T1123" s="202">
        <f t="shared" si="83"/>
        <v>0</v>
      </c>
      <c r="AR1123" s="24" t="s">
        <v>209</v>
      </c>
      <c r="AT1123" s="24" t="s">
        <v>174</v>
      </c>
      <c r="AU1123" s="24" t="s">
        <v>81</v>
      </c>
      <c r="AY1123" s="24" t="s">
        <v>172</v>
      </c>
      <c r="BE1123" s="203">
        <f t="shared" si="84"/>
        <v>0</v>
      </c>
      <c r="BF1123" s="203">
        <f t="shared" si="85"/>
        <v>0</v>
      </c>
      <c r="BG1123" s="203">
        <f t="shared" si="86"/>
        <v>0</v>
      </c>
      <c r="BH1123" s="203">
        <f t="shared" si="87"/>
        <v>0</v>
      </c>
      <c r="BI1123" s="203">
        <f t="shared" si="88"/>
        <v>0</v>
      </c>
      <c r="BJ1123" s="24" t="s">
        <v>79</v>
      </c>
      <c r="BK1123" s="203">
        <f t="shared" si="89"/>
        <v>0</v>
      </c>
      <c r="BL1123" s="24" t="s">
        <v>209</v>
      </c>
      <c r="BM1123" s="24" t="s">
        <v>1713</v>
      </c>
    </row>
    <row r="1124" spans="2:65" s="1" customFormat="1" ht="25.5" customHeight="1">
      <c r="B1124" s="41"/>
      <c r="C1124" s="192" t="s">
        <v>1216</v>
      </c>
      <c r="D1124" s="192" t="s">
        <v>174</v>
      </c>
      <c r="E1124" s="193" t="s">
        <v>1714</v>
      </c>
      <c r="F1124" s="194" t="s">
        <v>1715</v>
      </c>
      <c r="G1124" s="195" t="s">
        <v>348</v>
      </c>
      <c r="H1124" s="196">
        <v>125</v>
      </c>
      <c r="I1124" s="197"/>
      <c r="J1124" s="198">
        <f t="shared" si="80"/>
        <v>0</v>
      </c>
      <c r="K1124" s="194" t="s">
        <v>21</v>
      </c>
      <c r="L1124" s="61"/>
      <c r="M1124" s="199" t="s">
        <v>21</v>
      </c>
      <c r="N1124" s="200" t="s">
        <v>42</v>
      </c>
      <c r="O1124" s="42"/>
      <c r="P1124" s="201">
        <f t="shared" si="81"/>
        <v>0</v>
      </c>
      <c r="Q1124" s="201">
        <v>0</v>
      </c>
      <c r="R1124" s="201">
        <f t="shared" si="82"/>
        <v>0</v>
      </c>
      <c r="S1124" s="201">
        <v>0</v>
      </c>
      <c r="T1124" s="202">
        <f t="shared" si="83"/>
        <v>0</v>
      </c>
      <c r="AR1124" s="24" t="s">
        <v>209</v>
      </c>
      <c r="AT1124" s="24" t="s">
        <v>174</v>
      </c>
      <c r="AU1124" s="24" t="s">
        <v>81</v>
      </c>
      <c r="AY1124" s="24" t="s">
        <v>172</v>
      </c>
      <c r="BE1124" s="203">
        <f t="shared" si="84"/>
        <v>0</v>
      </c>
      <c r="BF1124" s="203">
        <f t="shared" si="85"/>
        <v>0</v>
      </c>
      <c r="BG1124" s="203">
        <f t="shared" si="86"/>
        <v>0</v>
      </c>
      <c r="BH1124" s="203">
        <f t="shared" si="87"/>
        <v>0</v>
      </c>
      <c r="BI1124" s="203">
        <f t="shared" si="88"/>
        <v>0</v>
      </c>
      <c r="BJ1124" s="24" t="s">
        <v>79</v>
      </c>
      <c r="BK1124" s="203">
        <f t="shared" si="89"/>
        <v>0</v>
      </c>
      <c r="BL1124" s="24" t="s">
        <v>209</v>
      </c>
      <c r="BM1124" s="24" t="s">
        <v>1716</v>
      </c>
    </row>
    <row r="1125" spans="2:65" s="1" customFormat="1" ht="25.5" customHeight="1">
      <c r="B1125" s="41"/>
      <c r="C1125" s="192" t="s">
        <v>1717</v>
      </c>
      <c r="D1125" s="192" t="s">
        <v>174</v>
      </c>
      <c r="E1125" s="193" t="s">
        <v>1718</v>
      </c>
      <c r="F1125" s="194" t="s">
        <v>1719</v>
      </c>
      <c r="G1125" s="195" t="s">
        <v>348</v>
      </c>
      <c r="H1125" s="196">
        <v>133</v>
      </c>
      <c r="I1125" s="197"/>
      <c r="J1125" s="198">
        <f t="shared" si="80"/>
        <v>0</v>
      </c>
      <c r="K1125" s="194" t="s">
        <v>21</v>
      </c>
      <c r="L1125" s="61"/>
      <c r="M1125" s="199" t="s">
        <v>21</v>
      </c>
      <c r="N1125" s="200" t="s">
        <v>42</v>
      </c>
      <c r="O1125" s="42"/>
      <c r="P1125" s="201">
        <f t="shared" si="81"/>
        <v>0</v>
      </c>
      <c r="Q1125" s="201">
        <v>0</v>
      </c>
      <c r="R1125" s="201">
        <f t="shared" si="82"/>
        <v>0</v>
      </c>
      <c r="S1125" s="201">
        <v>0</v>
      </c>
      <c r="T1125" s="202">
        <f t="shared" si="83"/>
        <v>0</v>
      </c>
      <c r="AR1125" s="24" t="s">
        <v>209</v>
      </c>
      <c r="AT1125" s="24" t="s">
        <v>174</v>
      </c>
      <c r="AU1125" s="24" t="s">
        <v>81</v>
      </c>
      <c r="AY1125" s="24" t="s">
        <v>172</v>
      </c>
      <c r="BE1125" s="203">
        <f t="shared" si="84"/>
        <v>0</v>
      </c>
      <c r="BF1125" s="203">
        <f t="shared" si="85"/>
        <v>0</v>
      </c>
      <c r="BG1125" s="203">
        <f t="shared" si="86"/>
        <v>0</v>
      </c>
      <c r="BH1125" s="203">
        <f t="shared" si="87"/>
        <v>0</v>
      </c>
      <c r="BI1125" s="203">
        <f t="shared" si="88"/>
        <v>0</v>
      </c>
      <c r="BJ1125" s="24" t="s">
        <v>79</v>
      </c>
      <c r="BK1125" s="203">
        <f t="shared" si="89"/>
        <v>0</v>
      </c>
      <c r="BL1125" s="24" t="s">
        <v>209</v>
      </c>
      <c r="BM1125" s="24" t="s">
        <v>1720</v>
      </c>
    </row>
    <row r="1126" spans="2:65" s="1" customFormat="1" ht="25.5" customHeight="1">
      <c r="B1126" s="41"/>
      <c r="C1126" s="192" t="s">
        <v>1219</v>
      </c>
      <c r="D1126" s="192" t="s">
        <v>174</v>
      </c>
      <c r="E1126" s="193" t="s">
        <v>1721</v>
      </c>
      <c r="F1126" s="194" t="s">
        <v>1722</v>
      </c>
      <c r="G1126" s="195" t="s">
        <v>348</v>
      </c>
      <c r="H1126" s="196">
        <v>83</v>
      </c>
      <c r="I1126" s="197"/>
      <c r="J1126" s="198">
        <f t="shared" si="80"/>
        <v>0</v>
      </c>
      <c r="K1126" s="194" t="s">
        <v>21</v>
      </c>
      <c r="L1126" s="61"/>
      <c r="M1126" s="199" t="s">
        <v>21</v>
      </c>
      <c r="N1126" s="200" t="s">
        <v>42</v>
      </c>
      <c r="O1126" s="42"/>
      <c r="P1126" s="201">
        <f t="shared" si="81"/>
        <v>0</v>
      </c>
      <c r="Q1126" s="201">
        <v>0</v>
      </c>
      <c r="R1126" s="201">
        <f t="shared" si="82"/>
        <v>0</v>
      </c>
      <c r="S1126" s="201">
        <v>0</v>
      </c>
      <c r="T1126" s="202">
        <f t="shared" si="83"/>
        <v>0</v>
      </c>
      <c r="AR1126" s="24" t="s">
        <v>209</v>
      </c>
      <c r="AT1126" s="24" t="s">
        <v>174</v>
      </c>
      <c r="AU1126" s="24" t="s">
        <v>81</v>
      </c>
      <c r="AY1126" s="24" t="s">
        <v>172</v>
      </c>
      <c r="BE1126" s="203">
        <f t="shared" si="84"/>
        <v>0</v>
      </c>
      <c r="BF1126" s="203">
        <f t="shared" si="85"/>
        <v>0</v>
      </c>
      <c r="BG1126" s="203">
        <f t="shared" si="86"/>
        <v>0</v>
      </c>
      <c r="BH1126" s="203">
        <f t="shared" si="87"/>
        <v>0</v>
      </c>
      <c r="BI1126" s="203">
        <f t="shared" si="88"/>
        <v>0</v>
      </c>
      <c r="BJ1126" s="24" t="s">
        <v>79</v>
      </c>
      <c r="BK1126" s="203">
        <f t="shared" si="89"/>
        <v>0</v>
      </c>
      <c r="BL1126" s="24" t="s">
        <v>209</v>
      </c>
      <c r="BM1126" s="24" t="s">
        <v>1723</v>
      </c>
    </row>
    <row r="1127" spans="2:65" s="1" customFormat="1" ht="25.5" customHeight="1">
      <c r="B1127" s="41"/>
      <c r="C1127" s="192" t="s">
        <v>1724</v>
      </c>
      <c r="D1127" s="192" t="s">
        <v>174</v>
      </c>
      <c r="E1127" s="193" t="s">
        <v>1725</v>
      </c>
      <c r="F1127" s="194" t="s">
        <v>1726</v>
      </c>
      <c r="G1127" s="195" t="s">
        <v>348</v>
      </c>
      <c r="H1127" s="196">
        <v>36</v>
      </c>
      <c r="I1127" s="197"/>
      <c r="J1127" s="198">
        <f t="shared" si="80"/>
        <v>0</v>
      </c>
      <c r="K1127" s="194" t="s">
        <v>21</v>
      </c>
      <c r="L1127" s="61"/>
      <c r="M1127" s="199" t="s">
        <v>21</v>
      </c>
      <c r="N1127" s="200" t="s">
        <v>42</v>
      </c>
      <c r="O1127" s="42"/>
      <c r="P1127" s="201">
        <f t="shared" si="81"/>
        <v>0</v>
      </c>
      <c r="Q1127" s="201">
        <v>0</v>
      </c>
      <c r="R1127" s="201">
        <f t="shared" si="82"/>
        <v>0</v>
      </c>
      <c r="S1127" s="201">
        <v>0</v>
      </c>
      <c r="T1127" s="202">
        <f t="shared" si="83"/>
        <v>0</v>
      </c>
      <c r="AR1127" s="24" t="s">
        <v>209</v>
      </c>
      <c r="AT1127" s="24" t="s">
        <v>174</v>
      </c>
      <c r="AU1127" s="24" t="s">
        <v>81</v>
      </c>
      <c r="AY1127" s="24" t="s">
        <v>172</v>
      </c>
      <c r="BE1127" s="203">
        <f t="shared" si="84"/>
        <v>0</v>
      </c>
      <c r="BF1127" s="203">
        <f t="shared" si="85"/>
        <v>0</v>
      </c>
      <c r="BG1127" s="203">
        <f t="shared" si="86"/>
        <v>0</v>
      </c>
      <c r="BH1127" s="203">
        <f t="shared" si="87"/>
        <v>0</v>
      </c>
      <c r="BI1127" s="203">
        <f t="shared" si="88"/>
        <v>0</v>
      </c>
      <c r="BJ1127" s="24" t="s">
        <v>79</v>
      </c>
      <c r="BK1127" s="203">
        <f t="shared" si="89"/>
        <v>0</v>
      </c>
      <c r="BL1127" s="24" t="s">
        <v>209</v>
      </c>
      <c r="BM1127" s="24" t="s">
        <v>1727</v>
      </c>
    </row>
    <row r="1128" spans="2:65" s="1" customFormat="1" ht="25.5" customHeight="1">
      <c r="B1128" s="41"/>
      <c r="C1128" s="192" t="s">
        <v>1223</v>
      </c>
      <c r="D1128" s="192" t="s">
        <v>174</v>
      </c>
      <c r="E1128" s="193" t="s">
        <v>1728</v>
      </c>
      <c r="F1128" s="194" t="s">
        <v>1729</v>
      </c>
      <c r="G1128" s="195" t="s">
        <v>348</v>
      </c>
      <c r="H1128" s="196">
        <v>60</v>
      </c>
      <c r="I1128" s="197"/>
      <c r="J1128" s="198">
        <f t="shared" si="80"/>
        <v>0</v>
      </c>
      <c r="K1128" s="194" t="s">
        <v>21</v>
      </c>
      <c r="L1128" s="61"/>
      <c r="M1128" s="199" t="s">
        <v>21</v>
      </c>
      <c r="N1128" s="200" t="s">
        <v>42</v>
      </c>
      <c r="O1128" s="42"/>
      <c r="P1128" s="201">
        <f t="shared" si="81"/>
        <v>0</v>
      </c>
      <c r="Q1128" s="201">
        <v>0</v>
      </c>
      <c r="R1128" s="201">
        <f t="shared" si="82"/>
        <v>0</v>
      </c>
      <c r="S1128" s="201">
        <v>0</v>
      </c>
      <c r="T1128" s="202">
        <f t="shared" si="83"/>
        <v>0</v>
      </c>
      <c r="AR1128" s="24" t="s">
        <v>209</v>
      </c>
      <c r="AT1128" s="24" t="s">
        <v>174</v>
      </c>
      <c r="AU1128" s="24" t="s">
        <v>81</v>
      </c>
      <c r="AY1128" s="24" t="s">
        <v>172</v>
      </c>
      <c r="BE1128" s="203">
        <f t="shared" si="84"/>
        <v>0</v>
      </c>
      <c r="BF1128" s="203">
        <f t="shared" si="85"/>
        <v>0</v>
      </c>
      <c r="BG1128" s="203">
        <f t="shared" si="86"/>
        <v>0</v>
      </c>
      <c r="BH1128" s="203">
        <f t="shared" si="87"/>
        <v>0</v>
      </c>
      <c r="BI1128" s="203">
        <f t="shared" si="88"/>
        <v>0</v>
      </c>
      <c r="BJ1128" s="24" t="s">
        <v>79</v>
      </c>
      <c r="BK1128" s="203">
        <f t="shared" si="89"/>
        <v>0</v>
      </c>
      <c r="BL1128" s="24" t="s">
        <v>209</v>
      </c>
      <c r="BM1128" s="24" t="s">
        <v>1730</v>
      </c>
    </row>
    <row r="1129" spans="2:65" s="1" customFormat="1" ht="16.5" customHeight="1">
      <c r="B1129" s="41"/>
      <c r="C1129" s="227" t="s">
        <v>1731</v>
      </c>
      <c r="D1129" s="227" t="s">
        <v>268</v>
      </c>
      <c r="E1129" s="228" t="s">
        <v>1732</v>
      </c>
      <c r="F1129" s="229" t="s">
        <v>1733</v>
      </c>
      <c r="G1129" s="230" t="s">
        <v>280</v>
      </c>
      <c r="H1129" s="231">
        <v>2</v>
      </c>
      <c r="I1129" s="232"/>
      <c r="J1129" s="233">
        <f t="shared" si="80"/>
        <v>0</v>
      </c>
      <c r="K1129" s="229" t="s">
        <v>21</v>
      </c>
      <c r="L1129" s="234"/>
      <c r="M1129" s="235" t="s">
        <v>21</v>
      </c>
      <c r="N1129" s="236" t="s">
        <v>42</v>
      </c>
      <c r="O1129" s="42"/>
      <c r="P1129" s="201">
        <f t="shared" si="81"/>
        <v>0</v>
      </c>
      <c r="Q1129" s="201">
        <v>0</v>
      </c>
      <c r="R1129" s="201">
        <f t="shared" si="82"/>
        <v>0</v>
      </c>
      <c r="S1129" s="201">
        <v>0</v>
      </c>
      <c r="T1129" s="202">
        <f t="shared" si="83"/>
        <v>0</v>
      </c>
      <c r="AR1129" s="24" t="s">
        <v>246</v>
      </c>
      <c r="AT1129" s="24" t="s">
        <v>268</v>
      </c>
      <c r="AU1129" s="24" t="s">
        <v>81</v>
      </c>
      <c r="AY1129" s="24" t="s">
        <v>172</v>
      </c>
      <c r="BE1129" s="203">
        <f t="shared" si="84"/>
        <v>0</v>
      </c>
      <c r="BF1129" s="203">
        <f t="shared" si="85"/>
        <v>0</v>
      </c>
      <c r="BG1129" s="203">
        <f t="shared" si="86"/>
        <v>0</v>
      </c>
      <c r="BH1129" s="203">
        <f t="shared" si="87"/>
        <v>0</v>
      </c>
      <c r="BI1129" s="203">
        <f t="shared" si="88"/>
        <v>0</v>
      </c>
      <c r="BJ1129" s="24" t="s">
        <v>79</v>
      </c>
      <c r="BK1129" s="203">
        <f t="shared" si="89"/>
        <v>0</v>
      </c>
      <c r="BL1129" s="24" t="s">
        <v>209</v>
      </c>
      <c r="BM1129" s="24" t="s">
        <v>1734</v>
      </c>
    </row>
    <row r="1130" spans="2:65" s="1" customFormat="1" ht="16.5" customHeight="1">
      <c r="B1130" s="41"/>
      <c r="C1130" s="192" t="s">
        <v>1226</v>
      </c>
      <c r="D1130" s="192" t="s">
        <v>174</v>
      </c>
      <c r="E1130" s="193" t="s">
        <v>1735</v>
      </c>
      <c r="F1130" s="194" t="s">
        <v>1736</v>
      </c>
      <c r="G1130" s="195" t="s">
        <v>348</v>
      </c>
      <c r="H1130" s="196">
        <v>1147</v>
      </c>
      <c r="I1130" s="197"/>
      <c r="J1130" s="198">
        <f t="shared" si="80"/>
        <v>0</v>
      </c>
      <c r="K1130" s="194" t="s">
        <v>21</v>
      </c>
      <c r="L1130" s="61"/>
      <c r="M1130" s="199" t="s">
        <v>21</v>
      </c>
      <c r="N1130" s="200" t="s">
        <v>42</v>
      </c>
      <c r="O1130" s="42"/>
      <c r="P1130" s="201">
        <f t="shared" si="81"/>
        <v>0</v>
      </c>
      <c r="Q1130" s="201">
        <v>0</v>
      </c>
      <c r="R1130" s="201">
        <f t="shared" si="82"/>
        <v>0</v>
      </c>
      <c r="S1130" s="201">
        <v>0</v>
      </c>
      <c r="T1130" s="202">
        <f t="shared" si="83"/>
        <v>0</v>
      </c>
      <c r="AR1130" s="24" t="s">
        <v>209</v>
      </c>
      <c r="AT1130" s="24" t="s">
        <v>174</v>
      </c>
      <c r="AU1130" s="24" t="s">
        <v>81</v>
      </c>
      <c r="AY1130" s="24" t="s">
        <v>172</v>
      </c>
      <c r="BE1130" s="203">
        <f t="shared" si="84"/>
        <v>0</v>
      </c>
      <c r="BF1130" s="203">
        <f t="shared" si="85"/>
        <v>0</v>
      </c>
      <c r="BG1130" s="203">
        <f t="shared" si="86"/>
        <v>0</v>
      </c>
      <c r="BH1130" s="203">
        <f t="shared" si="87"/>
        <v>0</v>
      </c>
      <c r="BI1130" s="203">
        <f t="shared" si="88"/>
        <v>0</v>
      </c>
      <c r="BJ1130" s="24" t="s">
        <v>79</v>
      </c>
      <c r="BK1130" s="203">
        <f t="shared" si="89"/>
        <v>0</v>
      </c>
      <c r="BL1130" s="24" t="s">
        <v>209</v>
      </c>
      <c r="BM1130" s="24" t="s">
        <v>1737</v>
      </c>
    </row>
    <row r="1131" spans="2:65" s="1" customFormat="1" ht="16.5" customHeight="1">
      <c r="B1131" s="41"/>
      <c r="C1131" s="192" t="s">
        <v>1738</v>
      </c>
      <c r="D1131" s="192" t="s">
        <v>174</v>
      </c>
      <c r="E1131" s="193" t="s">
        <v>1739</v>
      </c>
      <c r="F1131" s="194" t="s">
        <v>1740</v>
      </c>
      <c r="G1131" s="195" t="s">
        <v>208</v>
      </c>
      <c r="H1131" s="196">
        <v>7.454</v>
      </c>
      <c r="I1131" s="197"/>
      <c r="J1131" s="198">
        <f t="shared" si="80"/>
        <v>0</v>
      </c>
      <c r="K1131" s="194" t="s">
        <v>21</v>
      </c>
      <c r="L1131" s="61"/>
      <c r="M1131" s="199" t="s">
        <v>21</v>
      </c>
      <c r="N1131" s="200" t="s">
        <v>42</v>
      </c>
      <c r="O1131" s="42"/>
      <c r="P1131" s="201">
        <f t="shared" si="81"/>
        <v>0</v>
      </c>
      <c r="Q1131" s="201">
        <v>0</v>
      </c>
      <c r="R1131" s="201">
        <f t="shared" si="82"/>
        <v>0</v>
      </c>
      <c r="S1131" s="201">
        <v>0</v>
      </c>
      <c r="T1131" s="202">
        <f t="shared" si="83"/>
        <v>0</v>
      </c>
      <c r="AR1131" s="24" t="s">
        <v>209</v>
      </c>
      <c r="AT1131" s="24" t="s">
        <v>174</v>
      </c>
      <c r="AU1131" s="24" t="s">
        <v>81</v>
      </c>
      <c r="AY1131" s="24" t="s">
        <v>172</v>
      </c>
      <c r="BE1131" s="203">
        <f t="shared" si="84"/>
        <v>0</v>
      </c>
      <c r="BF1131" s="203">
        <f t="shared" si="85"/>
        <v>0</v>
      </c>
      <c r="BG1131" s="203">
        <f t="shared" si="86"/>
        <v>0</v>
      </c>
      <c r="BH1131" s="203">
        <f t="shared" si="87"/>
        <v>0</v>
      </c>
      <c r="BI1131" s="203">
        <f t="shared" si="88"/>
        <v>0</v>
      </c>
      <c r="BJ1131" s="24" t="s">
        <v>79</v>
      </c>
      <c r="BK1131" s="203">
        <f t="shared" si="89"/>
        <v>0</v>
      </c>
      <c r="BL1131" s="24" t="s">
        <v>209</v>
      </c>
      <c r="BM1131" s="24" t="s">
        <v>1741</v>
      </c>
    </row>
    <row r="1132" spans="2:65" s="1" customFormat="1" ht="16.5" customHeight="1">
      <c r="B1132" s="41"/>
      <c r="C1132" s="192" t="s">
        <v>1230</v>
      </c>
      <c r="D1132" s="192" t="s">
        <v>174</v>
      </c>
      <c r="E1132" s="193" t="s">
        <v>1742</v>
      </c>
      <c r="F1132" s="194" t="s">
        <v>1743</v>
      </c>
      <c r="G1132" s="195" t="s">
        <v>208</v>
      </c>
      <c r="H1132" s="196">
        <v>7.454</v>
      </c>
      <c r="I1132" s="197"/>
      <c r="J1132" s="198">
        <f t="shared" si="80"/>
        <v>0</v>
      </c>
      <c r="K1132" s="194" t="s">
        <v>21</v>
      </c>
      <c r="L1132" s="61"/>
      <c r="M1132" s="199" t="s">
        <v>21</v>
      </c>
      <c r="N1132" s="200" t="s">
        <v>42</v>
      </c>
      <c r="O1132" s="42"/>
      <c r="P1132" s="201">
        <f t="shared" si="81"/>
        <v>0</v>
      </c>
      <c r="Q1132" s="201">
        <v>0</v>
      </c>
      <c r="R1132" s="201">
        <f t="shared" si="82"/>
        <v>0</v>
      </c>
      <c r="S1132" s="201">
        <v>0</v>
      </c>
      <c r="T1132" s="202">
        <f t="shared" si="83"/>
        <v>0</v>
      </c>
      <c r="AR1132" s="24" t="s">
        <v>209</v>
      </c>
      <c r="AT1132" s="24" t="s">
        <v>174</v>
      </c>
      <c r="AU1132" s="24" t="s">
        <v>81</v>
      </c>
      <c r="AY1132" s="24" t="s">
        <v>172</v>
      </c>
      <c r="BE1132" s="203">
        <f t="shared" si="84"/>
        <v>0</v>
      </c>
      <c r="BF1132" s="203">
        <f t="shared" si="85"/>
        <v>0</v>
      </c>
      <c r="BG1132" s="203">
        <f t="shared" si="86"/>
        <v>0</v>
      </c>
      <c r="BH1132" s="203">
        <f t="shared" si="87"/>
        <v>0</v>
      </c>
      <c r="BI1132" s="203">
        <f t="shared" si="88"/>
        <v>0</v>
      </c>
      <c r="BJ1132" s="24" t="s">
        <v>79</v>
      </c>
      <c r="BK1132" s="203">
        <f t="shared" si="89"/>
        <v>0</v>
      </c>
      <c r="BL1132" s="24" t="s">
        <v>209</v>
      </c>
      <c r="BM1132" s="24" t="s">
        <v>1744</v>
      </c>
    </row>
    <row r="1133" spans="2:63" s="10" customFormat="1" ht="29.85" customHeight="1">
      <c r="B1133" s="176"/>
      <c r="C1133" s="177"/>
      <c r="D1133" s="178" t="s">
        <v>70</v>
      </c>
      <c r="E1133" s="190" t="s">
        <v>1745</v>
      </c>
      <c r="F1133" s="190" t="s">
        <v>1746</v>
      </c>
      <c r="G1133" s="177"/>
      <c r="H1133" s="177"/>
      <c r="I1133" s="180"/>
      <c r="J1133" s="191">
        <f>BK1133</f>
        <v>0</v>
      </c>
      <c r="K1133" s="177"/>
      <c r="L1133" s="182"/>
      <c r="M1133" s="183"/>
      <c r="N1133" s="184"/>
      <c r="O1133" s="184"/>
      <c r="P1133" s="185">
        <f>SUM(P1134:P1163)</f>
        <v>0</v>
      </c>
      <c r="Q1133" s="184"/>
      <c r="R1133" s="185">
        <f>SUM(R1134:R1163)</f>
        <v>0</v>
      </c>
      <c r="S1133" s="184"/>
      <c r="T1133" s="186">
        <f>SUM(T1134:T1163)</f>
        <v>0</v>
      </c>
      <c r="AR1133" s="187" t="s">
        <v>81</v>
      </c>
      <c r="AT1133" s="188" t="s">
        <v>70</v>
      </c>
      <c r="AU1133" s="188" t="s">
        <v>79</v>
      </c>
      <c r="AY1133" s="187" t="s">
        <v>172</v>
      </c>
      <c r="BK1133" s="189">
        <f>SUM(BK1134:BK1163)</f>
        <v>0</v>
      </c>
    </row>
    <row r="1134" spans="2:65" s="1" customFormat="1" ht="16.5" customHeight="1">
      <c r="B1134" s="41"/>
      <c r="C1134" s="192" t="s">
        <v>1747</v>
      </c>
      <c r="D1134" s="192" t="s">
        <v>174</v>
      </c>
      <c r="E1134" s="193" t="s">
        <v>1748</v>
      </c>
      <c r="F1134" s="194" t="s">
        <v>1749</v>
      </c>
      <c r="G1134" s="195" t="s">
        <v>280</v>
      </c>
      <c r="H1134" s="196">
        <v>56</v>
      </c>
      <c r="I1134" s="197"/>
      <c r="J1134" s="198">
        <f aca="true" t="shared" si="90" ref="J1134:J1163">ROUND(I1134*H1134,2)</f>
        <v>0</v>
      </c>
      <c r="K1134" s="194" t="s">
        <v>21</v>
      </c>
      <c r="L1134" s="61"/>
      <c r="M1134" s="199" t="s">
        <v>21</v>
      </c>
      <c r="N1134" s="200" t="s">
        <v>42</v>
      </c>
      <c r="O1134" s="42"/>
      <c r="P1134" s="201">
        <f aca="true" t="shared" si="91" ref="P1134:P1163">O1134*H1134</f>
        <v>0</v>
      </c>
      <c r="Q1134" s="201">
        <v>0</v>
      </c>
      <c r="R1134" s="201">
        <f aca="true" t="shared" si="92" ref="R1134:R1163">Q1134*H1134</f>
        <v>0</v>
      </c>
      <c r="S1134" s="201">
        <v>0</v>
      </c>
      <c r="T1134" s="202">
        <f aca="true" t="shared" si="93" ref="T1134:T1163">S1134*H1134</f>
        <v>0</v>
      </c>
      <c r="AR1134" s="24" t="s">
        <v>209</v>
      </c>
      <c r="AT1134" s="24" t="s">
        <v>174</v>
      </c>
      <c r="AU1134" s="24" t="s">
        <v>81</v>
      </c>
      <c r="AY1134" s="24" t="s">
        <v>172</v>
      </c>
      <c r="BE1134" s="203">
        <f aca="true" t="shared" si="94" ref="BE1134:BE1163">IF(N1134="základní",J1134,0)</f>
        <v>0</v>
      </c>
      <c r="BF1134" s="203">
        <f aca="true" t="shared" si="95" ref="BF1134:BF1163">IF(N1134="snížená",J1134,0)</f>
        <v>0</v>
      </c>
      <c r="BG1134" s="203">
        <f aca="true" t="shared" si="96" ref="BG1134:BG1163">IF(N1134="zákl. přenesená",J1134,0)</f>
        <v>0</v>
      </c>
      <c r="BH1134" s="203">
        <f aca="true" t="shared" si="97" ref="BH1134:BH1163">IF(N1134="sníž. přenesená",J1134,0)</f>
        <v>0</v>
      </c>
      <c r="BI1134" s="203">
        <f aca="true" t="shared" si="98" ref="BI1134:BI1163">IF(N1134="nulová",J1134,0)</f>
        <v>0</v>
      </c>
      <c r="BJ1134" s="24" t="s">
        <v>79</v>
      </c>
      <c r="BK1134" s="203">
        <f aca="true" t="shared" si="99" ref="BK1134:BK1163">ROUND(I1134*H1134,2)</f>
        <v>0</v>
      </c>
      <c r="BL1134" s="24" t="s">
        <v>209</v>
      </c>
      <c r="BM1134" s="24" t="s">
        <v>1750</v>
      </c>
    </row>
    <row r="1135" spans="2:65" s="1" customFormat="1" ht="25.5" customHeight="1">
      <c r="B1135" s="41"/>
      <c r="C1135" s="227" t="s">
        <v>1233</v>
      </c>
      <c r="D1135" s="227" t="s">
        <v>268</v>
      </c>
      <c r="E1135" s="228" t="s">
        <v>1751</v>
      </c>
      <c r="F1135" s="229" t="s">
        <v>1752</v>
      </c>
      <c r="G1135" s="230" t="s">
        <v>280</v>
      </c>
      <c r="H1135" s="231">
        <v>10</v>
      </c>
      <c r="I1135" s="232"/>
      <c r="J1135" s="233">
        <f t="shared" si="90"/>
        <v>0</v>
      </c>
      <c r="K1135" s="229" t="s">
        <v>21</v>
      </c>
      <c r="L1135" s="234"/>
      <c r="M1135" s="235" t="s">
        <v>21</v>
      </c>
      <c r="N1135" s="236" t="s">
        <v>42</v>
      </c>
      <c r="O1135" s="42"/>
      <c r="P1135" s="201">
        <f t="shared" si="91"/>
        <v>0</v>
      </c>
      <c r="Q1135" s="201">
        <v>0</v>
      </c>
      <c r="R1135" s="201">
        <f t="shared" si="92"/>
        <v>0</v>
      </c>
      <c r="S1135" s="201">
        <v>0</v>
      </c>
      <c r="T1135" s="202">
        <f t="shared" si="93"/>
        <v>0</v>
      </c>
      <c r="AR1135" s="24" t="s">
        <v>246</v>
      </c>
      <c r="AT1135" s="24" t="s">
        <v>268</v>
      </c>
      <c r="AU1135" s="24" t="s">
        <v>81</v>
      </c>
      <c r="AY1135" s="24" t="s">
        <v>172</v>
      </c>
      <c r="BE1135" s="203">
        <f t="shared" si="94"/>
        <v>0</v>
      </c>
      <c r="BF1135" s="203">
        <f t="shared" si="95"/>
        <v>0</v>
      </c>
      <c r="BG1135" s="203">
        <f t="shared" si="96"/>
        <v>0</v>
      </c>
      <c r="BH1135" s="203">
        <f t="shared" si="97"/>
        <v>0</v>
      </c>
      <c r="BI1135" s="203">
        <f t="shared" si="98"/>
        <v>0</v>
      </c>
      <c r="BJ1135" s="24" t="s">
        <v>79</v>
      </c>
      <c r="BK1135" s="203">
        <f t="shared" si="99"/>
        <v>0</v>
      </c>
      <c r="BL1135" s="24" t="s">
        <v>209</v>
      </c>
      <c r="BM1135" s="24" t="s">
        <v>1753</v>
      </c>
    </row>
    <row r="1136" spans="2:65" s="1" customFormat="1" ht="16.5" customHeight="1">
      <c r="B1136" s="41"/>
      <c r="C1136" s="227" t="s">
        <v>1754</v>
      </c>
      <c r="D1136" s="227" t="s">
        <v>268</v>
      </c>
      <c r="E1136" s="228" t="s">
        <v>1755</v>
      </c>
      <c r="F1136" s="229" t="s">
        <v>1756</v>
      </c>
      <c r="G1136" s="230" t="s">
        <v>280</v>
      </c>
      <c r="H1136" s="231">
        <v>3</v>
      </c>
      <c r="I1136" s="232"/>
      <c r="J1136" s="233">
        <f t="shared" si="90"/>
        <v>0</v>
      </c>
      <c r="K1136" s="229" t="s">
        <v>21</v>
      </c>
      <c r="L1136" s="234"/>
      <c r="M1136" s="235" t="s">
        <v>21</v>
      </c>
      <c r="N1136" s="236" t="s">
        <v>42</v>
      </c>
      <c r="O1136" s="42"/>
      <c r="P1136" s="201">
        <f t="shared" si="91"/>
        <v>0</v>
      </c>
      <c r="Q1136" s="201">
        <v>0</v>
      </c>
      <c r="R1136" s="201">
        <f t="shared" si="92"/>
        <v>0</v>
      </c>
      <c r="S1136" s="201">
        <v>0</v>
      </c>
      <c r="T1136" s="202">
        <f t="shared" si="93"/>
        <v>0</v>
      </c>
      <c r="AR1136" s="24" t="s">
        <v>246</v>
      </c>
      <c r="AT1136" s="24" t="s">
        <v>268</v>
      </c>
      <c r="AU1136" s="24" t="s">
        <v>81</v>
      </c>
      <c r="AY1136" s="24" t="s">
        <v>172</v>
      </c>
      <c r="BE1136" s="203">
        <f t="shared" si="94"/>
        <v>0</v>
      </c>
      <c r="BF1136" s="203">
        <f t="shared" si="95"/>
        <v>0</v>
      </c>
      <c r="BG1136" s="203">
        <f t="shared" si="96"/>
        <v>0</v>
      </c>
      <c r="BH1136" s="203">
        <f t="shared" si="97"/>
        <v>0</v>
      </c>
      <c r="BI1136" s="203">
        <f t="shared" si="98"/>
        <v>0</v>
      </c>
      <c r="BJ1136" s="24" t="s">
        <v>79</v>
      </c>
      <c r="BK1136" s="203">
        <f t="shared" si="99"/>
        <v>0</v>
      </c>
      <c r="BL1136" s="24" t="s">
        <v>209</v>
      </c>
      <c r="BM1136" s="24" t="s">
        <v>1757</v>
      </c>
    </row>
    <row r="1137" spans="2:65" s="1" customFormat="1" ht="16.5" customHeight="1">
      <c r="B1137" s="41"/>
      <c r="C1137" s="227" t="s">
        <v>1237</v>
      </c>
      <c r="D1137" s="227" t="s">
        <v>268</v>
      </c>
      <c r="E1137" s="228" t="s">
        <v>1758</v>
      </c>
      <c r="F1137" s="229" t="s">
        <v>1759</v>
      </c>
      <c r="G1137" s="230" t="s">
        <v>280</v>
      </c>
      <c r="H1137" s="231">
        <v>20</v>
      </c>
      <c r="I1137" s="232"/>
      <c r="J1137" s="233">
        <f t="shared" si="90"/>
        <v>0</v>
      </c>
      <c r="K1137" s="229" t="s">
        <v>21</v>
      </c>
      <c r="L1137" s="234"/>
      <c r="M1137" s="235" t="s">
        <v>21</v>
      </c>
      <c r="N1137" s="236" t="s">
        <v>42</v>
      </c>
      <c r="O1137" s="42"/>
      <c r="P1137" s="201">
        <f t="shared" si="91"/>
        <v>0</v>
      </c>
      <c r="Q1137" s="201">
        <v>0</v>
      </c>
      <c r="R1137" s="201">
        <f t="shared" si="92"/>
        <v>0</v>
      </c>
      <c r="S1137" s="201">
        <v>0</v>
      </c>
      <c r="T1137" s="202">
        <f t="shared" si="93"/>
        <v>0</v>
      </c>
      <c r="AR1137" s="24" t="s">
        <v>246</v>
      </c>
      <c r="AT1137" s="24" t="s">
        <v>268</v>
      </c>
      <c r="AU1137" s="24" t="s">
        <v>81</v>
      </c>
      <c r="AY1137" s="24" t="s">
        <v>172</v>
      </c>
      <c r="BE1137" s="203">
        <f t="shared" si="94"/>
        <v>0</v>
      </c>
      <c r="BF1137" s="203">
        <f t="shared" si="95"/>
        <v>0</v>
      </c>
      <c r="BG1137" s="203">
        <f t="shared" si="96"/>
        <v>0</v>
      </c>
      <c r="BH1137" s="203">
        <f t="shared" si="97"/>
        <v>0</v>
      </c>
      <c r="BI1137" s="203">
        <f t="shared" si="98"/>
        <v>0</v>
      </c>
      <c r="BJ1137" s="24" t="s">
        <v>79</v>
      </c>
      <c r="BK1137" s="203">
        <f t="shared" si="99"/>
        <v>0</v>
      </c>
      <c r="BL1137" s="24" t="s">
        <v>209</v>
      </c>
      <c r="BM1137" s="24" t="s">
        <v>1760</v>
      </c>
    </row>
    <row r="1138" spans="2:65" s="1" customFormat="1" ht="16.5" customHeight="1">
      <c r="B1138" s="41"/>
      <c r="C1138" s="227" t="s">
        <v>1761</v>
      </c>
      <c r="D1138" s="227" t="s">
        <v>268</v>
      </c>
      <c r="E1138" s="228" t="s">
        <v>1762</v>
      </c>
      <c r="F1138" s="229" t="s">
        <v>1763</v>
      </c>
      <c r="G1138" s="230" t="s">
        <v>280</v>
      </c>
      <c r="H1138" s="231">
        <v>3</v>
      </c>
      <c r="I1138" s="232"/>
      <c r="J1138" s="233">
        <f t="shared" si="90"/>
        <v>0</v>
      </c>
      <c r="K1138" s="229" t="s">
        <v>21</v>
      </c>
      <c r="L1138" s="234"/>
      <c r="M1138" s="235" t="s">
        <v>21</v>
      </c>
      <c r="N1138" s="236" t="s">
        <v>42</v>
      </c>
      <c r="O1138" s="42"/>
      <c r="P1138" s="201">
        <f t="shared" si="91"/>
        <v>0</v>
      </c>
      <c r="Q1138" s="201">
        <v>0</v>
      </c>
      <c r="R1138" s="201">
        <f t="shared" si="92"/>
        <v>0</v>
      </c>
      <c r="S1138" s="201">
        <v>0</v>
      </c>
      <c r="T1138" s="202">
        <f t="shared" si="93"/>
        <v>0</v>
      </c>
      <c r="AR1138" s="24" t="s">
        <v>246</v>
      </c>
      <c r="AT1138" s="24" t="s">
        <v>268</v>
      </c>
      <c r="AU1138" s="24" t="s">
        <v>81</v>
      </c>
      <c r="AY1138" s="24" t="s">
        <v>172</v>
      </c>
      <c r="BE1138" s="203">
        <f t="shared" si="94"/>
        <v>0</v>
      </c>
      <c r="BF1138" s="203">
        <f t="shared" si="95"/>
        <v>0</v>
      </c>
      <c r="BG1138" s="203">
        <f t="shared" si="96"/>
        <v>0</v>
      </c>
      <c r="BH1138" s="203">
        <f t="shared" si="97"/>
        <v>0</v>
      </c>
      <c r="BI1138" s="203">
        <f t="shared" si="98"/>
        <v>0</v>
      </c>
      <c r="BJ1138" s="24" t="s">
        <v>79</v>
      </c>
      <c r="BK1138" s="203">
        <f t="shared" si="99"/>
        <v>0</v>
      </c>
      <c r="BL1138" s="24" t="s">
        <v>209</v>
      </c>
      <c r="BM1138" s="24" t="s">
        <v>1764</v>
      </c>
    </row>
    <row r="1139" spans="2:65" s="1" customFormat="1" ht="16.5" customHeight="1">
      <c r="B1139" s="41"/>
      <c r="C1139" s="227" t="s">
        <v>1240</v>
      </c>
      <c r="D1139" s="227" t="s">
        <v>268</v>
      </c>
      <c r="E1139" s="228" t="s">
        <v>1765</v>
      </c>
      <c r="F1139" s="229" t="s">
        <v>1766</v>
      </c>
      <c r="G1139" s="230" t="s">
        <v>280</v>
      </c>
      <c r="H1139" s="231">
        <v>20</v>
      </c>
      <c r="I1139" s="232"/>
      <c r="J1139" s="233">
        <f t="shared" si="90"/>
        <v>0</v>
      </c>
      <c r="K1139" s="229" t="s">
        <v>21</v>
      </c>
      <c r="L1139" s="234"/>
      <c r="M1139" s="235" t="s">
        <v>21</v>
      </c>
      <c r="N1139" s="236" t="s">
        <v>42</v>
      </c>
      <c r="O1139" s="42"/>
      <c r="P1139" s="201">
        <f t="shared" si="91"/>
        <v>0</v>
      </c>
      <c r="Q1139" s="201">
        <v>0</v>
      </c>
      <c r="R1139" s="201">
        <f t="shared" si="92"/>
        <v>0</v>
      </c>
      <c r="S1139" s="201">
        <v>0</v>
      </c>
      <c r="T1139" s="202">
        <f t="shared" si="93"/>
        <v>0</v>
      </c>
      <c r="AR1139" s="24" t="s">
        <v>246</v>
      </c>
      <c r="AT1139" s="24" t="s">
        <v>268</v>
      </c>
      <c r="AU1139" s="24" t="s">
        <v>81</v>
      </c>
      <c r="AY1139" s="24" t="s">
        <v>172</v>
      </c>
      <c r="BE1139" s="203">
        <f t="shared" si="94"/>
        <v>0</v>
      </c>
      <c r="BF1139" s="203">
        <f t="shared" si="95"/>
        <v>0</v>
      </c>
      <c r="BG1139" s="203">
        <f t="shared" si="96"/>
        <v>0</v>
      </c>
      <c r="BH1139" s="203">
        <f t="shared" si="97"/>
        <v>0</v>
      </c>
      <c r="BI1139" s="203">
        <f t="shared" si="98"/>
        <v>0</v>
      </c>
      <c r="BJ1139" s="24" t="s">
        <v>79</v>
      </c>
      <c r="BK1139" s="203">
        <f t="shared" si="99"/>
        <v>0</v>
      </c>
      <c r="BL1139" s="24" t="s">
        <v>209</v>
      </c>
      <c r="BM1139" s="24" t="s">
        <v>1767</v>
      </c>
    </row>
    <row r="1140" spans="2:65" s="1" customFormat="1" ht="16.5" customHeight="1">
      <c r="B1140" s="41"/>
      <c r="C1140" s="192" t="s">
        <v>1768</v>
      </c>
      <c r="D1140" s="192" t="s">
        <v>174</v>
      </c>
      <c r="E1140" s="193" t="s">
        <v>1769</v>
      </c>
      <c r="F1140" s="194" t="s">
        <v>1770</v>
      </c>
      <c r="G1140" s="195" t="s">
        <v>280</v>
      </c>
      <c r="H1140" s="196">
        <v>69</v>
      </c>
      <c r="I1140" s="197"/>
      <c r="J1140" s="198">
        <f t="shared" si="90"/>
        <v>0</v>
      </c>
      <c r="K1140" s="194" t="s">
        <v>21</v>
      </c>
      <c r="L1140" s="61"/>
      <c r="M1140" s="199" t="s">
        <v>21</v>
      </c>
      <c r="N1140" s="200" t="s">
        <v>42</v>
      </c>
      <c r="O1140" s="42"/>
      <c r="P1140" s="201">
        <f t="shared" si="91"/>
        <v>0</v>
      </c>
      <c r="Q1140" s="201">
        <v>0</v>
      </c>
      <c r="R1140" s="201">
        <f t="shared" si="92"/>
        <v>0</v>
      </c>
      <c r="S1140" s="201">
        <v>0</v>
      </c>
      <c r="T1140" s="202">
        <f t="shared" si="93"/>
        <v>0</v>
      </c>
      <c r="AR1140" s="24" t="s">
        <v>209</v>
      </c>
      <c r="AT1140" s="24" t="s">
        <v>174</v>
      </c>
      <c r="AU1140" s="24" t="s">
        <v>81</v>
      </c>
      <c r="AY1140" s="24" t="s">
        <v>172</v>
      </c>
      <c r="BE1140" s="203">
        <f t="shared" si="94"/>
        <v>0</v>
      </c>
      <c r="BF1140" s="203">
        <f t="shared" si="95"/>
        <v>0</v>
      </c>
      <c r="BG1140" s="203">
        <f t="shared" si="96"/>
        <v>0</v>
      </c>
      <c r="BH1140" s="203">
        <f t="shared" si="97"/>
        <v>0</v>
      </c>
      <c r="BI1140" s="203">
        <f t="shared" si="98"/>
        <v>0</v>
      </c>
      <c r="BJ1140" s="24" t="s">
        <v>79</v>
      </c>
      <c r="BK1140" s="203">
        <f t="shared" si="99"/>
        <v>0</v>
      </c>
      <c r="BL1140" s="24" t="s">
        <v>209</v>
      </c>
      <c r="BM1140" s="24" t="s">
        <v>1771</v>
      </c>
    </row>
    <row r="1141" spans="2:65" s="1" customFormat="1" ht="16.5" customHeight="1">
      <c r="B1141" s="41"/>
      <c r="C1141" s="227" t="s">
        <v>1244</v>
      </c>
      <c r="D1141" s="227" t="s">
        <v>268</v>
      </c>
      <c r="E1141" s="228" t="s">
        <v>1772</v>
      </c>
      <c r="F1141" s="229" t="s">
        <v>1773</v>
      </c>
      <c r="G1141" s="230" t="s">
        <v>280</v>
      </c>
      <c r="H1141" s="231">
        <v>69</v>
      </c>
      <c r="I1141" s="232"/>
      <c r="J1141" s="233">
        <f t="shared" si="90"/>
        <v>0</v>
      </c>
      <c r="K1141" s="229" t="s">
        <v>21</v>
      </c>
      <c r="L1141" s="234"/>
      <c r="M1141" s="235" t="s">
        <v>21</v>
      </c>
      <c r="N1141" s="236" t="s">
        <v>42</v>
      </c>
      <c r="O1141" s="42"/>
      <c r="P1141" s="201">
        <f t="shared" si="91"/>
        <v>0</v>
      </c>
      <c r="Q1141" s="201">
        <v>0</v>
      </c>
      <c r="R1141" s="201">
        <f t="shared" si="92"/>
        <v>0</v>
      </c>
      <c r="S1141" s="201">
        <v>0</v>
      </c>
      <c r="T1141" s="202">
        <f t="shared" si="93"/>
        <v>0</v>
      </c>
      <c r="AR1141" s="24" t="s">
        <v>246</v>
      </c>
      <c r="AT1141" s="24" t="s">
        <v>268</v>
      </c>
      <c r="AU1141" s="24" t="s">
        <v>81</v>
      </c>
      <c r="AY1141" s="24" t="s">
        <v>172</v>
      </c>
      <c r="BE1141" s="203">
        <f t="shared" si="94"/>
        <v>0</v>
      </c>
      <c r="BF1141" s="203">
        <f t="shared" si="95"/>
        <v>0</v>
      </c>
      <c r="BG1141" s="203">
        <f t="shared" si="96"/>
        <v>0</v>
      </c>
      <c r="BH1141" s="203">
        <f t="shared" si="97"/>
        <v>0</v>
      </c>
      <c r="BI1141" s="203">
        <f t="shared" si="98"/>
        <v>0</v>
      </c>
      <c r="BJ1141" s="24" t="s">
        <v>79</v>
      </c>
      <c r="BK1141" s="203">
        <f t="shared" si="99"/>
        <v>0</v>
      </c>
      <c r="BL1141" s="24" t="s">
        <v>209</v>
      </c>
      <c r="BM1141" s="24" t="s">
        <v>1774</v>
      </c>
    </row>
    <row r="1142" spans="2:65" s="1" customFormat="1" ht="16.5" customHeight="1">
      <c r="B1142" s="41"/>
      <c r="C1142" s="192" t="s">
        <v>1775</v>
      </c>
      <c r="D1142" s="192" t="s">
        <v>174</v>
      </c>
      <c r="E1142" s="193" t="s">
        <v>1776</v>
      </c>
      <c r="F1142" s="194" t="s">
        <v>1777</v>
      </c>
      <c r="G1142" s="195" t="s">
        <v>280</v>
      </c>
      <c r="H1142" s="196">
        <v>10</v>
      </c>
      <c r="I1142" s="197"/>
      <c r="J1142" s="198">
        <f t="shared" si="90"/>
        <v>0</v>
      </c>
      <c r="K1142" s="194" t="s">
        <v>21</v>
      </c>
      <c r="L1142" s="61"/>
      <c r="M1142" s="199" t="s">
        <v>21</v>
      </c>
      <c r="N1142" s="200" t="s">
        <v>42</v>
      </c>
      <c r="O1142" s="42"/>
      <c r="P1142" s="201">
        <f t="shared" si="91"/>
        <v>0</v>
      </c>
      <c r="Q1142" s="201">
        <v>0</v>
      </c>
      <c r="R1142" s="201">
        <f t="shared" si="92"/>
        <v>0</v>
      </c>
      <c r="S1142" s="201">
        <v>0</v>
      </c>
      <c r="T1142" s="202">
        <f t="shared" si="93"/>
        <v>0</v>
      </c>
      <c r="AR1142" s="24" t="s">
        <v>209</v>
      </c>
      <c r="AT1142" s="24" t="s">
        <v>174</v>
      </c>
      <c r="AU1142" s="24" t="s">
        <v>81</v>
      </c>
      <c r="AY1142" s="24" t="s">
        <v>172</v>
      </c>
      <c r="BE1142" s="203">
        <f t="shared" si="94"/>
        <v>0</v>
      </c>
      <c r="BF1142" s="203">
        <f t="shared" si="95"/>
        <v>0</v>
      </c>
      <c r="BG1142" s="203">
        <f t="shared" si="96"/>
        <v>0</v>
      </c>
      <c r="BH1142" s="203">
        <f t="shared" si="97"/>
        <v>0</v>
      </c>
      <c r="BI1142" s="203">
        <f t="shared" si="98"/>
        <v>0</v>
      </c>
      <c r="BJ1142" s="24" t="s">
        <v>79</v>
      </c>
      <c r="BK1142" s="203">
        <f t="shared" si="99"/>
        <v>0</v>
      </c>
      <c r="BL1142" s="24" t="s">
        <v>209</v>
      </c>
      <c r="BM1142" s="24" t="s">
        <v>1778</v>
      </c>
    </row>
    <row r="1143" spans="2:65" s="1" customFormat="1" ht="25.5" customHeight="1">
      <c r="B1143" s="41"/>
      <c r="C1143" s="227" t="s">
        <v>1247</v>
      </c>
      <c r="D1143" s="227" t="s">
        <v>268</v>
      </c>
      <c r="E1143" s="228" t="s">
        <v>1387</v>
      </c>
      <c r="F1143" s="229" t="s">
        <v>1388</v>
      </c>
      <c r="G1143" s="230" t="s">
        <v>280</v>
      </c>
      <c r="H1143" s="231">
        <v>10</v>
      </c>
      <c r="I1143" s="232"/>
      <c r="J1143" s="233">
        <f t="shared" si="90"/>
        <v>0</v>
      </c>
      <c r="K1143" s="229" t="s">
        <v>21</v>
      </c>
      <c r="L1143" s="234"/>
      <c r="M1143" s="235" t="s">
        <v>21</v>
      </c>
      <c r="N1143" s="236" t="s">
        <v>42</v>
      </c>
      <c r="O1143" s="42"/>
      <c r="P1143" s="201">
        <f t="shared" si="91"/>
        <v>0</v>
      </c>
      <c r="Q1143" s="201">
        <v>0</v>
      </c>
      <c r="R1143" s="201">
        <f t="shared" si="92"/>
        <v>0</v>
      </c>
      <c r="S1143" s="201">
        <v>0</v>
      </c>
      <c r="T1143" s="202">
        <f t="shared" si="93"/>
        <v>0</v>
      </c>
      <c r="AR1143" s="24" t="s">
        <v>246</v>
      </c>
      <c r="AT1143" s="24" t="s">
        <v>268</v>
      </c>
      <c r="AU1143" s="24" t="s">
        <v>81</v>
      </c>
      <c r="AY1143" s="24" t="s">
        <v>172</v>
      </c>
      <c r="BE1143" s="203">
        <f t="shared" si="94"/>
        <v>0</v>
      </c>
      <c r="BF1143" s="203">
        <f t="shared" si="95"/>
        <v>0</v>
      </c>
      <c r="BG1143" s="203">
        <f t="shared" si="96"/>
        <v>0</v>
      </c>
      <c r="BH1143" s="203">
        <f t="shared" si="97"/>
        <v>0</v>
      </c>
      <c r="BI1143" s="203">
        <f t="shared" si="98"/>
        <v>0</v>
      </c>
      <c r="BJ1143" s="24" t="s">
        <v>79</v>
      </c>
      <c r="BK1143" s="203">
        <f t="shared" si="99"/>
        <v>0</v>
      </c>
      <c r="BL1143" s="24" t="s">
        <v>209</v>
      </c>
      <c r="BM1143" s="24" t="s">
        <v>1779</v>
      </c>
    </row>
    <row r="1144" spans="2:65" s="1" customFormat="1" ht="16.5" customHeight="1">
      <c r="B1144" s="41"/>
      <c r="C1144" s="192" t="s">
        <v>1780</v>
      </c>
      <c r="D1144" s="192" t="s">
        <v>174</v>
      </c>
      <c r="E1144" s="193" t="s">
        <v>1781</v>
      </c>
      <c r="F1144" s="194" t="s">
        <v>1782</v>
      </c>
      <c r="G1144" s="195" t="s">
        <v>280</v>
      </c>
      <c r="H1144" s="196">
        <v>4</v>
      </c>
      <c r="I1144" s="197"/>
      <c r="J1144" s="198">
        <f t="shared" si="90"/>
        <v>0</v>
      </c>
      <c r="K1144" s="194" t="s">
        <v>21</v>
      </c>
      <c r="L1144" s="61"/>
      <c r="M1144" s="199" t="s">
        <v>21</v>
      </c>
      <c r="N1144" s="200" t="s">
        <v>42</v>
      </c>
      <c r="O1144" s="42"/>
      <c r="P1144" s="201">
        <f t="shared" si="91"/>
        <v>0</v>
      </c>
      <c r="Q1144" s="201">
        <v>0</v>
      </c>
      <c r="R1144" s="201">
        <f t="shared" si="92"/>
        <v>0</v>
      </c>
      <c r="S1144" s="201">
        <v>0</v>
      </c>
      <c r="T1144" s="202">
        <f t="shared" si="93"/>
        <v>0</v>
      </c>
      <c r="AR1144" s="24" t="s">
        <v>209</v>
      </c>
      <c r="AT1144" s="24" t="s">
        <v>174</v>
      </c>
      <c r="AU1144" s="24" t="s">
        <v>81</v>
      </c>
      <c r="AY1144" s="24" t="s">
        <v>172</v>
      </c>
      <c r="BE1144" s="203">
        <f t="shared" si="94"/>
        <v>0</v>
      </c>
      <c r="BF1144" s="203">
        <f t="shared" si="95"/>
        <v>0</v>
      </c>
      <c r="BG1144" s="203">
        <f t="shared" si="96"/>
        <v>0</v>
      </c>
      <c r="BH1144" s="203">
        <f t="shared" si="97"/>
        <v>0</v>
      </c>
      <c r="BI1144" s="203">
        <f t="shared" si="98"/>
        <v>0</v>
      </c>
      <c r="BJ1144" s="24" t="s">
        <v>79</v>
      </c>
      <c r="BK1144" s="203">
        <f t="shared" si="99"/>
        <v>0</v>
      </c>
      <c r="BL1144" s="24" t="s">
        <v>209</v>
      </c>
      <c r="BM1144" s="24" t="s">
        <v>1783</v>
      </c>
    </row>
    <row r="1145" spans="2:65" s="1" customFormat="1" ht="25.5" customHeight="1">
      <c r="B1145" s="41"/>
      <c r="C1145" s="227" t="s">
        <v>1251</v>
      </c>
      <c r="D1145" s="227" t="s">
        <v>268</v>
      </c>
      <c r="E1145" s="228" t="s">
        <v>1394</v>
      </c>
      <c r="F1145" s="229" t="s">
        <v>1395</v>
      </c>
      <c r="G1145" s="230" t="s">
        <v>280</v>
      </c>
      <c r="H1145" s="231">
        <v>4</v>
      </c>
      <c r="I1145" s="232"/>
      <c r="J1145" s="233">
        <f t="shared" si="90"/>
        <v>0</v>
      </c>
      <c r="K1145" s="229" t="s">
        <v>21</v>
      </c>
      <c r="L1145" s="234"/>
      <c r="M1145" s="235" t="s">
        <v>21</v>
      </c>
      <c r="N1145" s="236" t="s">
        <v>42</v>
      </c>
      <c r="O1145" s="42"/>
      <c r="P1145" s="201">
        <f t="shared" si="91"/>
        <v>0</v>
      </c>
      <c r="Q1145" s="201">
        <v>0</v>
      </c>
      <c r="R1145" s="201">
        <f t="shared" si="92"/>
        <v>0</v>
      </c>
      <c r="S1145" s="201">
        <v>0</v>
      </c>
      <c r="T1145" s="202">
        <f t="shared" si="93"/>
        <v>0</v>
      </c>
      <c r="AR1145" s="24" t="s">
        <v>246</v>
      </c>
      <c r="AT1145" s="24" t="s">
        <v>268</v>
      </c>
      <c r="AU1145" s="24" t="s">
        <v>81</v>
      </c>
      <c r="AY1145" s="24" t="s">
        <v>172</v>
      </c>
      <c r="BE1145" s="203">
        <f t="shared" si="94"/>
        <v>0</v>
      </c>
      <c r="BF1145" s="203">
        <f t="shared" si="95"/>
        <v>0</v>
      </c>
      <c r="BG1145" s="203">
        <f t="shared" si="96"/>
        <v>0</v>
      </c>
      <c r="BH1145" s="203">
        <f t="shared" si="97"/>
        <v>0</v>
      </c>
      <c r="BI1145" s="203">
        <f t="shared" si="98"/>
        <v>0</v>
      </c>
      <c r="BJ1145" s="24" t="s">
        <v>79</v>
      </c>
      <c r="BK1145" s="203">
        <f t="shared" si="99"/>
        <v>0</v>
      </c>
      <c r="BL1145" s="24" t="s">
        <v>209</v>
      </c>
      <c r="BM1145" s="24" t="s">
        <v>1784</v>
      </c>
    </row>
    <row r="1146" spans="2:65" s="1" customFormat="1" ht="16.5" customHeight="1">
      <c r="B1146" s="41"/>
      <c r="C1146" s="192" t="s">
        <v>1785</v>
      </c>
      <c r="D1146" s="192" t="s">
        <v>174</v>
      </c>
      <c r="E1146" s="193" t="s">
        <v>1786</v>
      </c>
      <c r="F1146" s="194" t="s">
        <v>1787</v>
      </c>
      <c r="G1146" s="195" t="s">
        <v>280</v>
      </c>
      <c r="H1146" s="196">
        <v>6</v>
      </c>
      <c r="I1146" s="197"/>
      <c r="J1146" s="198">
        <f t="shared" si="90"/>
        <v>0</v>
      </c>
      <c r="K1146" s="194" t="s">
        <v>21</v>
      </c>
      <c r="L1146" s="61"/>
      <c r="M1146" s="199" t="s">
        <v>21</v>
      </c>
      <c r="N1146" s="200" t="s">
        <v>42</v>
      </c>
      <c r="O1146" s="42"/>
      <c r="P1146" s="201">
        <f t="shared" si="91"/>
        <v>0</v>
      </c>
      <c r="Q1146" s="201">
        <v>0</v>
      </c>
      <c r="R1146" s="201">
        <f t="shared" si="92"/>
        <v>0</v>
      </c>
      <c r="S1146" s="201">
        <v>0</v>
      </c>
      <c r="T1146" s="202">
        <f t="shared" si="93"/>
        <v>0</v>
      </c>
      <c r="AR1146" s="24" t="s">
        <v>209</v>
      </c>
      <c r="AT1146" s="24" t="s">
        <v>174</v>
      </c>
      <c r="AU1146" s="24" t="s">
        <v>81</v>
      </c>
      <c r="AY1146" s="24" t="s">
        <v>172</v>
      </c>
      <c r="BE1146" s="203">
        <f t="shared" si="94"/>
        <v>0</v>
      </c>
      <c r="BF1146" s="203">
        <f t="shared" si="95"/>
        <v>0</v>
      </c>
      <c r="BG1146" s="203">
        <f t="shared" si="96"/>
        <v>0</v>
      </c>
      <c r="BH1146" s="203">
        <f t="shared" si="97"/>
        <v>0</v>
      </c>
      <c r="BI1146" s="203">
        <f t="shared" si="98"/>
        <v>0</v>
      </c>
      <c r="BJ1146" s="24" t="s">
        <v>79</v>
      </c>
      <c r="BK1146" s="203">
        <f t="shared" si="99"/>
        <v>0</v>
      </c>
      <c r="BL1146" s="24" t="s">
        <v>209</v>
      </c>
      <c r="BM1146" s="24" t="s">
        <v>1788</v>
      </c>
    </row>
    <row r="1147" spans="2:65" s="1" customFormat="1" ht="25.5" customHeight="1">
      <c r="B1147" s="41"/>
      <c r="C1147" s="227" t="s">
        <v>1254</v>
      </c>
      <c r="D1147" s="227" t="s">
        <v>268</v>
      </c>
      <c r="E1147" s="228" t="s">
        <v>1401</v>
      </c>
      <c r="F1147" s="229" t="s">
        <v>1402</v>
      </c>
      <c r="G1147" s="230" t="s">
        <v>280</v>
      </c>
      <c r="H1147" s="231">
        <v>2</v>
      </c>
      <c r="I1147" s="232"/>
      <c r="J1147" s="233">
        <f t="shared" si="90"/>
        <v>0</v>
      </c>
      <c r="K1147" s="229" t="s">
        <v>21</v>
      </c>
      <c r="L1147" s="234"/>
      <c r="M1147" s="235" t="s">
        <v>21</v>
      </c>
      <c r="N1147" s="236" t="s">
        <v>42</v>
      </c>
      <c r="O1147" s="42"/>
      <c r="P1147" s="201">
        <f t="shared" si="91"/>
        <v>0</v>
      </c>
      <c r="Q1147" s="201">
        <v>0</v>
      </c>
      <c r="R1147" s="201">
        <f t="shared" si="92"/>
        <v>0</v>
      </c>
      <c r="S1147" s="201">
        <v>0</v>
      </c>
      <c r="T1147" s="202">
        <f t="shared" si="93"/>
        <v>0</v>
      </c>
      <c r="AR1147" s="24" t="s">
        <v>246</v>
      </c>
      <c r="AT1147" s="24" t="s">
        <v>268</v>
      </c>
      <c r="AU1147" s="24" t="s">
        <v>81</v>
      </c>
      <c r="AY1147" s="24" t="s">
        <v>172</v>
      </c>
      <c r="BE1147" s="203">
        <f t="shared" si="94"/>
        <v>0</v>
      </c>
      <c r="BF1147" s="203">
        <f t="shared" si="95"/>
        <v>0</v>
      </c>
      <c r="BG1147" s="203">
        <f t="shared" si="96"/>
        <v>0</v>
      </c>
      <c r="BH1147" s="203">
        <f t="shared" si="97"/>
        <v>0</v>
      </c>
      <c r="BI1147" s="203">
        <f t="shared" si="98"/>
        <v>0</v>
      </c>
      <c r="BJ1147" s="24" t="s">
        <v>79</v>
      </c>
      <c r="BK1147" s="203">
        <f t="shared" si="99"/>
        <v>0</v>
      </c>
      <c r="BL1147" s="24" t="s">
        <v>209</v>
      </c>
      <c r="BM1147" s="24" t="s">
        <v>1789</v>
      </c>
    </row>
    <row r="1148" spans="2:65" s="1" customFormat="1" ht="16.5" customHeight="1">
      <c r="B1148" s="41"/>
      <c r="C1148" s="227" t="s">
        <v>1790</v>
      </c>
      <c r="D1148" s="227" t="s">
        <v>268</v>
      </c>
      <c r="E1148" s="228" t="s">
        <v>1791</v>
      </c>
      <c r="F1148" s="229" t="s">
        <v>1792</v>
      </c>
      <c r="G1148" s="230" t="s">
        <v>280</v>
      </c>
      <c r="H1148" s="231">
        <v>2</v>
      </c>
      <c r="I1148" s="232"/>
      <c r="J1148" s="233">
        <f t="shared" si="90"/>
        <v>0</v>
      </c>
      <c r="K1148" s="229" t="s">
        <v>21</v>
      </c>
      <c r="L1148" s="234"/>
      <c r="M1148" s="235" t="s">
        <v>21</v>
      </c>
      <c r="N1148" s="236" t="s">
        <v>42</v>
      </c>
      <c r="O1148" s="42"/>
      <c r="P1148" s="201">
        <f t="shared" si="91"/>
        <v>0</v>
      </c>
      <c r="Q1148" s="201">
        <v>0</v>
      </c>
      <c r="R1148" s="201">
        <f t="shared" si="92"/>
        <v>0</v>
      </c>
      <c r="S1148" s="201">
        <v>0</v>
      </c>
      <c r="T1148" s="202">
        <f t="shared" si="93"/>
        <v>0</v>
      </c>
      <c r="AR1148" s="24" t="s">
        <v>246</v>
      </c>
      <c r="AT1148" s="24" t="s">
        <v>268</v>
      </c>
      <c r="AU1148" s="24" t="s">
        <v>81</v>
      </c>
      <c r="AY1148" s="24" t="s">
        <v>172</v>
      </c>
      <c r="BE1148" s="203">
        <f t="shared" si="94"/>
        <v>0</v>
      </c>
      <c r="BF1148" s="203">
        <f t="shared" si="95"/>
        <v>0</v>
      </c>
      <c r="BG1148" s="203">
        <f t="shared" si="96"/>
        <v>0</v>
      </c>
      <c r="BH1148" s="203">
        <f t="shared" si="97"/>
        <v>0</v>
      </c>
      <c r="BI1148" s="203">
        <f t="shared" si="98"/>
        <v>0</v>
      </c>
      <c r="BJ1148" s="24" t="s">
        <v>79</v>
      </c>
      <c r="BK1148" s="203">
        <f t="shared" si="99"/>
        <v>0</v>
      </c>
      <c r="BL1148" s="24" t="s">
        <v>209</v>
      </c>
      <c r="BM1148" s="24" t="s">
        <v>1793</v>
      </c>
    </row>
    <row r="1149" spans="2:65" s="1" customFormat="1" ht="16.5" customHeight="1">
      <c r="B1149" s="41"/>
      <c r="C1149" s="227" t="s">
        <v>1258</v>
      </c>
      <c r="D1149" s="227" t="s">
        <v>268</v>
      </c>
      <c r="E1149" s="228" t="s">
        <v>1794</v>
      </c>
      <c r="F1149" s="229" t="s">
        <v>1795</v>
      </c>
      <c r="G1149" s="230" t="s">
        <v>280</v>
      </c>
      <c r="H1149" s="231">
        <v>2</v>
      </c>
      <c r="I1149" s="232"/>
      <c r="J1149" s="233">
        <f t="shared" si="90"/>
        <v>0</v>
      </c>
      <c r="K1149" s="229" t="s">
        <v>21</v>
      </c>
      <c r="L1149" s="234"/>
      <c r="M1149" s="235" t="s">
        <v>21</v>
      </c>
      <c r="N1149" s="236" t="s">
        <v>42</v>
      </c>
      <c r="O1149" s="42"/>
      <c r="P1149" s="201">
        <f t="shared" si="91"/>
        <v>0</v>
      </c>
      <c r="Q1149" s="201">
        <v>0</v>
      </c>
      <c r="R1149" s="201">
        <f t="shared" si="92"/>
        <v>0</v>
      </c>
      <c r="S1149" s="201">
        <v>0</v>
      </c>
      <c r="T1149" s="202">
        <f t="shared" si="93"/>
        <v>0</v>
      </c>
      <c r="AR1149" s="24" t="s">
        <v>246</v>
      </c>
      <c r="AT1149" s="24" t="s">
        <v>268</v>
      </c>
      <c r="AU1149" s="24" t="s">
        <v>81</v>
      </c>
      <c r="AY1149" s="24" t="s">
        <v>172</v>
      </c>
      <c r="BE1149" s="203">
        <f t="shared" si="94"/>
        <v>0</v>
      </c>
      <c r="BF1149" s="203">
        <f t="shared" si="95"/>
        <v>0</v>
      </c>
      <c r="BG1149" s="203">
        <f t="shared" si="96"/>
        <v>0</v>
      </c>
      <c r="BH1149" s="203">
        <f t="shared" si="97"/>
        <v>0</v>
      </c>
      <c r="BI1149" s="203">
        <f t="shared" si="98"/>
        <v>0</v>
      </c>
      <c r="BJ1149" s="24" t="s">
        <v>79</v>
      </c>
      <c r="BK1149" s="203">
        <f t="shared" si="99"/>
        <v>0</v>
      </c>
      <c r="BL1149" s="24" t="s">
        <v>209</v>
      </c>
      <c r="BM1149" s="24" t="s">
        <v>1796</v>
      </c>
    </row>
    <row r="1150" spans="2:65" s="1" customFormat="1" ht="16.5" customHeight="1">
      <c r="B1150" s="41"/>
      <c r="C1150" s="192" t="s">
        <v>1797</v>
      </c>
      <c r="D1150" s="192" t="s">
        <v>174</v>
      </c>
      <c r="E1150" s="193" t="s">
        <v>1798</v>
      </c>
      <c r="F1150" s="194" t="s">
        <v>1799</v>
      </c>
      <c r="G1150" s="195" t="s">
        <v>280</v>
      </c>
      <c r="H1150" s="196">
        <v>2</v>
      </c>
      <c r="I1150" s="197"/>
      <c r="J1150" s="198">
        <f t="shared" si="90"/>
        <v>0</v>
      </c>
      <c r="K1150" s="194" t="s">
        <v>21</v>
      </c>
      <c r="L1150" s="61"/>
      <c r="M1150" s="199" t="s">
        <v>21</v>
      </c>
      <c r="N1150" s="200" t="s">
        <v>42</v>
      </c>
      <c r="O1150" s="42"/>
      <c r="P1150" s="201">
        <f t="shared" si="91"/>
        <v>0</v>
      </c>
      <c r="Q1150" s="201">
        <v>0</v>
      </c>
      <c r="R1150" s="201">
        <f t="shared" si="92"/>
        <v>0</v>
      </c>
      <c r="S1150" s="201">
        <v>0</v>
      </c>
      <c r="T1150" s="202">
        <f t="shared" si="93"/>
        <v>0</v>
      </c>
      <c r="AR1150" s="24" t="s">
        <v>209</v>
      </c>
      <c r="AT1150" s="24" t="s">
        <v>174</v>
      </c>
      <c r="AU1150" s="24" t="s">
        <v>81</v>
      </c>
      <c r="AY1150" s="24" t="s">
        <v>172</v>
      </c>
      <c r="BE1150" s="203">
        <f t="shared" si="94"/>
        <v>0</v>
      </c>
      <c r="BF1150" s="203">
        <f t="shared" si="95"/>
        <v>0</v>
      </c>
      <c r="BG1150" s="203">
        <f t="shared" si="96"/>
        <v>0</v>
      </c>
      <c r="BH1150" s="203">
        <f t="shared" si="97"/>
        <v>0</v>
      </c>
      <c r="BI1150" s="203">
        <f t="shared" si="98"/>
        <v>0</v>
      </c>
      <c r="BJ1150" s="24" t="s">
        <v>79</v>
      </c>
      <c r="BK1150" s="203">
        <f t="shared" si="99"/>
        <v>0</v>
      </c>
      <c r="BL1150" s="24" t="s">
        <v>209</v>
      </c>
      <c r="BM1150" s="24" t="s">
        <v>1800</v>
      </c>
    </row>
    <row r="1151" spans="2:65" s="1" customFormat="1" ht="25.5" customHeight="1">
      <c r="B1151" s="41"/>
      <c r="C1151" s="227" t="s">
        <v>1261</v>
      </c>
      <c r="D1151" s="227" t="s">
        <v>268</v>
      </c>
      <c r="E1151" s="228" t="s">
        <v>1801</v>
      </c>
      <c r="F1151" s="229" t="s">
        <v>1802</v>
      </c>
      <c r="G1151" s="230" t="s">
        <v>280</v>
      </c>
      <c r="H1151" s="231">
        <v>2</v>
      </c>
      <c r="I1151" s="232"/>
      <c r="J1151" s="233">
        <f t="shared" si="90"/>
        <v>0</v>
      </c>
      <c r="K1151" s="229" t="s">
        <v>21</v>
      </c>
      <c r="L1151" s="234"/>
      <c r="M1151" s="235" t="s">
        <v>21</v>
      </c>
      <c r="N1151" s="236" t="s">
        <v>42</v>
      </c>
      <c r="O1151" s="42"/>
      <c r="P1151" s="201">
        <f t="shared" si="91"/>
        <v>0</v>
      </c>
      <c r="Q1151" s="201">
        <v>0</v>
      </c>
      <c r="R1151" s="201">
        <f t="shared" si="92"/>
        <v>0</v>
      </c>
      <c r="S1151" s="201">
        <v>0</v>
      </c>
      <c r="T1151" s="202">
        <f t="shared" si="93"/>
        <v>0</v>
      </c>
      <c r="AR1151" s="24" t="s">
        <v>246</v>
      </c>
      <c r="AT1151" s="24" t="s">
        <v>268</v>
      </c>
      <c r="AU1151" s="24" t="s">
        <v>81</v>
      </c>
      <c r="AY1151" s="24" t="s">
        <v>172</v>
      </c>
      <c r="BE1151" s="203">
        <f t="shared" si="94"/>
        <v>0</v>
      </c>
      <c r="BF1151" s="203">
        <f t="shared" si="95"/>
        <v>0</v>
      </c>
      <c r="BG1151" s="203">
        <f t="shared" si="96"/>
        <v>0</v>
      </c>
      <c r="BH1151" s="203">
        <f t="shared" si="97"/>
        <v>0</v>
      </c>
      <c r="BI1151" s="203">
        <f t="shared" si="98"/>
        <v>0</v>
      </c>
      <c r="BJ1151" s="24" t="s">
        <v>79</v>
      </c>
      <c r="BK1151" s="203">
        <f t="shared" si="99"/>
        <v>0</v>
      </c>
      <c r="BL1151" s="24" t="s">
        <v>209</v>
      </c>
      <c r="BM1151" s="24" t="s">
        <v>1803</v>
      </c>
    </row>
    <row r="1152" spans="2:65" s="1" customFormat="1" ht="16.5" customHeight="1">
      <c r="B1152" s="41"/>
      <c r="C1152" s="192" t="s">
        <v>1804</v>
      </c>
      <c r="D1152" s="192" t="s">
        <v>174</v>
      </c>
      <c r="E1152" s="193" t="s">
        <v>1805</v>
      </c>
      <c r="F1152" s="194" t="s">
        <v>1806</v>
      </c>
      <c r="G1152" s="195" t="s">
        <v>280</v>
      </c>
      <c r="H1152" s="196">
        <v>33</v>
      </c>
      <c r="I1152" s="197"/>
      <c r="J1152" s="198">
        <f t="shared" si="90"/>
        <v>0</v>
      </c>
      <c r="K1152" s="194" t="s">
        <v>21</v>
      </c>
      <c r="L1152" s="61"/>
      <c r="M1152" s="199" t="s">
        <v>21</v>
      </c>
      <c r="N1152" s="200" t="s">
        <v>42</v>
      </c>
      <c r="O1152" s="42"/>
      <c r="P1152" s="201">
        <f t="shared" si="91"/>
        <v>0</v>
      </c>
      <c r="Q1152" s="201">
        <v>0</v>
      </c>
      <c r="R1152" s="201">
        <f t="shared" si="92"/>
        <v>0</v>
      </c>
      <c r="S1152" s="201">
        <v>0</v>
      </c>
      <c r="T1152" s="202">
        <f t="shared" si="93"/>
        <v>0</v>
      </c>
      <c r="AR1152" s="24" t="s">
        <v>209</v>
      </c>
      <c r="AT1152" s="24" t="s">
        <v>174</v>
      </c>
      <c r="AU1152" s="24" t="s">
        <v>81</v>
      </c>
      <c r="AY1152" s="24" t="s">
        <v>172</v>
      </c>
      <c r="BE1152" s="203">
        <f t="shared" si="94"/>
        <v>0</v>
      </c>
      <c r="BF1152" s="203">
        <f t="shared" si="95"/>
        <v>0</v>
      </c>
      <c r="BG1152" s="203">
        <f t="shared" si="96"/>
        <v>0</v>
      </c>
      <c r="BH1152" s="203">
        <f t="shared" si="97"/>
        <v>0</v>
      </c>
      <c r="BI1152" s="203">
        <f t="shared" si="98"/>
        <v>0</v>
      </c>
      <c r="BJ1152" s="24" t="s">
        <v>79</v>
      </c>
      <c r="BK1152" s="203">
        <f t="shared" si="99"/>
        <v>0</v>
      </c>
      <c r="BL1152" s="24" t="s">
        <v>209</v>
      </c>
      <c r="BM1152" s="24" t="s">
        <v>1807</v>
      </c>
    </row>
    <row r="1153" spans="2:65" s="1" customFormat="1" ht="25.5" customHeight="1">
      <c r="B1153" s="41"/>
      <c r="C1153" s="227" t="s">
        <v>1265</v>
      </c>
      <c r="D1153" s="227" t="s">
        <v>268</v>
      </c>
      <c r="E1153" s="228" t="s">
        <v>1808</v>
      </c>
      <c r="F1153" s="229" t="s">
        <v>1809</v>
      </c>
      <c r="G1153" s="230" t="s">
        <v>280</v>
      </c>
      <c r="H1153" s="231">
        <v>33</v>
      </c>
      <c r="I1153" s="232"/>
      <c r="J1153" s="233">
        <f t="shared" si="90"/>
        <v>0</v>
      </c>
      <c r="K1153" s="229" t="s">
        <v>21</v>
      </c>
      <c r="L1153" s="234"/>
      <c r="M1153" s="235" t="s">
        <v>21</v>
      </c>
      <c r="N1153" s="236" t="s">
        <v>42</v>
      </c>
      <c r="O1153" s="42"/>
      <c r="P1153" s="201">
        <f t="shared" si="91"/>
        <v>0</v>
      </c>
      <c r="Q1153" s="201">
        <v>0</v>
      </c>
      <c r="R1153" s="201">
        <f t="shared" si="92"/>
        <v>0</v>
      </c>
      <c r="S1153" s="201">
        <v>0</v>
      </c>
      <c r="T1153" s="202">
        <f t="shared" si="93"/>
        <v>0</v>
      </c>
      <c r="AR1153" s="24" t="s">
        <v>246</v>
      </c>
      <c r="AT1153" s="24" t="s">
        <v>268</v>
      </c>
      <c r="AU1153" s="24" t="s">
        <v>81</v>
      </c>
      <c r="AY1153" s="24" t="s">
        <v>172</v>
      </c>
      <c r="BE1153" s="203">
        <f t="shared" si="94"/>
        <v>0</v>
      </c>
      <c r="BF1153" s="203">
        <f t="shared" si="95"/>
        <v>0</v>
      </c>
      <c r="BG1153" s="203">
        <f t="shared" si="96"/>
        <v>0</v>
      </c>
      <c r="BH1153" s="203">
        <f t="shared" si="97"/>
        <v>0</v>
      </c>
      <c r="BI1153" s="203">
        <f t="shared" si="98"/>
        <v>0</v>
      </c>
      <c r="BJ1153" s="24" t="s">
        <v>79</v>
      </c>
      <c r="BK1153" s="203">
        <f t="shared" si="99"/>
        <v>0</v>
      </c>
      <c r="BL1153" s="24" t="s">
        <v>209</v>
      </c>
      <c r="BM1153" s="24" t="s">
        <v>1810</v>
      </c>
    </row>
    <row r="1154" spans="2:65" s="1" customFormat="1" ht="16.5" customHeight="1">
      <c r="B1154" s="41"/>
      <c r="C1154" s="192" t="s">
        <v>1811</v>
      </c>
      <c r="D1154" s="192" t="s">
        <v>174</v>
      </c>
      <c r="E1154" s="193" t="s">
        <v>1812</v>
      </c>
      <c r="F1154" s="194" t="s">
        <v>1813</v>
      </c>
      <c r="G1154" s="195" t="s">
        <v>280</v>
      </c>
      <c r="H1154" s="196">
        <v>4</v>
      </c>
      <c r="I1154" s="197"/>
      <c r="J1154" s="198">
        <f t="shared" si="90"/>
        <v>0</v>
      </c>
      <c r="K1154" s="194" t="s">
        <v>21</v>
      </c>
      <c r="L1154" s="61"/>
      <c r="M1154" s="199" t="s">
        <v>21</v>
      </c>
      <c r="N1154" s="200" t="s">
        <v>42</v>
      </c>
      <c r="O1154" s="42"/>
      <c r="P1154" s="201">
        <f t="shared" si="91"/>
        <v>0</v>
      </c>
      <c r="Q1154" s="201">
        <v>0</v>
      </c>
      <c r="R1154" s="201">
        <f t="shared" si="92"/>
        <v>0</v>
      </c>
      <c r="S1154" s="201">
        <v>0</v>
      </c>
      <c r="T1154" s="202">
        <f t="shared" si="93"/>
        <v>0</v>
      </c>
      <c r="AR1154" s="24" t="s">
        <v>209</v>
      </c>
      <c r="AT1154" s="24" t="s">
        <v>174</v>
      </c>
      <c r="AU1154" s="24" t="s">
        <v>81</v>
      </c>
      <c r="AY1154" s="24" t="s">
        <v>172</v>
      </c>
      <c r="BE1154" s="203">
        <f t="shared" si="94"/>
        <v>0</v>
      </c>
      <c r="BF1154" s="203">
        <f t="shared" si="95"/>
        <v>0</v>
      </c>
      <c r="BG1154" s="203">
        <f t="shared" si="96"/>
        <v>0</v>
      </c>
      <c r="BH1154" s="203">
        <f t="shared" si="97"/>
        <v>0</v>
      </c>
      <c r="BI1154" s="203">
        <f t="shared" si="98"/>
        <v>0</v>
      </c>
      <c r="BJ1154" s="24" t="s">
        <v>79</v>
      </c>
      <c r="BK1154" s="203">
        <f t="shared" si="99"/>
        <v>0</v>
      </c>
      <c r="BL1154" s="24" t="s">
        <v>209</v>
      </c>
      <c r="BM1154" s="24" t="s">
        <v>1814</v>
      </c>
    </row>
    <row r="1155" spans="2:65" s="1" customFormat="1" ht="16.5" customHeight="1">
      <c r="B1155" s="41"/>
      <c r="C1155" s="227" t="s">
        <v>1268</v>
      </c>
      <c r="D1155" s="227" t="s">
        <v>268</v>
      </c>
      <c r="E1155" s="228" t="s">
        <v>1815</v>
      </c>
      <c r="F1155" s="229" t="s">
        <v>1816</v>
      </c>
      <c r="G1155" s="230" t="s">
        <v>280</v>
      </c>
      <c r="H1155" s="231">
        <v>4</v>
      </c>
      <c r="I1155" s="232"/>
      <c r="J1155" s="233">
        <f t="shared" si="90"/>
        <v>0</v>
      </c>
      <c r="K1155" s="229" t="s">
        <v>21</v>
      </c>
      <c r="L1155" s="234"/>
      <c r="M1155" s="235" t="s">
        <v>21</v>
      </c>
      <c r="N1155" s="236" t="s">
        <v>42</v>
      </c>
      <c r="O1155" s="42"/>
      <c r="P1155" s="201">
        <f t="shared" si="91"/>
        <v>0</v>
      </c>
      <c r="Q1155" s="201">
        <v>0</v>
      </c>
      <c r="R1155" s="201">
        <f t="shared" si="92"/>
        <v>0</v>
      </c>
      <c r="S1155" s="201">
        <v>0</v>
      </c>
      <c r="T1155" s="202">
        <f t="shared" si="93"/>
        <v>0</v>
      </c>
      <c r="AR1155" s="24" t="s">
        <v>246</v>
      </c>
      <c r="AT1155" s="24" t="s">
        <v>268</v>
      </c>
      <c r="AU1155" s="24" t="s">
        <v>81</v>
      </c>
      <c r="AY1155" s="24" t="s">
        <v>172</v>
      </c>
      <c r="BE1155" s="203">
        <f t="shared" si="94"/>
        <v>0</v>
      </c>
      <c r="BF1155" s="203">
        <f t="shared" si="95"/>
        <v>0</v>
      </c>
      <c r="BG1155" s="203">
        <f t="shared" si="96"/>
        <v>0</v>
      </c>
      <c r="BH1155" s="203">
        <f t="shared" si="97"/>
        <v>0</v>
      </c>
      <c r="BI1155" s="203">
        <f t="shared" si="98"/>
        <v>0</v>
      </c>
      <c r="BJ1155" s="24" t="s">
        <v>79</v>
      </c>
      <c r="BK1155" s="203">
        <f t="shared" si="99"/>
        <v>0</v>
      </c>
      <c r="BL1155" s="24" t="s">
        <v>209</v>
      </c>
      <c r="BM1155" s="24" t="s">
        <v>1817</v>
      </c>
    </row>
    <row r="1156" spans="2:65" s="1" customFormat="1" ht="16.5" customHeight="1">
      <c r="B1156" s="41"/>
      <c r="C1156" s="192" t="s">
        <v>1818</v>
      </c>
      <c r="D1156" s="192" t="s">
        <v>174</v>
      </c>
      <c r="E1156" s="193" t="s">
        <v>1819</v>
      </c>
      <c r="F1156" s="194" t="s">
        <v>1820</v>
      </c>
      <c r="G1156" s="195" t="s">
        <v>280</v>
      </c>
      <c r="H1156" s="196">
        <v>4</v>
      </c>
      <c r="I1156" s="197"/>
      <c r="J1156" s="198">
        <f t="shared" si="90"/>
        <v>0</v>
      </c>
      <c r="K1156" s="194" t="s">
        <v>21</v>
      </c>
      <c r="L1156" s="61"/>
      <c r="M1156" s="199" t="s">
        <v>21</v>
      </c>
      <c r="N1156" s="200" t="s">
        <v>42</v>
      </c>
      <c r="O1156" s="42"/>
      <c r="P1156" s="201">
        <f t="shared" si="91"/>
        <v>0</v>
      </c>
      <c r="Q1156" s="201">
        <v>0</v>
      </c>
      <c r="R1156" s="201">
        <f t="shared" si="92"/>
        <v>0</v>
      </c>
      <c r="S1156" s="201">
        <v>0</v>
      </c>
      <c r="T1156" s="202">
        <f t="shared" si="93"/>
        <v>0</v>
      </c>
      <c r="AR1156" s="24" t="s">
        <v>209</v>
      </c>
      <c r="AT1156" s="24" t="s">
        <v>174</v>
      </c>
      <c r="AU1156" s="24" t="s">
        <v>81</v>
      </c>
      <c r="AY1156" s="24" t="s">
        <v>172</v>
      </c>
      <c r="BE1156" s="203">
        <f t="shared" si="94"/>
        <v>0</v>
      </c>
      <c r="BF1156" s="203">
        <f t="shared" si="95"/>
        <v>0</v>
      </c>
      <c r="BG1156" s="203">
        <f t="shared" si="96"/>
        <v>0</v>
      </c>
      <c r="BH1156" s="203">
        <f t="shared" si="97"/>
        <v>0</v>
      </c>
      <c r="BI1156" s="203">
        <f t="shared" si="98"/>
        <v>0</v>
      </c>
      <c r="BJ1156" s="24" t="s">
        <v>79</v>
      </c>
      <c r="BK1156" s="203">
        <f t="shared" si="99"/>
        <v>0</v>
      </c>
      <c r="BL1156" s="24" t="s">
        <v>209</v>
      </c>
      <c r="BM1156" s="24" t="s">
        <v>1821</v>
      </c>
    </row>
    <row r="1157" spans="2:65" s="1" customFormat="1" ht="16.5" customHeight="1">
      <c r="B1157" s="41"/>
      <c r="C1157" s="192" t="s">
        <v>1272</v>
      </c>
      <c r="D1157" s="192" t="s">
        <v>174</v>
      </c>
      <c r="E1157" s="193" t="s">
        <v>1822</v>
      </c>
      <c r="F1157" s="194" t="s">
        <v>1823</v>
      </c>
      <c r="G1157" s="195" t="s">
        <v>280</v>
      </c>
      <c r="H1157" s="196">
        <v>92</v>
      </c>
      <c r="I1157" s="197"/>
      <c r="J1157" s="198">
        <f t="shared" si="90"/>
        <v>0</v>
      </c>
      <c r="K1157" s="194" t="s">
        <v>21</v>
      </c>
      <c r="L1157" s="61"/>
      <c r="M1157" s="199" t="s">
        <v>21</v>
      </c>
      <c r="N1157" s="200" t="s">
        <v>42</v>
      </c>
      <c r="O1157" s="42"/>
      <c r="P1157" s="201">
        <f t="shared" si="91"/>
        <v>0</v>
      </c>
      <c r="Q1157" s="201">
        <v>0</v>
      </c>
      <c r="R1157" s="201">
        <f t="shared" si="92"/>
        <v>0</v>
      </c>
      <c r="S1157" s="201">
        <v>0</v>
      </c>
      <c r="T1157" s="202">
        <f t="shared" si="93"/>
        <v>0</v>
      </c>
      <c r="AR1157" s="24" t="s">
        <v>209</v>
      </c>
      <c r="AT1157" s="24" t="s">
        <v>174</v>
      </c>
      <c r="AU1157" s="24" t="s">
        <v>81</v>
      </c>
      <c r="AY1157" s="24" t="s">
        <v>172</v>
      </c>
      <c r="BE1157" s="203">
        <f t="shared" si="94"/>
        <v>0</v>
      </c>
      <c r="BF1157" s="203">
        <f t="shared" si="95"/>
        <v>0</v>
      </c>
      <c r="BG1157" s="203">
        <f t="shared" si="96"/>
        <v>0</v>
      </c>
      <c r="BH1157" s="203">
        <f t="shared" si="97"/>
        <v>0</v>
      </c>
      <c r="BI1157" s="203">
        <f t="shared" si="98"/>
        <v>0</v>
      </c>
      <c r="BJ1157" s="24" t="s">
        <v>79</v>
      </c>
      <c r="BK1157" s="203">
        <f t="shared" si="99"/>
        <v>0</v>
      </c>
      <c r="BL1157" s="24" t="s">
        <v>209</v>
      </c>
      <c r="BM1157" s="24" t="s">
        <v>1824</v>
      </c>
    </row>
    <row r="1158" spans="2:65" s="1" customFormat="1" ht="16.5" customHeight="1">
      <c r="B1158" s="41"/>
      <c r="C1158" s="227" t="s">
        <v>1825</v>
      </c>
      <c r="D1158" s="227" t="s">
        <v>268</v>
      </c>
      <c r="E1158" s="228" t="s">
        <v>1826</v>
      </c>
      <c r="F1158" s="229" t="s">
        <v>1827</v>
      </c>
      <c r="G1158" s="230" t="s">
        <v>280</v>
      </c>
      <c r="H1158" s="231">
        <v>92</v>
      </c>
      <c r="I1158" s="232"/>
      <c r="J1158" s="233">
        <f t="shared" si="90"/>
        <v>0</v>
      </c>
      <c r="K1158" s="229" t="s">
        <v>21</v>
      </c>
      <c r="L1158" s="234"/>
      <c r="M1158" s="235" t="s">
        <v>21</v>
      </c>
      <c r="N1158" s="236" t="s">
        <v>42</v>
      </c>
      <c r="O1158" s="42"/>
      <c r="P1158" s="201">
        <f t="shared" si="91"/>
        <v>0</v>
      </c>
      <c r="Q1158" s="201">
        <v>0</v>
      </c>
      <c r="R1158" s="201">
        <f t="shared" si="92"/>
        <v>0</v>
      </c>
      <c r="S1158" s="201">
        <v>0</v>
      </c>
      <c r="T1158" s="202">
        <f t="shared" si="93"/>
        <v>0</v>
      </c>
      <c r="AR1158" s="24" t="s">
        <v>246</v>
      </c>
      <c r="AT1158" s="24" t="s">
        <v>268</v>
      </c>
      <c r="AU1158" s="24" t="s">
        <v>81</v>
      </c>
      <c r="AY1158" s="24" t="s">
        <v>172</v>
      </c>
      <c r="BE1158" s="203">
        <f t="shared" si="94"/>
        <v>0</v>
      </c>
      <c r="BF1158" s="203">
        <f t="shared" si="95"/>
        <v>0</v>
      </c>
      <c r="BG1158" s="203">
        <f t="shared" si="96"/>
        <v>0</v>
      </c>
      <c r="BH1158" s="203">
        <f t="shared" si="97"/>
        <v>0</v>
      </c>
      <c r="BI1158" s="203">
        <f t="shared" si="98"/>
        <v>0</v>
      </c>
      <c r="BJ1158" s="24" t="s">
        <v>79</v>
      </c>
      <c r="BK1158" s="203">
        <f t="shared" si="99"/>
        <v>0</v>
      </c>
      <c r="BL1158" s="24" t="s">
        <v>209</v>
      </c>
      <c r="BM1158" s="24" t="s">
        <v>1828</v>
      </c>
    </row>
    <row r="1159" spans="2:65" s="1" customFormat="1" ht="16.5" customHeight="1">
      <c r="B1159" s="41"/>
      <c r="C1159" s="227" t="s">
        <v>1275</v>
      </c>
      <c r="D1159" s="227" t="s">
        <v>268</v>
      </c>
      <c r="E1159" s="228" t="s">
        <v>1829</v>
      </c>
      <c r="F1159" s="229" t="s">
        <v>1830</v>
      </c>
      <c r="G1159" s="230" t="s">
        <v>280</v>
      </c>
      <c r="H1159" s="231">
        <v>40</v>
      </c>
      <c r="I1159" s="232"/>
      <c r="J1159" s="233">
        <f t="shared" si="90"/>
        <v>0</v>
      </c>
      <c r="K1159" s="229" t="s">
        <v>21</v>
      </c>
      <c r="L1159" s="234"/>
      <c r="M1159" s="235" t="s">
        <v>21</v>
      </c>
      <c r="N1159" s="236" t="s">
        <v>42</v>
      </c>
      <c r="O1159" s="42"/>
      <c r="P1159" s="201">
        <f t="shared" si="91"/>
        <v>0</v>
      </c>
      <c r="Q1159" s="201">
        <v>0</v>
      </c>
      <c r="R1159" s="201">
        <f t="shared" si="92"/>
        <v>0</v>
      </c>
      <c r="S1159" s="201">
        <v>0</v>
      </c>
      <c r="T1159" s="202">
        <f t="shared" si="93"/>
        <v>0</v>
      </c>
      <c r="AR1159" s="24" t="s">
        <v>246</v>
      </c>
      <c r="AT1159" s="24" t="s">
        <v>268</v>
      </c>
      <c r="AU1159" s="24" t="s">
        <v>81</v>
      </c>
      <c r="AY1159" s="24" t="s">
        <v>172</v>
      </c>
      <c r="BE1159" s="203">
        <f t="shared" si="94"/>
        <v>0</v>
      </c>
      <c r="BF1159" s="203">
        <f t="shared" si="95"/>
        <v>0</v>
      </c>
      <c r="BG1159" s="203">
        <f t="shared" si="96"/>
        <v>0</v>
      </c>
      <c r="BH1159" s="203">
        <f t="shared" si="97"/>
        <v>0</v>
      </c>
      <c r="BI1159" s="203">
        <f t="shared" si="98"/>
        <v>0</v>
      </c>
      <c r="BJ1159" s="24" t="s">
        <v>79</v>
      </c>
      <c r="BK1159" s="203">
        <f t="shared" si="99"/>
        <v>0</v>
      </c>
      <c r="BL1159" s="24" t="s">
        <v>209</v>
      </c>
      <c r="BM1159" s="24" t="s">
        <v>1831</v>
      </c>
    </row>
    <row r="1160" spans="2:65" s="1" customFormat="1" ht="16.5" customHeight="1">
      <c r="B1160" s="41"/>
      <c r="C1160" s="192" t="s">
        <v>1832</v>
      </c>
      <c r="D1160" s="192" t="s">
        <v>174</v>
      </c>
      <c r="E1160" s="193" t="s">
        <v>1833</v>
      </c>
      <c r="F1160" s="194" t="s">
        <v>1834</v>
      </c>
      <c r="G1160" s="195" t="s">
        <v>280</v>
      </c>
      <c r="H1160" s="196">
        <v>2</v>
      </c>
      <c r="I1160" s="197"/>
      <c r="J1160" s="198">
        <f t="shared" si="90"/>
        <v>0</v>
      </c>
      <c r="K1160" s="194" t="s">
        <v>21</v>
      </c>
      <c r="L1160" s="61"/>
      <c r="M1160" s="199" t="s">
        <v>21</v>
      </c>
      <c r="N1160" s="200" t="s">
        <v>42</v>
      </c>
      <c r="O1160" s="42"/>
      <c r="P1160" s="201">
        <f t="shared" si="91"/>
        <v>0</v>
      </c>
      <c r="Q1160" s="201">
        <v>0</v>
      </c>
      <c r="R1160" s="201">
        <f t="shared" si="92"/>
        <v>0</v>
      </c>
      <c r="S1160" s="201">
        <v>0</v>
      </c>
      <c r="T1160" s="202">
        <f t="shared" si="93"/>
        <v>0</v>
      </c>
      <c r="AR1160" s="24" t="s">
        <v>209</v>
      </c>
      <c r="AT1160" s="24" t="s">
        <v>174</v>
      </c>
      <c r="AU1160" s="24" t="s">
        <v>81</v>
      </c>
      <c r="AY1160" s="24" t="s">
        <v>172</v>
      </c>
      <c r="BE1160" s="203">
        <f t="shared" si="94"/>
        <v>0</v>
      </c>
      <c r="BF1160" s="203">
        <f t="shared" si="95"/>
        <v>0</v>
      </c>
      <c r="BG1160" s="203">
        <f t="shared" si="96"/>
        <v>0</v>
      </c>
      <c r="BH1160" s="203">
        <f t="shared" si="97"/>
        <v>0</v>
      </c>
      <c r="BI1160" s="203">
        <f t="shared" si="98"/>
        <v>0</v>
      </c>
      <c r="BJ1160" s="24" t="s">
        <v>79</v>
      </c>
      <c r="BK1160" s="203">
        <f t="shared" si="99"/>
        <v>0</v>
      </c>
      <c r="BL1160" s="24" t="s">
        <v>209</v>
      </c>
      <c r="BM1160" s="24" t="s">
        <v>1835</v>
      </c>
    </row>
    <row r="1161" spans="2:65" s="1" customFormat="1" ht="16.5" customHeight="1">
      <c r="B1161" s="41"/>
      <c r="C1161" s="192" t="s">
        <v>1279</v>
      </c>
      <c r="D1161" s="192" t="s">
        <v>174</v>
      </c>
      <c r="E1161" s="193" t="s">
        <v>1836</v>
      </c>
      <c r="F1161" s="194" t="s">
        <v>1837</v>
      </c>
      <c r="G1161" s="195" t="s">
        <v>280</v>
      </c>
      <c r="H1161" s="196">
        <v>92</v>
      </c>
      <c r="I1161" s="197"/>
      <c r="J1161" s="198">
        <f t="shared" si="90"/>
        <v>0</v>
      </c>
      <c r="K1161" s="194" t="s">
        <v>21</v>
      </c>
      <c r="L1161" s="61"/>
      <c r="M1161" s="199" t="s">
        <v>21</v>
      </c>
      <c r="N1161" s="200" t="s">
        <v>42</v>
      </c>
      <c r="O1161" s="42"/>
      <c r="P1161" s="201">
        <f t="shared" si="91"/>
        <v>0</v>
      </c>
      <c r="Q1161" s="201">
        <v>0</v>
      </c>
      <c r="R1161" s="201">
        <f t="shared" si="92"/>
        <v>0</v>
      </c>
      <c r="S1161" s="201">
        <v>0</v>
      </c>
      <c r="T1161" s="202">
        <f t="shared" si="93"/>
        <v>0</v>
      </c>
      <c r="AR1161" s="24" t="s">
        <v>209</v>
      </c>
      <c r="AT1161" s="24" t="s">
        <v>174</v>
      </c>
      <c r="AU1161" s="24" t="s">
        <v>81</v>
      </c>
      <c r="AY1161" s="24" t="s">
        <v>172</v>
      </c>
      <c r="BE1161" s="203">
        <f t="shared" si="94"/>
        <v>0</v>
      </c>
      <c r="BF1161" s="203">
        <f t="shared" si="95"/>
        <v>0</v>
      </c>
      <c r="BG1161" s="203">
        <f t="shared" si="96"/>
        <v>0</v>
      </c>
      <c r="BH1161" s="203">
        <f t="shared" si="97"/>
        <v>0</v>
      </c>
      <c r="BI1161" s="203">
        <f t="shared" si="98"/>
        <v>0</v>
      </c>
      <c r="BJ1161" s="24" t="s">
        <v>79</v>
      </c>
      <c r="BK1161" s="203">
        <f t="shared" si="99"/>
        <v>0</v>
      </c>
      <c r="BL1161" s="24" t="s">
        <v>209</v>
      </c>
      <c r="BM1161" s="24" t="s">
        <v>1838</v>
      </c>
    </row>
    <row r="1162" spans="2:65" s="1" customFormat="1" ht="16.5" customHeight="1">
      <c r="B1162" s="41"/>
      <c r="C1162" s="192" t="s">
        <v>1839</v>
      </c>
      <c r="D1162" s="192" t="s">
        <v>174</v>
      </c>
      <c r="E1162" s="193" t="s">
        <v>1840</v>
      </c>
      <c r="F1162" s="194" t="s">
        <v>1841</v>
      </c>
      <c r="G1162" s="195" t="s">
        <v>208</v>
      </c>
      <c r="H1162" s="196">
        <v>0.057</v>
      </c>
      <c r="I1162" s="197"/>
      <c r="J1162" s="198">
        <f t="shared" si="90"/>
        <v>0</v>
      </c>
      <c r="K1162" s="194" t="s">
        <v>21</v>
      </c>
      <c r="L1162" s="61"/>
      <c r="M1162" s="199" t="s">
        <v>21</v>
      </c>
      <c r="N1162" s="200" t="s">
        <v>42</v>
      </c>
      <c r="O1162" s="42"/>
      <c r="P1162" s="201">
        <f t="shared" si="91"/>
        <v>0</v>
      </c>
      <c r="Q1162" s="201">
        <v>0</v>
      </c>
      <c r="R1162" s="201">
        <f t="shared" si="92"/>
        <v>0</v>
      </c>
      <c r="S1162" s="201">
        <v>0</v>
      </c>
      <c r="T1162" s="202">
        <f t="shared" si="93"/>
        <v>0</v>
      </c>
      <c r="AR1162" s="24" t="s">
        <v>209</v>
      </c>
      <c r="AT1162" s="24" t="s">
        <v>174</v>
      </c>
      <c r="AU1162" s="24" t="s">
        <v>81</v>
      </c>
      <c r="AY1162" s="24" t="s">
        <v>172</v>
      </c>
      <c r="BE1162" s="203">
        <f t="shared" si="94"/>
        <v>0</v>
      </c>
      <c r="BF1162" s="203">
        <f t="shared" si="95"/>
        <v>0</v>
      </c>
      <c r="BG1162" s="203">
        <f t="shared" si="96"/>
        <v>0</v>
      </c>
      <c r="BH1162" s="203">
        <f t="shared" si="97"/>
        <v>0</v>
      </c>
      <c r="BI1162" s="203">
        <f t="shared" si="98"/>
        <v>0</v>
      </c>
      <c r="BJ1162" s="24" t="s">
        <v>79</v>
      </c>
      <c r="BK1162" s="203">
        <f t="shared" si="99"/>
        <v>0</v>
      </c>
      <c r="BL1162" s="24" t="s">
        <v>209</v>
      </c>
      <c r="BM1162" s="24" t="s">
        <v>1842</v>
      </c>
    </row>
    <row r="1163" spans="2:65" s="1" customFormat="1" ht="16.5" customHeight="1">
      <c r="B1163" s="41"/>
      <c r="C1163" s="192" t="s">
        <v>1282</v>
      </c>
      <c r="D1163" s="192" t="s">
        <v>174</v>
      </c>
      <c r="E1163" s="193" t="s">
        <v>1843</v>
      </c>
      <c r="F1163" s="194" t="s">
        <v>1844</v>
      </c>
      <c r="G1163" s="195" t="s">
        <v>208</v>
      </c>
      <c r="H1163" s="196">
        <v>0.057</v>
      </c>
      <c r="I1163" s="197"/>
      <c r="J1163" s="198">
        <f t="shared" si="90"/>
        <v>0</v>
      </c>
      <c r="K1163" s="194" t="s">
        <v>21</v>
      </c>
      <c r="L1163" s="61"/>
      <c r="M1163" s="199" t="s">
        <v>21</v>
      </c>
      <c r="N1163" s="200" t="s">
        <v>42</v>
      </c>
      <c r="O1163" s="42"/>
      <c r="P1163" s="201">
        <f t="shared" si="91"/>
        <v>0</v>
      </c>
      <c r="Q1163" s="201">
        <v>0</v>
      </c>
      <c r="R1163" s="201">
        <f t="shared" si="92"/>
        <v>0</v>
      </c>
      <c r="S1163" s="201">
        <v>0</v>
      </c>
      <c r="T1163" s="202">
        <f t="shared" si="93"/>
        <v>0</v>
      </c>
      <c r="AR1163" s="24" t="s">
        <v>209</v>
      </c>
      <c r="AT1163" s="24" t="s">
        <v>174</v>
      </c>
      <c r="AU1163" s="24" t="s">
        <v>81</v>
      </c>
      <c r="AY1163" s="24" t="s">
        <v>172</v>
      </c>
      <c r="BE1163" s="203">
        <f t="shared" si="94"/>
        <v>0</v>
      </c>
      <c r="BF1163" s="203">
        <f t="shared" si="95"/>
        <v>0</v>
      </c>
      <c r="BG1163" s="203">
        <f t="shared" si="96"/>
        <v>0</v>
      </c>
      <c r="BH1163" s="203">
        <f t="shared" si="97"/>
        <v>0</v>
      </c>
      <c r="BI1163" s="203">
        <f t="shared" si="98"/>
        <v>0</v>
      </c>
      <c r="BJ1163" s="24" t="s">
        <v>79</v>
      </c>
      <c r="BK1163" s="203">
        <f t="shared" si="99"/>
        <v>0</v>
      </c>
      <c r="BL1163" s="24" t="s">
        <v>209</v>
      </c>
      <c r="BM1163" s="24" t="s">
        <v>1845</v>
      </c>
    </row>
    <row r="1164" spans="2:63" s="10" customFormat="1" ht="29.85" customHeight="1">
      <c r="B1164" s="176"/>
      <c r="C1164" s="177"/>
      <c r="D1164" s="178" t="s">
        <v>70</v>
      </c>
      <c r="E1164" s="190" t="s">
        <v>1846</v>
      </c>
      <c r="F1164" s="190" t="s">
        <v>1847</v>
      </c>
      <c r="G1164" s="177"/>
      <c r="H1164" s="177"/>
      <c r="I1164" s="180"/>
      <c r="J1164" s="191">
        <f>BK1164</f>
        <v>0</v>
      </c>
      <c r="K1164" s="177"/>
      <c r="L1164" s="182"/>
      <c r="M1164" s="183"/>
      <c r="N1164" s="184"/>
      <c r="O1164" s="184"/>
      <c r="P1164" s="185">
        <f>SUM(P1165:P1189)</f>
        <v>0</v>
      </c>
      <c r="Q1164" s="184"/>
      <c r="R1164" s="185">
        <f>SUM(R1165:R1189)</f>
        <v>0</v>
      </c>
      <c r="S1164" s="184"/>
      <c r="T1164" s="186">
        <f>SUM(T1165:T1189)</f>
        <v>0</v>
      </c>
      <c r="AR1164" s="187" t="s">
        <v>81</v>
      </c>
      <c r="AT1164" s="188" t="s">
        <v>70</v>
      </c>
      <c r="AU1164" s="188" t="s">
        <v>79</v>
      </c>
      <c r="AY1164" s="187" t="s">
        <v>172</v>
      </c>
      <c r="BK1164" s="189">
        <f>SUM(BK1165:BK1189)</f>
        <v>0</v>
      </c>
    </row>
    <row r="1165" spans="2:65" s="1" customFormat="1" ht="16.5" customHeight="1">
      <c r="B1165" s="41"/>
      <c r="C1165" s="192" t="s">
        <v>1848</v>
      </c>
      <c r="D1165" s="192" t="s">
        <v>174</v>
      </c>
      <c r="E1165" s="193" t="s">
        <v>1849</v>
      </c>
      <c r="F1165" s="194" t="s">
        <v>1850</v>
      </c>
      <c r="G1165" s="195" t="s">
        <v>280</v>
      </c>
      <c r="H1165" s="196">
        <v>70</v>
      </c>
      <c r="I1165" s="197"/>
      <c r="J1165" s="198">
        <f aca="true" t="shared" si="100" ref="J1165:J1189">ROUND(I1165*H1165,2)</f>
        <v>0</v>
      </c>
      <c r="K1165" s="194" t="s">
        <v>21</v>
      </c>
      <c r="L1165" s="61"/>
      <c r="M1165" s="199" t="s">
        <v>21</v>
      </c>
      <c r="N1165" s="200" t="s">
        <v>42</v>
      </c>
      <c r="O1165" s="42"/>
      <c r="P1165" s="201">
        <f aca="true" t="shared" si="101" ref="P1165:P1189">O1165*H1165</f>
        <v>0</v>
      </c>
      <c r="Q1165" s="201">
        <v>0</v>
      </c>
      <c r="R1165" s="201">
        <f aca="true" t="shared" si="102" ref="R1165:R1189">Q1165*H1165</f>
        <v>0</v>
      </c>
      <c r="S1165" s="201">
        <v>0</v>
      </c>
      <c r="T1165" s="202">
        <f aca="true" t="shared" si="103" ref="T1165:T1189">S1165*H1165</f>
        <v>0</v>
      </c>
      <c r="AR1165" s="24" t="s">
        <v>209</v>
      </c>
      <c r="AT1165" s="24" t="s">
        <v>174</v>
      </c>
      <c r="AU1165" s="24" t="s">
        <v>81</v>
      </c>
      <c r="AY1165" s="24" t="s">
        <v>172</v>
      </c>
      <c r="BE1165" s="203">
        <f aca="true" t="shared" si="104" ref="BE1165:BE1189">IF(N1165="základní",J1165,0)</f>
        <v>0</v>
      </c>
      <c r="BF1165" s="203">
        <f aca="true" t="shared" si="105" ref="BF1165:BF1189">IF(N1165="snížená",J1165,0)</f>
        <v>0</v>
      </c>
      <c r="BG1165" s="203">
        <f aca="true" t="shared" si="106" ref="BG1165:BG1189">IF(N1165="zákl. přenesená",J1165,0)</f>
        <v>0</v>
      </c>
      <c r="BH1165" s="203">
        <f aca="true" t="shared" si="107" ref="BH1165:BH1189">IF(N1165="sníž. přenesená",J1165,0)</f>
        <v>0</v>
      </c>
      <c r="BI1165" s="203">
        <f aca="true" t="shared" si="108" ref="BI1165:BI1189">IF(N1165="nulová",J1165,0)</f>
        <v>0</v>
      </c>
      <c r="BJ1165" s="24" t="s">
        <v>79</v>
      </c>
      <c r="BK1165" s="203">
        <f aca="true" t="shared" si="109" ref="BK1165:BK1189">ROUND(I1165*H1165,2)</f>
        <v>0</v>
      </c>
      <c r="BL1165" s="24" t="s">
        <v>209</v>
      </c>
      <c r="BM1165" s="24" t="s">
        <v>1851</v>
      </c>
    </row>
    <row r="1166" spans="2:65" s="1" customFormat="1" ht="16.5" customHeight="1">
      <c r="B1166" s="41"/>
      <c r="C1166" s="192" t="s">
        <v>1286</v>
      </c>
      <c r="D1166" s="192" t="s">
        <v>174</v>
      </c>
      <c r="E1166" s="193" t="s">
        <v>1852</v>
      </c>
      <c r="F1166" s="194" t="s">
        <v>1853</v>
      </c>
      <c r="G1166" s="195" t="s">
        <v>280</v>
      </c>
      <c r="H1166" s="196">
        <v>2</v>
      </c>
      <c r="I1166" s="197"/>
      <c r="J1166" s="198">
        <f t="shared" si="100"/>
        <v>0</v>
      </c>
      <c r="K1166" s="194" t="s">
        <v>21</v>
      </c>
      <c r="L1166" s="61"/>
      <c r="M1166" s="199" t="s">
        <v>21</v>
      </c>
      <c r="N1166" s="200" t="s">
        <v>42</v>
      </c>
      <c r="O1166" s="42"/>
      <c r="P1166" s="201">
        <f t="shared" si="101"/>
        <v>0</v>
      </c>
      <c r="Q1166" s="201">
        <v>0</v>
      </c>
      <c r="R1166" s="201">
        <f t="shared" si="102"/>
        <v>0</v>
      </c>
      <c r="S1166" s="201">
        <v>0</v>
      </c>
      <c r="T1166" s="202">
        <f t="shared" si="103"/>
        <v>0</v>
      </c>
      <c r="AR1166" s="24" t="s">
        <v>209</v>
      </c>
      <c r="AT1166" s="24" t="s">
        <v>174</v>
      </c>
      <c r="AU1166" s="24" t="s">
        <v>81</v>
      </c>
      <c r="AY1166" s="24" t="s">
        <v>172</v>
      </c>
      <c r="BE1166" s="203">
        <f t="shared" si="104"/>
        <v>0</v>
      </c>
      <c r="BF1166" s="203">
        <f t="shared" si="105"/>
        <v>0</v>
      </c>
      <c r="BG1166" s="203">
        <f t="shared" si="106"/>
        <v>0</v>
      </c>
      <c r="BH1166" s="203">
        <f t="shared" si="107"/>
        <v>0</v>
      </c>
      <c r="BI1166" s="203">
        <f t="shared" si="108"/>
        <v>0</v>
      </c>
      <c r="BJ1166" s="24" t="s">
        <v>79</v>
      </c>
      <c r="BK1166" s="203">
        <f t="shared" si="109"/>
        <v>0</v>
      </c>
      <c r="BL1166" s="24" t="s">
        <v>209</v>
      </c>
      <c r="BM1166" s="24" t="s">
        <v>1854</v>
      </c>
    </row>
    <row r="1167" spans="2:65" s="1" customFormat="1" ht="16.5" customHeight="1">
      <c r="B1167" s="41"/>
      <c r="C1167" s="227" t="s">
        <v>1855</v>
      </c>
      <c r="D1167" s="227" t="s">
        <v>268</v>
      </c>
      <c r="E1167" s="228" t="s">
        <v>1856</v>
      </c>
      <c r="F1167" s="229" t="s">
        <v>1857</v>
      </c>
      <c r="G1167" s="230" t="s">
        <v>280</v>
      </c>
      <c r="H1167" s="231">
        <v>5</v>
      </c>
      <c r="I1167" s="232"/>
      <c r="J1167" s="233">
        <f t="shared" si="100"/>
        <v>0</v>
      </c>
      <c r="K1167" s="229" t="s">
        <v>21</v>
      </c>
      <c r="L1167" s="234"/>
      <c r="M1167" s="235" t="s">
        <v>21</v>
      </c>
      <c r="N1167" s="236" t="s">
        <v>42</v>
      </c>
      <c r="O1167" s="42"/>
      <c r="P1167" s="201">
        <f t="shared" si="101"/>
        <v>0</v>
      </c>
      <c r="Q1167" s="201">
        <v>0</v>
      </c>
      <c r="R1167" s="201">
        <f t="shared" si="102"/>
        <v>0</v>
      </c>
      <c r="S1167" s="201">
        <v>0</v>
      </c>
      <c r="T1167" s="202">
        <f t="shared" si="103"/>
        <v>0</v>
      </c>
      <c r="AR1167" s="24" t="s">
        <v>246</v>
      </c>
      <c r="AT1167" s="24" t="s">
        <v>268</v>
      </c>
      <c r="AU1167" s="24" t="s">
        <v>81</v>
      </c>
      <c r="AY1167" s="24" t="s">
        <v>172</v>
      </c>
      <c r="BE1167" s="203">
        <f t="shared" si="104"/>
        <v>0</v>
      </c>
      <c r="BF1167" s="203">
        <f t="shared" si="105"/>
        <v>0</v>
      </c>
      <c r="BG1167" s="203">
        <f t="shared" si="106"/>
        <v>0</v>
      </c>
      <c r="BH1167" s="203">
        <f t="shared" si="107"/>
        <v>0</v>
      </c>
      <c r="BI1167" s="203">
        <f t="shared" si="108"/>
        <v>0</v>
      </c>
      <c r="BJ1167" s="24" t="s">
        <v>79</v>
      </c>
      <c r="BK1167" s="203">
        <f t="shared" si="109"/>
        <v>0</v>
      </c>
      <c r="BL1167" s="24" t="s">
        <v>209</v>
      </c>
      <c r="BM1167" s="24" t="s">
        <v>1858</v>
      </c>
    </row>
    <row r="1168" spans="2:65" s="1" customFormat="1" ht="16.5" customHeight="1">
      <c r="B1168" s="41"/>
      <c r="C1168" s="227" t="s">
        <v>1291</v>
      </c>
      <c r="D1168" s="227" t="s">
        <v>268</v>
      </c>
      <c r="E1168" s="228" t="s">
        <v>1859</v>
      </c>
      <c r="F1168" s="229" t="s">
        <v>1860</v>
      </c>
      <c r="G1168" s="230" t="s">
        <v>280</v>
      </c>
      <c r="H1168" s="231">
        <v>2</v>
      </c>
      <c r="I1168" s="232"/>
      <c r="J1168" s="233">
        <f t="shared" si="100"/>
        <v>0</v>
      </c>
      <c r="K1168" s="229" t="s">
        <v>21</v>
      </c>
      <c r="L1168" s="234"/>
      <c r="M1168" s="235" t="s">
        <v>21</v>
      </c>
      <c r="N1168" s="236" t="s">
        <v>42</v>
      </c>
      <c r="O1168" s="42"/>
      <c r="P1168" s="201">
        <f t="shared" si="101"/>
        <v>0</v>
      </c>
      <c r="Q1168" s="201">
        <v>0</v>
      </c>
      <c r="R1168" s="201">
        <f t="shared" si="102"/>
        <v>0</v>
      </c>
      <c r="S1168" s="201">
        <v>0</v>
      </c>
      <c r="T1168" s="202">
        <f t="shared" si="103"/>
        <v>0</v>
      </c>
      <c r="AR1168" s="24" t="s">
        <v>246</v>
      </c>
      <c r="AT1168" s="24" t="s">
        <v>268</v>
      </c>
      <c r="AU1168" s="24" t="s">
        <v>81</v>
      </c>
      <c r="AY1168" s="24" t="s">
        <v>172</v>
      </c>
      <c r="BE1168" s="203">
        <f t="shared" si="104"/>
        <v>0</v>
      </c>
      <c r="BF1168" s="203">
        <f t="shared" si="105"/>
        <v>0</v>
      </c>
      <c r="BG1168" s="203">
        <f t="shared" si="106"/>
        <v>0</v>
      </c>
      <c r="BH1168" s="203">
        <f t="shared" si="107"/>
        <v>0</v>
      </c>
      <c r="BI1168" s="203">
        <f t="shared" si="108"/>
        <v>0</v>
      </c>
      <c r="BJ1168" s="24" t="s">
        <v>79</v>
      </c>
      <c r="BK1168" s="203">
        <f t="shared" si="109"/>
        <v>0</v>
      </c>
      <c r="BL1168" s="24" t="s">
        <v>209</v>
      </c>
      <c r="BM1168" s="24" t="s">
        <v>1861</v>
      </c>
    </row>
    <row r="1169" spans="2:65" s="1" customFormat="1" ht="16.5" customHeight="1">
      <c r="B1169" s="41"/>
      <c r="C1169" s="227" t="s">
        <v>1862</v>
      </c>
      <c r="D1169" s="227" t="s">
        <v>268</v>
      </c>
      <c r="E1169" s="228" t="s">
        <v>1863</v>
      </c>
      <c r="F1169" s="229" t="s">
        <v>1864</v>
      </c>
      <c r="G1169" s="230" t="s">
        <v>280</v>
      </c>
      <c r="H1169" s="231">
        <v>13</v>
      </c>
      <c r="I1169" s="232"/>
      <c r="J1169" s="233">
        <f t="shared" si="100"/>
        <v>0</v>
      </c>
      <c r="K1169" s="229" t="s">
        <v>21</v>
      </c>
      <c r="L1169" s="234"/>
      <c r="M1169" s="235" t="s">
        <v>21</v>
      </c>
      <c r="N1169" s="236" t="s">
        <v>42</v>
      </c>
      <c r="O1169" s="42"/>
      <c r="P1169" s="201">
        <f t="shared" si="101"/>
        <v>0</v>
      </c>
      <c r="Q1169" s="201">
        <v>0</v>
      </c>
      <c r="R1169" s="201">
        <f t="shared" si="102"/>
        <v>0</v>
      </c>
      <c r="S1169" s="201">
        <v>0</v>
      </c>
      <c r="T1169" s="202">
        <f t="shared" si="103"/>
        <v>0</v>
      </c>
      <c r="AR1169" s="24" t="s">
        <v>246</v>
      </c>
      <c r="AT1169" s="24" t="s">
        <v>268</v>
      </c>
      <c r="AU1169" s="24" t="s">
        <v>81</v>
      </c>
      <c r="AY1169" s="24" t="s">
        <v>172</v>
      </c>
      <c r="BE1169" s="203">
        <f t="shared" si="104"/>
        <v>0</v>
      </c>
      <c r="BF1169" s="203">
        <f t="shared" si="105"/>
        <v>0</v>
      </c>
      <c r="BG1169" s="203">
        <f t="shared" si="106"/>
        <v>0</v>
      </c>
      <c r="BH1169" s="203">
        <f t="shared" si="107"/>
        <v>0</v>
      </c>
      <c r="BI1169" s="203">
        <f t="shared" si="108"/>
        <v>0</v>
      </c>
      <c r="BJ1169" s="24" t="s">
        <v>79</v>
      </c>
      <c r="BK1169" s="203">
        <f t="shared" si="109"/>
        <v>0</v>
      </c>
      <c r="BL1169" s="24" t="s">
        <v>209</v>
      </c>
      <c r="BM1169" s="24" t="s">
        <v>1865</v>
      </c>
    </row>
    <row r="1170" spans="2:65" s="1" customFormat="1" ht="16.5" customHeight="1">
      <c r="B1170" s="41"/>
      <c r="C1170" s="227" t="s">
        <v>1295</v>
      </c>
      <c r="D1170" s="227" t="s">
        <v>268</v>
      </c>
      <c r="E1170" s="228" t="s">
        <v>1866</v>
      </c>
      <c r="F1170" s="229" t="s">
        <v>1867</v>
      </c>
      <c r="G1170" s="230" t="s">
        <v>280</v>
      </c>
      <c r="H1170" s="231">
        <v>8</v>
      </c>
      <c r="I1170" s="232"/>
      <c r="J1170" s="233">
        <f t="shared" si="100"/>
        <v>0</v>
      </c>
      <c r="K1170" s="229" t="s">
        <v>21</v>
      </c>
      <c r="L1170" s="234"/>
      <c r="M1170" s="235" t="s">
        <v>21</v>
      </c>
      <c r="N1170" s="236" t="s">
        <v>42</v>
      </c>
      <c r="O1170" s="42"/>
      <c r="P1170" s="201">
        <f t="shared" si="101"/>
        <v>0</v>
      </c>
      <c r="Q1170" s="201">
        <v>0</v>
      </c>
      <c r="R1170" s="201">
        <f t="shared" si="102"/>
        <v>0</v>
      </c>
      <c r="S1170" s="201">
        <v>0</v>
      </c>
      <c r="T1170" s="202">
        <f t="shared" si="103"/>
        <v>0</v>
      </c>
      <c r="AR1170" s="24" t="s">
        <v>246</v>
      </c>
      <c r="AT1170" s="24" t="s">
        <v>268</v>
      </c>
      <c r="AU1170" s="24" t="s">
        <v>81</v>
      </c>
      <c r="AY1170" s="24" t="s">
        <v>172</v>
      </c>
      <c r="BE1170" s="203">
        <f t="shared" si="104"/>
        <v>0</v>
      </c>
      <c r="BF1170" s="203">
        <f t="shared" si="105"/>
        <v>0</v>
      </c>
      <c r="BG1170" s="203">
        <f t="shared" si="106"/>
        <v>0</v>
      </c>
      <c r="BH1170" s="203">
        <f t="shared" si="107"/>
        <v>0</v>
      </c>
      <c r="BI1170" s="203">
        <f t="shared" si="108"/>
        <v>0</v>
      </c>
      <c r="BJ1170" s="24" t="s">
        <v>79</v>
      </c>
      <c r="BK1170" s="203">
        <f t="shared" si="109"/>
        <v>0</v>
      </c>
      <c r="BL1170" s="24" t="s">
        <v>209</v>
      </c>
      <c r="BM1170" s="24" t="s">
        <v>1868</v>
      </c>
    </row>
    <row r="1171" spans="2:65" s="1" customFormat="1" ht="16.5" customHeight="1">
      <c r="B1171" s="41"/>
      <c r="C1171" s="227" t="s">
        <v>1869</v>
      </c>
      <c r="D1171" s="227" t="s">
        <v>268</v>
      </c>
      <c r="E1171" s="228" t="s">
        <v>1870</v>
      </c>
      <c r="F1171" s="229" t="s">
        <v>1871</v>
      </c>
      <c r="G1171" s="230" t="s">
        <v>280</v>
      </c>
      <c r="H1171" s="231">
        <v>7</v>
      </c>
      <c r="I1171" s="232"/>
      <c r="J1171" s="233">
        <f t="shared" si="100"/>
        <v>0</v>
      </c>
      <c r="K1171" s="229" t="s">
        <v>21</v>
      </c>
      <c r="L1171" s="234"/>
      <c r="M1171" s="235" t="s">
        <v>21</v>
      </c>
      <c r="N1171" s="236" t="s">
        <v>42</v>
      </c>
      <c r="O1171" s="42"/>
      <c r="P1171" s="201">
        <f t="shared" si="101"/>
        <v>0</v>
      </c>
      <c r="Q1171" s="201">
        <v>0</v>
      </c>
      <c r="R1171" s="201">
        <f t="shared" si="102"/>
        <v>0</v>
      </c>
      <c r="S1171" s="201">
        <v>0</v>
      </c>
      <c r="T1171" s="202">
        <f t="shared" si="103"/>
        <v>0</v>
      </c>
      <c r="AR1171" s="24" t="s">
        <v>246</v>
      </c>
      <c r="AT1171" s="24" t="s">
        <v>268</v>
      </c>
      <c r="AU1171" s="24" t="s">
        <v>81</v>
      </c>
      <c r="AY1171" s="24" t="s">
        <v>172</v>
      </c>
      <c r="BE1171" s="203">
        <f t="shared" si="104"/>
        <v>0</v>
      </c>
      <c r="BF1171" s="203">
        <f t="shared" si="105"/>
        <v>0</v>
      </c>
      <c r="BG1171" s="203">
        <f t="shared" si="106"/>
        <v>0</v>
      </c>
      <c r="BH1171" s="203">
        <f t="shared" si="107"/>
        <v>0</v>
      </c>
      <c r="BI1171" s="203">
        <f t="shared" si="108"/>
        <v>0</v>
      </c>
      <c r="BJ1171" s="24" t="s">
        <v>79</v>
      </c>
      <c r="BK1171" s="203">
        <f t="shared" si="109"/>
        <v>0</v>
      </c>
      <c r="BL1171" s="24" t="s">
        <v>209</v>
      </c>
      <c r="BM1171" s="24" t="s">
        <v>1872</v>
      </c>
    </row>
    <row r="1172" spans="2:65" s="1" customFormat="1" ht="16.5" customHeight="1">
      <c r="B1172" s="41"/>
      <c r="C1172" s="227" t="s">
        <v>1298</v>
      </c>
      <c r="D1172" s="227" t="s">
        <v>268</v>
      </c>
      <c r="E1172" s="228" t="s">
        <v>1873</v>
      </c>
      <c r="F1172" s="229" t="s">
        <v>1874</v>
      </c>
      <c r="G1172" s="230" t="s">
        <v>280</v>
      </c>
      <c r="H1172" s="231">
        <v>5</v>
      </c>
      <c r="I1172" s="232"/>
      <c r="J1172" s="233">
        <f t="shared" si="100"/>
        <v>0</v>
      </c>
      <c r="K1172" s="229" t="s">
        <v>21</v>
      </c>
      <c r="L1172" s="234"/>
      <c r="M1172" s="235" t="s">
        <v>21</v>
      </c>
      <c r="N1172" s="236" t="s">
        <v>42</v>
      </c>
      <c r="O1172" s="42"/>
      <c r="P1172" s="201">
        <f t="shared" si="101"/>
        <v>0</v>
      </c>
      <c r="Q1172" s="201">
        <v>0</v>
      </c>
      <c r="R1172" s="201">
        <f t="shared" si="102"/>
        <v>0</v>
      </c>
      <c r="S1172" s="201">
        <v>0</v>
      </c>
      <c r="T1172" s="202">
        <f t="shared" si="103"/>
        <v>0</v>
      </c>
      <c r="AR1172" s="24" t="s">
        <v>246</v>
      </c>
      <c r="AT1172" s="24" t="s">
        <v>268</v>
      </c>
      <c r="AU1172" s="24" t="s">
        <v>81</v>
      </c>
      <c r="AY1172" s="24" t="s">
        <v>172</v>
      </c>
      <c r="BE1172" s="203">
        <f t="shared" si="104"/>
        <v>0</v>
      </c>
      <c r="BF1172" s="203">
        <f t="shared" si="105"/>
        <v>0</v>
      </c>
      <c r="BG1172" s="203">
        <f t="shared" si="106"/>
        <v>0</v>
      </c>
      <c r="BH1172" s="203">
        <f t="shared" si="107"/>
        <v>0</v>
      </c>
      <c r="BI1172" s="203">
        <f t="shared" si="108"/>
        <v>0</v>
      </c>
      <c r="BJ1172" s="24" t="s">
        <v>79</v>
      </c>
      <c r="BK1172" s="203">
        <f t="shared" si="109"/>
        <v>0</v>
      </c>
      <c r="BL1172" s="24" t="s">
        <v>209</v>
      </c>
      <c r="BM1172" s="24" t="s">
        <v>1875</v>
      </c>
    </row>
    <row r="1173" spans="2:65" s="1" customFormat="1" ht="16.5" customHeight="1">
      <c r="B1173" s="41"/>
      <c r="C1173" s="227" t="s">
        <v>1876</v>
      </c>
      <c r="D1173" s="227" t="s">
        <v>268</v>
      </c>
      <c r="E1173" s="228" t="s">
        <v>1877</v>
      </c>
      <c r="F1173" s="229" t="s">
        <v>1878</v>
      </c>
      <c r="G1173" s="230" t="s">
        <v>280</v>
      </c>
      <c r="H1173" s="231">
        <v>2</v>
      </c>
      <c r="I1173" s="232"/>
      <c r="J1173" s="233">
        <f t="shared" si="100"/>
        <v>0</v>
      </c>
      <c r="K1173" s="229" t="s">
        <v>21</v>
      </c>
      <c r="L1173" s="234"/>
      <c r="M1173" s="235" t="s">
        <v>21</v>
      </c>
      <c r="N1173" s="236" t="s">
        <v>42</v>
      </c>
      <c r="O1173" s="42"/>
      <c r="P1173" s="201">
        <f t="shared" si="101"/>
        <v>0</v>
      </c>
      <c r="Q1173" s="201">
        <v>0</v>
      </c>
      <c r="R1173" s="201">
        <f t="shared" si="102"/>
        <v>0</v>
      </c>
      <c r="S1173" s="201">
        <v>0</v>
      </c>
      <c r="T1173" s="202">
        <f t="shared" si="103"/>
        <v>0</v>
      </c>
      <c r="AR1173" s="24" t="s">
        <v>246</v>
      </c>
      <c r="AT1173" s="24" t="s">
        <v>268</v>
      </c>
      <c r="AU1173" s="24" t="s">
        <v>81</v>
      </c>
      <c r="AY1173" s="24" t="s">
        <v>172</v>
      </c>
      <c r="BE1173" s="203">
        <f t="shared" si="104"/>
        <v>0</v>
      </c>
      <c r="BF1173" s="203">
        <f t="shared" si="105"/>
        <v>0</v>
      </c>
      <c r="BG1173" s="203">
        <f t="shared" si="106"/>
        <v>0</v>
      </c>
      <c r="BH1173" s="203">
        <f t="shared" si="107"/>
        <v>0</v>
      </c>
      <c r="BI1173" s="203">
        <f t="shared" si="108"/>
        <v>0</v>
      </c>
      <c r="BJ1173" s="24" t="s">
        <v>79</v>
      </c>
      <c r="BK1173" s="203">
        <f t="shared" si="109"/>
        <v>0</v>
      </c>
      <c r="BL1173" s="24" t="s">
        <v>209</v>
      </c>
      <c r="BM1173" s="24" t="s">
        <v>1879</v>
      </c>
    </row>
    <row r="1174" spans="2:65" s="1" customFormat="1" ht="16.5" customHeight="1">
      <c r="B1174" s="41"/>
      <c r="C1174" s="227" t="s">
        <v>1302</v>
      </c>
      <c r="D1174" s="227" t="s">
        <v>268</v>
      </c>
      <c r="E1174" s="228" t="s">
        <v>1880</v>
      </c>
      <c r="F1174" s="229" t="s">
        <v>1881</v>
      </c>
      <c r="G1174" s="230" t="s">
        <v>280</v>
      </c>
      <c r="H1174" s="231">
        <v>2</v>
      </c>
      <c r="I1174" s="232"/>
      <c r="J1174" s="233">
        <f t="shared" si="100"/>
        <v>0</v>
      </c>
      <c r="K1174" s="229" t="s">
        <v>21</v>
      </c>
      <c r="L1174" s="234"/>
      <c r="M1174" s="235" t="s">
        <v>21</v>
      </c>
      <c r="N1174" s="236" t="s">
        <v>42</v>
      </c>
      <c r="O1174" s="42"/>
      <c r="P1174" s="201">
        <f t="shared" si="101"/>
        <v>0</v>
      </c>
      <c r="Q1174" s="201">
        <v>0</v>
      </c>
      <c r="R1174" s="201">
        <f t="shared" si="102"/>
        <v>0</v>
      </c>
      <c r="S1174" s="201">
        <v>0</v>
      </c>
      <c r="T1174" s="202">
        <f t="shared" si="103"/>
        <v>0</v>
      </c>
      <c r="AR1174" s="24" t="s">
        <v>246</v>
      </c>
      <c r="AT1174" s="24" t="s">
        <v>268</v>
      </c>
      <c r="AU1174" s="24" t="s">
        <v>81</v>
      </c>
      <c r="AY1174" s="24" t="s">
        <v>172</v>
      </c>
      <c r="BE1174" s="203">
        <f t="shared" si="104"/>
        <v>0</v>
      </c>
      <c r="BF1174" s="203">
        <f t="shared" si="105"/>
        <v>0</v>
      </c>
      <c r="BG1174" s="203">
        <f t="shared" si="106"/>
        <v>0</v>
      </c>
      <c r="BH1174" s="203">
        <f t="shared" si="107"/>
        <v>0</v>
      </c>
      <c r="BI1174" s="203">
        <f t="shared" si="108"/>
        <v>0</v>
      </c>
      <c r="BJ1174" s="24" t="s">
        <v>79</v>
      </c>
      <c r="BK1174" s="203">
        <f t="shared" si="109"/>
        <v>0</v>
      </c>
      <c r="BL1174" s="24" t="s">
        <v>209</v>
      </c>
      <c r="BM1174" s="24" t="s">
        <v>1882</v>
      </c>
    </row>
    <row r="1175" spans="2:65" s="1" customFormat="1" ht="16.5" customHeight="1">
      <c r="B1175" s="41"/>
      <c r="C1175" s="227" t="s">
        <v>1883</v>
      </c>
      <c r="D1175" s="227" t="s">
        <v>268</v>
      </c>
      <c r="E1175" s="228" t="s">
        <v>1884</v>
      </c>
      <c r="F1175" s="229" t="s">
        <v>1885</v>
      </c>
      <c r="G1175" s="230" t="s">
        <v>280</v>
      </c>
      <c r="H1175" s="231">
        <v>4</v>
      </c>
      <c r="I1175" s="232"/>
      <c r="J1175" s="233">
        <f t="shared" si="100"/>
        <v>0</v>
      </c>
      <c r="K1175" s="229" t="s">
        <v>21</v>
      </c>
      <c r="L1175" s="234"/>
      <c r="M1175" s="235" t="s">
        <v>21</v>
      </c>
      <c r="N1175" s="236" t="s">
        <v>42</v>
      </c>
      <c r="O1175" s="42"/>
      <c r="P1175" s="201">
        <f t="shared" si="101"/>
        <v>0</v>
      </c>
      <c r="Q1175" s="201">
        <v>0</v>
      </c>
      <c r="R1175" s="201">
        <f t="shared" si="102"/>
        <v>0</v>
      </c>
      <c r="S1175" s="201">
        <v>0</v>
      </c>
      <c r="T1175" s="202">
        <f t="shared" si="103"/>
        <v>0</v>
      </c>
      <c r="AR1175" s="24" t="s">
        <v>246</v>
      </c>
      <c r="AT1175" s="24" t="s">
        <v>268</v>
      </c>
      <c r="AU1175" s="24" t="s">
        <v>81</v>
      </c>
      <c r="AY1175" s="24" t="s">
        <v>172</v>
      </c>
      <c r="BE1175" s="203">
        <f t="shared" si="104"/>
        <v>0</v>
      </c>
      <c r="BF1175" s="203">
        <f t="shared" si="105"/>
        <v>0</v>
      </c>
      <c r="BG1175" s="203">
        <f t="shared" si="106"/>
        <v>0</v>
      </c>
      <c r="BH1175" s="203">
        <f t="shared" si="107"/>
        <v>0</v>
      </c>
      <c r="BI1175" s="203">
        <f t="shared" si="108"/>
        <v>0</v>
      </c>
      <c r="BJ1175" s="24" t="s">
        <v>79</v>
      </c>
      <c r="BK1175" s="203">
        <f t="shared" si="109"/>
        <v>0</v>
      </c>
      <c r="BL1175" s="24" t="s">
        <v>209</v>
      </c>
      <c r="BM1175" s="24" t="s">
        <v>1886</v>
      </c>
    </row>
    <row r="1176" spans="2:65" s="1" customFormat="1" ht="16.5" customHeight="1">
      <c r="B1176" s="41"/>
      <c r="C1176" s="227" t="s">
        <v>1305</v>
      </c>
      <c r="D1176" s="227" t="s">
        <v>268</v>
      </c>
      <c r="E1176" s="228" t="s">
        <v>1887</v>
      </c>
      <c r="F1176" s="229" t="s">
        <v>1888</v>
      </c>
      <c r="G1176" s="230" t="s">
        <v>280</v>
      </c>
      <c r="H1176" s="231">
        <v>5</v>
      </c>
      <c r="I1176" s="232"/>
      <c r="J1176" s="233">
        <f t="shared" si="100"/>
        <v>0</v>
      </c>
      <c r="K1176" s="229" t="s">
        <v>21</v>
      </c>
      <c r="L1176" s="234"/>
      <c r="M1176" s="235" t="s">
        <v>21</v>
      </c>
      <c r="N1176" s="236" t="s">
        <v>42</v>
      </c>
      <c r="O1176" s="42"/>
      <c r="P1176" s="201">
        <f t="shared" si="101"/>
        <v>0</v>
      </c>
      <c r="Q1176" s="201">
        <v>0</v>
      </c>
      <c r="R1176" s="201">
        <f t="shared" si="102"/>
        <v>0</v>
      </c>
      <c r="S1176" s="201">
        <v>0</v>
      </c>
      <c r="T1176" s="202">
        <f t="shared" si="103"/>
        <v>0</v>
      </c>
      <c r="AR1176" s="24" t="s">
        <v>246</v>
      </c>
      <c r="AT1176" s="24" t="s">
        <v>268</v>
      </c>
      <c r="AU1176" s="24" t="s">
        <v>81</v>
      </c>
      <c r="AY1176" s="24" t="s">
        <v>172</v>
      </c>
      <c r="BE1176" s="203">
        <f t="shared" si="104"/>
        <v>0</v>
      </c>
      <c r="BF1176" s="203">
        <f t="shared" si="105"/>
        <v>0</v>
      </c>
      <c r="BG1176" s="203">
        <f t="shared" si="106"/>
        <v>0</v>
      </c>
      <c r="BH1176" s="203">
        <f t="shared" si="107"/>
        <v>0</v>
      </c>
      <c r="BI1176" s="203">
        <f t="shared" si="108"/>
        <v>0</v>
      </c>
      <c r="BJ1176" s="24" t="s">
        <v>79</v>
      </c>
      <c r="BK1176" s="203">
        <f t="shared" si="109"/>
        <v>0</v>
      </c>
      <c r="BL1176" s="24" t="s">
        <v>209</v>
      </c>
      <c r="BM1176" s="24" t="s">
        <v>1889</v>
      </c>
    </row>
    <row r="1177" spans="2:65" s="1" customFormat="1" ht="16.5" customHeight="1">
      <c r="B1177" s="41"/>
      <c r="C1177" s="227" t="s">
        <v>1890</v>
      </c>
      <c r="D1177" s="227" t="s">
        <v>268</v>
      </c>
      <c r="E1177" s="228" t="s">
        <v>1891</v>
      </c>
      <c r="F1177" s="229" t="s">
        <v>1892</v>
      </c>
      <c r="G1177" s="230" t="s">
        <v>280</v>
      </c>
      <c r="H1177" s="231">
        <v>5</v>
      </c>
      <c r="I1177" s="232"/>
      <c r="J1177" s="233">
        <f t="shared" si="100"/>
        <v>0</v>
      </c>
      <c r="K1177" s="229" t="s">
        <v>21</v>
      </c>
      <c r="L1177" s="234"/>
      <c r="M1177" s="235" t="s">
        <v>21</v>
      </c>
      <c r="N1177" s="236" t="s">
        <v>42</v>
      </c>
      <c r="O1177" s="42"/>
      <c r="P1177" s="201">
        <f t="shared" si="101"/>
        <v>0</v>
      </c>
      <c r="Q1177" s="201">
        <v>0</v>
      </c>
      <c r="R1177" s="201">
        <f t="shared" si="102"/>
        <v>0</v>
      </c>
      <c r="S1177" s="201">
        <v>0</v>
      </c>
      <c r="T1177" s="202">
        <f t="shared" si="103"/>
        <v>0</v>
      </c>
      <c r="AR1177" s="24" t="s">
        <v>246</v>
      </c>
      <c r="AT1177" s="24" t="s">
        <v>268</v>
      </c>
      <c r="AU1177" s="24" t="s">
        <v>81</v>
      </c>
      <c r="AY1177" s="24" t="s">
        <v>172</v>
      </c>
      <c r="BE1177" s="203">
        <f t="shared" si="104"/>
        <v>0</v>
      </c>
      <c r="BF1177" s="203">
        <f t="shared" si="105"/>
        <v>0</v>
      </c>
      <c r="BG1177" s="203">
        <f t="shared" si="106"/>
        <v>0</v>
      </c>
      <c r="BH1177" s="203">
        <f t="shared" si="107"/>
        <v>0</v>
      </c>
      <c r="BI1177" s="203">
        <f t="shared" si="108"/>
        <v>0</v>
      </c>
      <c r="BJ1177" s="24" t="s">
        <v>79</v>
      </c>
      <c r="BK1177" s="203">
        <f t="shared" si="109"/>
        <v>0</v>
      </c>
      <c r="BL1177" s="24" t="s">
        <v>209</v>
      </c>
      <c r="BM1177" s="24" t="s">
        <v>1893</v>
      </c>
    </row>
    <row r="1178" spans="2:65" s="1" customFormat="1" ht="16.5" customHeight="1">
      <c r="B1178" s="41"/>
      <c r="C1178" s="227" t="s">
        <v>1309</v>
      </c>
      <c r="D1178" s="227" t="s">
        <v>268</v>
      </c>
      <c r="E1178" s="228" t="s">
        <v>1894</v>
      </c>
      <c r="F1178" s="229" t="s">
        <v>1895</v>
      </c>
      <c r="G1178" s="230" t="s">
        <v>280</v>
      </c>
      <c r="H1178" s="231">
        <v>1</v>
      </c>
      <c r="I1178" s="232"/>
      <c r="J1178" s="233">
        <f t="shared" si="100"/>
        <v>0</v>
      </c>
      <c r="K1178" s="229" t="s">
        <v>21</v>
      </c>
      <c r="L1178" s="234"/>
      <c r="M1178" s="235" t="s">
        <v>21</v>
      </c>
      <c r="N1178" s="236" t="s">
        <v>42</v>
      </c>
      <c r="O1178" s="42"/>
      <c r="P1178" s="201">
        <f t="shared" si="101"/>
        <v>0</v>
      </c>
      <c r="Q1178" s="201">
        <v>0</v>
      </c>
      <c r="R1178" s="201">
        <f t="shared" si="102"/>
        <v>0</v>
      </c>
      <c r="S1178" s="201">
        <v>0</v>
      </c>
      <c r="T1178" s="202">
        <f t="shared" si="103"/>
        <v>0</v>
      </c>
      <c r="AR1178" s="24" t="s">
        <v>246</v>
      </c>
      <c r="AT1178" s="24" t="s">
        <v>268</v>
      </c>
      <c r="AU1178" s="24" t="s">
        <v>81</v>
      </c>
      <c r="AY1178" s="24" t="s">
        <v>172</v>
      </c>
      <c r="BE1178" s="203">
        <f t="shared" si="104"/>
        <v>0</v>
      </c>
      <c r="BF1178" s="203">
        <f t="shared" si="105"/>
        <v>0</v>
      </c>
      <c r="BG1178" s="203">
        <f t="shared" si="106"/>
        <v>0</v>
      </c>
      <c r="BH1178" s="203">
        <f t="shared" si="107"/>
        <v>0</v>
      </c>
      <c r="BI1178" s="203">
        <f t="shared" si="108"/>
        <v>0</v>
      </c>
      <c r="BJ1178" s="24" t="s">
        <v>79</v>
      </c>
      <c r="BK1178" s="203">
        <f t="shared" si="109"/>
        <v>0</v>
      </c>
      <c r="BL1178" s="24" t="s">
        <v>209</v>
      </c>
      <c r="BM1178" s="24" t="s">
        <v>1896</v>
      </c>
    </row>
    <row r="1179" spans="2:65" s="1" customFormat="1" ht="16.5" customHeight="1">
      <c r="B1179" s="41"/>
      <c r="C1179" s="227" t="s">
        <v>1897</v>
      </c>
      <c r="D1179" s="227" t="s">
        <v>268</v>
      </c>
      <c r="E1179" s="228" t="s">
        <v>1898</v>
      </c>
      <c r="F1179" s="229" t="s">
        <v>1899</v>
      </c>
      <c r="G1179" s="230" t="s">
        <v>280</v>
      </c>
      <c r="H1179" s="231">
        <v>2</v>
      </c>
      <c r="I1179" s="232"/>
      <c r="J1179" s="233">
        <f t="shared" si="100"/>
        <v>0</v>
      </c>
      <c r="K1179" s="229" t="s">
        <v>21</v>
      </c>
      <c r="L1179" s="234"/>
      <c r="M1179" s="235" t="s">
        <v>21</v>
      </c>
      <c r="N1179" s="236" t="s">
        <v>42</v>
      </c>
      <c r="O1179" s="42"/>
      <c r="P1179" s="201">
        <f t="shared" si="101"/>
        <v>0</v>
      </c>
      <c r="Q1179" s="201">
        <v>0</v>
      </c>
      <c r="R1179" s="201">
        <f t="shared" si="102"/>
        <v>0</v>
      </c>
      <c r="S1179" s="201">
        <v>0</v>
      </c>
      <c r="T1179" s="202">
        <f t="shared" si="103"/>
        <v>0</v>
      </c>
      <c r="AR1179" s="24" t="s">
        <v>246</v>
      </c>
      <c r="AT1179" s="24" t="s">
        <v>268</v>
      </c>
      <c r="AU1179" s="24" t="s">
        <v>81</v>
      </c>
      <c r="AY1179" s="24" t="s">
        <v>172</v>
      </c>
      <c r="BE1179" s="203">
        <f t="shared" si="104"/>
        <v>0</v>
      </c>
      <c r="BF1179" s="203">
        <f t="shared" si="105"/>
        <v>0</v>
      </c>
      <c r="BG1179" s="203">
        <f t="shared" si="106"/>
        <v>0</v>
      </c>
      <c r="BH1179" s="203">
        <f t="shared" si="107"/>
        <v>0</v>
      </c>
      <c r="BI1179" s="203">
        <f t="shared" si="108"/>
        <v>0</v>
      </c>
      <c r="BJ1179" s="24" t="s">
        <v>79</v>
      </c>
      <c r="BK1179" s="203">
        <f t="shared" si="109"/>
        <v>0</v>
      </c>
      <c r="BL1179" s="24" t="s">
        <v>209</v>
      </c>
      <c r="BM1179" s="24" t="s">
        <v>1900</v>
      </c>
    </row>
    <row r="1180" spans="2:65" s="1" customFormat="1" ht="16.5" customHeight="1">
      <c r="B1180" s="41"/>
      <c r="C1180" s="227" t="s">
        <v>1312</v>
      </c>
      <c r="D1180" s="227" t="s">
        <v>268</v>
      </c>
      <c r="E1180" s="228" t="s">
        <v>1901</v>
      </c>
      <c r="F1180" s="229" t="s">
        <v>1902</v>
      </c>
      <c r="G1180" s="230" t="s">
        <v>280</v>
      </c>
      <c r="H1180" s="231">
        <v>1</v>
      </c>
      <c r="I1180" s="232"/>
      <c r="J1180" s="233">
        <f t="shared" si="100"/>
        <v>0</v>
      </c>
      <c r="K1180" s="229" t="s">
        <v>21</v>
      </c>
      <c r="L1180" s="234"/>
      <c r="M1180" s="235" t="s">
        <v>21</v>
      </c>
      <c r="N1180" s="236" t="s">
        <v>42</v>
      </c>
      <c r="O1180" s="42"/>
      <c r="P1180" s="201">
        <f t="shared" si="101"/>
        <v>0</v>
      </c>
      <c r="Q1180" s="201">
        <v>0</v>
      </c>
      <c r="R1180" s="201">
        <f t="shared" si="102"/>
        <v>0</v>
      </c>
      <c r="S1180" s="201">
        <v>0</v>
      </c>
      <c r="T1180" s="202">
        <f t="shared" si="103"/>
        <v>0</v>
      </c>
      <c r="AR1180" s="24" t="s">
        <v>246</v>
      </c>
      <c r="AT1180" s="24" t="s">
        <v>268</v>
      </c>
      <c r="AU1180" s="24" t="s">
        <v>81</v>
      </c>
      <c r="AY1180" s="24" t="s">
        <v>172</v>
      </c>
      <c r="BE1180" s="203">
        <f t="shared" si="104"/>
        <v>0</v>
      </c>
      <c r="BF1180" s="203">
        <f t="shared" si="105"/>
        <v>0</v>
      </c>
      <c r="BG1180" s="203">
        <f t="shared" si="106"/>
        <v>0</v>
      </c>
      <c r="BH1180" s="203">
        <f t="shared" si="107"/>
        <v>0</v>
      </c>
      <c r="BI1180" s="203">
        <f t="shared" si="108"/>
        <v>0</v>
      </c>
      <c r="BJ1180" s="24" t="s">
        <v>79</v>
      </c>
      <c r="BK1180" s="203">
        <f t="shared" si="109"/>
        <v>0</v>
      </c>
      <c r="BL1180" s="24" t="s">
        <v>209</v>
      </c>
      <c r="BM1180" s="24" t="s">
        <v>1903</v>
      </c>
    </row>
    <row r="1181" spans="2:65" s="1" customFormat="1" ht="16.5" customHeight="1">
      <c r="B1181" s="41"/>
      <c r="C1181" s="227" t="s">
        <v>1904</v>
      </c>
      <c r="D1181" s="227" t="s">
        <v>268</v>
      </c>
      <c r="E1181" s="228" t="s">
        <v>1905</v>
      </c>
      <c r="F1181" s="229" t="s">
        <v>1906</v>
      </c>
      <c r="G1181" s="230" t="s">
        <v>280</v>
      </c>
      <c r="H1181" s="231">
        <v>6</v>
      </c>
      <c r="I1181" s="232"/>
      <c r="J1181" s="233">
        <f t="shared" si="100"/>
        <v>0</v>
      </c>
      <c r="K1181" s="229" t="s">
        <v>21</v>
      </c>
      <c r="L1181" s="234"/>
      <c r="M1181" s="235" t="s">
        <v>21</v>
      </c>
      <c r="N1181" s="236" t="s">
        <v>42</v>
      </c>
      <c r="O1181" s="42"/>
      <c r="P1181" s="201">
        <f t="shared" si="101"/>
        <v>0</v>
      </c>
      <c r="Q1181" s="201">
        <v>0</v>
      </c>
      <c r="R1181" s="201">
        <f t="shared" si="102"/>
        <v>0</v>
      </c>
      <c r="S1181" s="201">
        <v>0</v>
      </c>
      <c r="T1181" s="202">
        <f t="shared" si="103"/>
        <v>0</v>
      </c>
      <c r="AR1181" s="24" t="s">
        <v>246</v>
      </c>
      <c r="AT1181" s="24" t="s">
        <v>268</v>
      </c>
      <c r="AU1181" s="24" t="s">
        <v>81</v>
      </c>
      <c r="AY1181" s="24" t="s">
        <v>172</v>
      </c>
      <c r="BE1181" s="203">
        <f t="shared" si="104"/>
        <v>0</v>
      </c>
      <c r="BF1181" s="203">
        <f t="shared" si="105"/>
        <v>0</v>
      </c>
      <c r="BG1181" s="203">
        <f t="shared" si="106"/>
        <v>0</v>
      </c>
      <c r="BH1181" s="203">
        <f t="shared" si="107"/>
        <v>0</v>
      </c>
      <c r="BI1181" s="203">
        <f t="shared" si="108"/>
        <v>0</v>
      </c>
      <c r="BJ1181" s="24" t="s">
        <v>79</v>
      </c>
      <c r="BK1181" s="203">
        <f t="shared" si="109"/>
        <v>0</v>
      </c>
      <c r="BL1181" s="24" t="s">
        <v>209</v>
      </c>
      <c r="BM1181" s="24" t="s">
        <v>1907</v>
      </c>
    </row>
    <row r="1182" spans="2:65" s="1" customFormat="1" ht="16.5" customHeight="1">
      <c r="B1182" s="41"/>
      <c r="C1182" s="227" t="s">
        <v>1316</v>
      </c>
      <c r="D1182" s="227" t="s">
        <v>268</v>
      </c>
      <c r="E1182" s="228" t="s">
        <v>1908</v>
      </c>
      <c r="F1182" s="229" t="s">
        <v>1909</v>
      </c>
      <c r="G1182" s="230" t="s">
        <v>280</v>
      </c>
      <c r="H1182" s="231">
        <v>2</v>
      </c>
      <c r="I1182" s="232"/>
      <c r="J1182" s="233">
        <f t="shared" si="100"/>
        <v>0</v>
      </c>
      <c r="K1182" s="229" t="s">
        <v>21</v>
      </c>
      <c r="L1182" s="234"/>
      <c r="M1182" s="235" t="s">
        <v>21</v>
      </c>
      <c r="N1182" s="236" t="s">
        <v>42</v>
      </c>
      <c r="O1182" s="42"/>
      <c r="P1182" s="201">
        <f t="shared" si="101"/>
        <v>0</v>
      </c>
      <c r="Q1182" s="201">
        <v>0</v>
      </c>
      <c r="R1182" s="201">
        <f t="shared" si="102"/>
        <v>0</v>
      </c>
      <c r="S1182" s="201">
        <v>0</v>
      </c>
      <c r="T1182" s="202">
        <f t="shared" si="103"/>
        <v>0</v>
      </c>
      <c r="AR1182" s="24" t="s">
        <v>246</v>
      </c>
      <c r="AT1182" s="24" t="s">
        <v>268</v>
      </c>
      <c r="AU1182" s="24" t="s">
        <v>81</v>
      </c>
      <c r="AY1182" s="24" t="s">
        <v>172</v>
      </c>
      <c r="BE1182" s="203">
        <f t="shared" si="104"/>
        <v>0</v>
      </c>
      <c r="BF1182" s="203">
        <f t="shared" si="105"/>
        <v>0</v>
      </c>
      <c r="BG1182" s="203">
        <f t="shared" si="106"/>
        <v>0</v>
      </c>
      <c r="BH1182" s="203">
        <f t="shared" si="107"/>
        <v>0</v>
      </c>
      <c r="BI1182" s="203">
        <f t="shared" si="108"/>
        <v>0</v>
      </c>
      <c r="BJ1182" s="24" t="s">
        <v>79</v>
      </c>
      <c r="BK1182" s="203">
        <f t="shared" si="109"/>
        <v>0</v>
      </c>
      <c r="BL1182" s="24" t="s">
        <v>209</v>
      </c>
      <c r="BM1182" s="24" t="s">
        <v>1910</v>
      </c>
    </row>
    <row r="1183" spans="2:65" s="1" customFormat="1" ht="16.5" customHeight="1">
      <c r="B1183" s="41"/>
      <c r="C1183" s="227" t="s">
        <v>1911</v>
      </c>
      <c r="D1183" s="227" t="s">
        <v>268</v>
      </c>
      <c r="E1183" s="228" t="s">
        <v>1912</v>
      </c>
      <c r="F1183" s="229" t="s">
        <v>1913</v>
      </c>
      <c r="G1183" s="230" t="s">
        <v>280</v>
      </c>
      <c r="H1183" s="231">
        <v>1</v>
      </c>
      <c r="I1183" s="232"/>
      <c r="J1183" s="233">
        <f t="shared" si="100"/>
        <v>0</v>
      </c>
      <c r="K1183" s="229" t="s">
        <v>21</v>
      </c>
      <c r="L1183" s="234"/>
      <c r="M1183" s="235" t="s">
        <v>21</v>
      </c>
      <c r="N1183" s="236" t="s">
        <v>42</v>
      </c>
      <c r="O1183" s="42"/>
      <c r="P1183" s="201">
        <f t="shared" si="101"/>
        <v>0</v>
      </c>
      <c r="Q1183" s="201">
        <v>0</v>
      </c>
      <c r="R1183" s="201">
        <f t="shared" si="102"/>
        <v>0</v>
      </c>
      <c r="S1183" s="201">
        <v>0</v>
      </c>
      <c r="T1183" s="202">
        <f t="shared" si="103"/>
        <v>0</v>
      </c>
      <c r="AR1183" s="24" t="s">
        <v>246</v>
      </c>
      <c r="AT1183" s="24" t="s">
        <v>268</v>
      </c>
      <c r="AU1183" s="24" t="s">
        <v>81</v>
      </c>
      <c r="AY1183" s="24" t="s">
        <v>172</v>
      </c>
      <c r="BE1183" s="203">
        <f t="shared" si="104"/>
        <v>0</v>
      </c>
      <c r="BF1183" s="203">
        <f t="shared" si="105"/>
        <v>0</v>
      </c>
      <c r="BG1183" s="203">
        <f t="shared" si="106"/>
        <v>0</v>
      </c>
      <c r="BH1183" s="203">
        <f t="shared" si="107"/>
        <v>0</v>
      </c>
      <c r="BI1183" s="203">
        <f t="shared" si="108"/>
        <v>0</v>
      </c>
      <c r="BJ1183" s="24" t="s">
        <v>79</v>
      </c>
      <c r="BK1183" s="203">
        <f t="shared" si="109"/>
        <v>0</v>
      </c>
      <c r="BL1183" s="24" t="s">
        <v>209</v>
      </c>
      <c r="BM1183" s="24" t="s">
        <v>1914</v>
      </c>
    </row>
    <row r="1184" spans="2:65" s="1" customFormat="1" ht="16.5" customHeight="1">
      <c r="B1184" s="41"/>
      <c r="C1184" s="227" t="s">
        <v>1319</v>
      </c>
      <c r="D1184" s="227" t="s">
        <v>268</v>
      </c>
      <c r="E1184" s="228" t="s">
        <v>1915</v>
      </c>
      <c r="F1184" s="229" t="s">
        <v>1916</v>
      </c>
      <c r="G1184" s="230" t="s">
        <v>280</v>
      </c>
      <c r="H1184" s="231">
        <v>1</v>
      </c>
      <c r="I1184" s="232"/>
      <c r="J1184" s="233">
        <f t="shared" si="100"/>
        <v>0</v>
      </c>
      <c r="K1184" s="229" t="s">
        <v>21</v>
      </c>
      <c r="L1184" s="234"/>
      <c r="M1184" s="235" t="s">
        <v>21</v>
      </c>
      <c r="N1184" s="236" t="s">
        <v>42</v>
      </c>
      <c r="O1184" s="42"/>
      <c r="P1184" s="201">
        <f t="shared" si="101"/>
        <v>0</v>
      </c>
      <c r="Q1184" s="201">
        <v>0</v>
      </c>
      <c r="R1184" s="201">
        <f t="shared" si="102"/>
        <v>0</v>
      </c>
      <c r="S1184" s="201">
        <v>0</v>
      </c>
      <c r="T1184" s="202">
        <f t="shared" si="103"/>
        <v>0</v>
      </c>
      <c r="AR1184" s="24" t="s">
        <v>246</v>
      </c>
      <c r="AT1184" s="24" t="s">
        <v>268</v>
      </c>
      <c r="AU1184" s="24" t="s">
        <v>81</v>
      </c>
      <c r="AY1184" s="24" t="s">
        <v>172</v>
      </c>
      <c r="BE1184" s="203">
        <f t="shared" si="104"/>
        <v>0</v>
      </c>
      <c r="BF1184" s="203">
        <f t="shared" si="105"/>
        <v>0</v>
      </c>
      <c r="BG1184" s="203">
        <f t="shared" si="106"/>
        <v>0</v>
      </c>
      <c r="BH1184" s="203">
        <f t="shared" si="107"/>
        <v>0</v>
      </c>
      <c r="BI1184" s="203">
        <f t="shared" si="108"/>
        <v>0</v>
      </c>
      <c r="BJ1184" s="24" t="s">
        <v>79</v>
      </c>
      <c r="BK1184" s="203">
        <f t="shared" si="109"/>
        <v>0</v>
      </c>
      <c r="BL1184" s="24" t="s">
        <v>209</v>
      </c>
      <c r="BM1184" s="24" t="s">
        <v>1917</v>
      </c>
    </row>
    <row r="1185" spans="2:65" s="1" customFormat="1" ht="16.5" customHeight="1">
      <c r="B1185" s="41"/>
      <c r="C1185" s="192" t="s">
        <v>1918</v>
      </c>
      <c r="D1185" s="192" t="s">
        <v>174</v>
      </c>
      <c r="E1185" s="193" t="s">
        <v>1919</v>
      </c>
      <c r="F1185" s="194" t="s">
        <v>1920</v>
      </c>
      <c r="G1185" s="195" t="s">
        <v>280</v>
      </c>
      <c r="H1185" s="196">
        <v>20</v>
      </c>
      <c r="I1185" s="197"/>
      <c r="J1185" s="198">
        <f t="shared" si="100"/>
        <v>0</v>
      </c>
      <c r="K1185" s="194" t="s">
        <v>21</v>
      </c>
      <c r="L1185" s="61"/>
      <c r="M1185" s="199" t="s">
        <v>21</v>
      </c>
      <c r="N1185" s="200" t="s">
        <v>42</v>
      </c>
      <c r="O1185" s="42"/>
      <c r="P1185" s="201">
        <f t="shared" si="101"/>
        <v>0</v>
      </c>
      <c r="Q1185" s="201">
        <v>0</v>
      </c>
      <c r="R1185" s="201">
        <f t="shared" si="102"/>
        <v>0</v>
      </c>
      <c r="S1185" s="201">
        <v>0</v>
      </c>
      <c r="T1185" s="202">
        <f t="shared" si="103"/>
        <v>0</v>
      </c>
      <c r="AR1185" s="24" t="s">
        <v>209</v>
      </c>
      <c r="AT1185" s="24" t="s">
        <v>174</v>
      </c>
      <c r="AU1185" s="24" t="s">
        <v>81</v>
      </c>
      <c r="AY1185" s="24" t="s">
        <v>172</v>
      </c>
      <c r="BE1185" s="203">
        <f t="shared" si="104"/>
        <v>0</v>
      </c>
      <c r="BF1185" s="203">
        <f t="shared" si="105"/>
        <v>0</v>
      </c>
      <c r="BG1185" s="203">
        <f t="shared" si="106"/>
        <v>0</v>
      </c>
      <c r="BH1185" s="203">
        <f t="shared" si="107"/>
        <v>0</v>
      </c>
      <c r="BI1185" s="203">
        <f t="shared" si="108"/>
        <v>0</v>
      </c>
      <c r="BJ1185" s="24" t="s">
        <v>79</v>
      </c>
      <c r="BK1185" s="203">
        <f t="shared" si="109"/>
        <v>0</v>
      </c>
      <c r="BL1185" s="24" t="s">
        <v>209</v>
      </c>
      <c r="BM1185" s="24" t="s">
        <v>1921</v>
      </c>
    </row>
    <row r="1186" spans="2:65" s="1" customFormat="1" ht="16.5" customHeight="1">
      <c r="B1186" s="41"/>
      <c r="C1186" s="227" t="s">
        <v>1323</v>
      </c>
      <c r="D1186" s="227" t="s">
        <v>268</v>
      </c>
      <c r="E1186" s="228" t="s">
        <v>1922</v>
      </c>
      <c r="F1186" s="229" t="s">
        <v>1923</v>
      </c>
      <c r="G1186" s="230" t="s">
        <v>280</v>
      </c>
      <c r="H1186" s="231">
        <v>20</v>
      </c>
      <c r="I1186" s="232"/>
      <c r="J1186" s="233">
        <f t="shared" si="100"/>
        <v>0</v>
      </c>
      <c r="K1186" s="229" t="s">
        <v>21</v>
      </c>
      <c r="L1186" s="234"/>
      <c r="M1186" s="235" t="s">
        <v>21</v>
      </c>
      <c r="N1186" s="236" t="s">
        <v>42</v>
      </c>
      <c r="O1186" s="42"/>
      <c r="P1186" s="201">
        <f t="shared" si="101"/>
        <v>0</v>
      </c>
      <c r="Q1186" s="201">
        <v>0</v>
      </c>
      <c r="R1186" s="201">
        <f t="shared" si="102"/>
        <v>0</v>
      </c>
      <c r="S1186" s="201">
        <v>0</v>
      </c>
      <c r="T1186" s="202">
        <f t="shared" si="103"/>
        <v>0</v>
      </c>
      <c r="AR1186" s="24" t="s">
        <v>246</v>
      </c>
      <c r="AT1186" s="24" t="s">
        <v>268</v>
      </c>
      <c r="AU1186" s="24" t="s">
        <v>81</v>
      </c>
      <c r="AY1186" s="24" t="s">
        <v>172</v>
      </c>
      <c r="BE1186" s="203">
        <f t="shared" si="104"/>
        <v>0</v>
      </c>
      <c r="BF1186" s="203">
        <f t="shared" si="105"/>
        <v>0</v>
      </c>
      <c r="BG1186" s="203">
        <f t="shared" si="106"/>
        <v>0</v>
      </c>
      <c r="BH1186" s="203">
        <f t="shared" si="107"/>
        <v>0</v>
      </c>
      <c r="BI1186" s="203">
        <f t="shared" si="108"/>
        <v>0</v>
      </c>
      <c r="BJ1186" s="24" t="s">
        <v>79</v>
      </c>
      <c r="BK1186" s="203">
        <f t="shared" si="109"/>
        <v>0</v>
      </c>
      <c r="BL1186" s="24" t="s">
        <v>209</v>
      </c>
      <c r="BM1186" s="24" t="s">
        <v>1924</v>
      </c>
    </row>
    <row r="1187" spans="2:65" s="1" customFormat="1" ht="16.5" customHeight="1">
      <c r="B1187" s="41"/>
      <c r="C1187" s="192" t="s">
        <v>1925</v>
      </c>
      <c r="D1187" s="192" t="s">
        <v>174</v>
      </c>
      <c r="E1187" s="193" t="s">
        <v>1926</v>
      </c>
      <c r="F1187" s="194" t="s">
        <v>1927</v>
      </c>
      <c r="G1187" s="195" t="s">
        <v>280</v>
      </c>
      <c r="H1187" s="196">
        <v>144</v>
      </c>
      <c r="I1187" s="197"/>
      <c r="J1187" s="198">
        <f t="shared" si="100"/>
        <v>0</v>
      </c>
      <c r="K1187" s="194" t="s">
        <v>21</v>
      </c>
      <c r="L1187" s="61"/>
      <c r="M1187" s="199" t="s">
        <v>21</v>
      </c>
      <c r="N1187" s="200" t="s">
        <v>42</v>
      </c>
      <c r="O1187" s="42"/>
      <c r="P1187" s="201">
        <f t="shared" si="101"/>
        <v>0</v>
      </c>
      <c r="Q1187" s="201">
        <v>0</v>
      </c>
      <c r="R1187" s="201">
        <f t="shared" si="102"/>
        <v>0</v>
      </c>
      <c r="S1187" s="201">
        <v>0</v>
      </c>
      <c r="T1187" s="202">
        <f t="shared" si="103"/>
        <v>0</v>
      </c>
      <c r="AR1187" s="24" t="s">
        <v>209</v>
      </c>
      <c r="AT1187" s="24" t="s">
        <v>174</v>
      </c>
      <c r="AU1187" s="24" t="s">
        <v>81</v>
      </c>
      <c r="AY1187" s="24" t="s">
        <v>172</v>
      </c>
      <c r="BE1187" s="203">
        <f t="shared" si="104"/>
        <v>0</v>
      </c>
      <c r="BF1187" s="203">
        <f t="shared" si="105"/>
        <v>0</v>
      </c>
      <c r="BG1187" s="203">
        <f t="shared" si="106"/>
        <v>0</v>
      </c>
      <c r="BH1187" s="203">
        <f t="shared" si="107"/>
        <v>0</v>
      </c>
      <c r="BI1187" s="203">
        <f t="shared" si="108"/>
        <v>0</v>
      </c>
      <c r="BJ1187" s="24" t="s">
        <v>79</v>
      </c>
      <c r="BK1187" s="203">
        <f t="shared" si="109"/>
        <v>0</v>
      </c>
      <c r="BL1187" s="24" t="s">
        <v>209</v>
      </c>
      <c r="BM1187" s="24" t="s">
        <v>1928</v>
      </c>
    </row>
    <row r="1188" spans="2:65" s="1" customFormat="1" ht="16.5" customHeight="1">
      <c r="B1188" s="41"/>
      <c r="C1188" s="192" t="s">
        <v>1326</v>
      </c>
      <c r="D1188" s="192" t="s">
        <v>174</v>
      </c>
      <c r="E1188" s="193" t="s">
        <v>1929</v>
      </c>
      <c r="F1188" s="194" t="s">
        <v>1930</v>
      </c>
      <c r="G1188" s="195" t="s">
        <v>1204</v>
      </c>
      <c r="H1188" s="196">
        <v>20</v>
      </c>
      <c r="I1188" s="197"/>
      <c r="J1188" s="198">
        <f t="shared" si="100"/>
        <v>0</v>
      </c>
      <c r="K1188" s="194" t="s">
        <v>21</v>
      </c>
      <c r="L1188" s="61"/>
      <c r="M1188" s="199" t="s">
        <v>21</v>
      </c>
      <c r="N1188" s="200" t="s">
        <v>42</v>
      </c>
      <c r="O1188" s="42"/>
      <c r="P1188" s="201">
        <f t="shared" si="101"/>
        <v>0</v>
      </c>
      <c r="Q1188" s="201">
        <v>0</v>
      </c>
      <c r="R1188" s="201">
        <f t="shared" si="102"/>
        <v>0</v>
      </c>
      <c r="S1188" s="201">
        <v>0</v>
      </c>
      <c r="T1188" s="202">
        <f t="shared" si="103"/>
        <v>0</v>
      </c>
      <c r="AR1188" s="24" t="s">
        <v>209</v>
      </c>
      <c r="AT1188" s="24" t="s">
        <v>174</v>
      </c>
      <c r="AU1188" s="24" t="s">
        <v>81</v>
      </c>
      <c r="AY1188" s="24" t="s">
        <v>172</v>
      </c>
      <c r="BE1188" s="203">
        <f t="shared" si="104"/>
        <v>0</v>
      </c>
      <c r="BF1188" s="203">
        <f t="shared" si="105"/>
        <v>0</v>
      </c>
      <c r="BG1188" s="203">
        <f t="shared" si="106"/>
        <v>0</v>
      </c>
      <c r="BH1188" s="203">
        <f t="shared" si="107"/>
        <v>0</v>
      </c>
      <c r="BI1188" s="203">
        <f t="shared" si="108"/>
        <v>0</v>
      </c>
      <c r="BJ1188" s="24" t="s">
        <v>79</v>
      </c>
      <c r="BK1188" s="203">
        <f t="shared" si="109"/>
        <v>0</v>
      </c>
      <c r="BL1188" s="24" t="s">
        <v>209</v>
      </c>
      <c r="BM1188" s="24" t="s">
        <v>1931</v>
      </c>
    </row>
    <row r="1189" spans="2:65" s="1" customFormat="1" ht="16.5" customHeight="1">
      <c r="B1189" s="41"/>
      <c r="C1189" s="192" t="s">
        <v>1932</v>
      </c>
      <c r="D1189" s="192" t="s">
        <v>174</v>
      </c>
      <c r="E1189" s="193" t="s">
        <v>1933</v>
      </c>
      <c r="F1189" s="194" t="s">
        <v>1934</v>
      </c>
      <c r="G1189" s="195" t="s">
        <v>1092</v>
      </c>
      <c r="H1189" s="247"/>
      <c r="I1189" s="197"/>
      <c r="J1189" s="198">
        <f t="shared" si="100"/>
        <v>0</v>
      </c>
      <c r="K1189" s="194" t="s">
        <v>21</v>
      </c>
      <c r="L1189" s="61"/>
      <c r="M1189" s="199" t="s">
        <v>21</v>
      </c>
      <c r="N1189" s="200" t="s">
        <v>42</v>
      </c>
      <c r="O1189" s="42"/>
      <c r="P1189" s="201">
        <f t="shared" si="101"/>
        <v>0</v>
      </c>
      <c r="Q1189" s="201">
        <v>0</v>
      </c>
      <c r="R1189" s="201">
        <f t="shared" si="102"/>
        <v>0</v>
      </c>
      <c r="S1189" s="201">
        <v>0</v>
      </c>
      <c r="T1189" s="202">
        <f t="shared" si="103"/>
        <v>0</v>
      </c>
      <c r="AR1189" s="24" t="s">
        <v>209</v>
      </c>
      <c r="AT1189" s="24" t="s">
        <v>174</v>
      </c>
      <c r="AU1189" s="24" t="s">
        <v>81</v>
      </c>
      <c r="AY1189" s="24" t="s">
        <v>172</v>
      </c>
      <c r="BE1189" s="203">
        <f t="shared" si="104"/>
        <v>0</v>
      </c>
      <c r="BF1189" s="203">
        <f t="shared" si="105"/>
        <v>0</v>
      </c>
      <c r="BG1189" s="203">
        <f t="shared" si="106"/>
        <v>0</v>
      </c>
      <c r="BH1189" s="203">
        <f t="shared" si="107"/>
        <v>0</v>
      </c>
      <c r="BI1189" s="203">
        <f t="shared" si="108"/>
        <v>0</v>
      </c>
      <c r="BJ1189" s="24" t="s">
        <v>79</v>
      </c>
      <c r="BK1189" s="203">
        <f t="shared" si="109"/>
        <v>0</v>
      </c>
      <c r="BL1189" s="24" t="s">
        <v>209</v>
      </c>
      <c r="BM1189" s="24" t="s">
        <v>1935</v>
      </c>
    </row>
    <row r="1190" spans="2:63" s="10" customFormat="1" ht="29.85" customHeight="1">
      <c r="B1190" s="176"/>
      <c r="C1190" s="177"/>
      <c r="D1190" s="178" t="s">
        <v>70</v>
      </c>
      <c r="E1190" s="190" t="s">
        <v>1597</v>
      </c>
      <c r="F1190" s="190" t="s">
        <v>1598</v>
      </c>
      <c r="G1190" s="177"/>
      <c r="H1190" s="177"/>
      <c r="I1190" s="180"/>
      <c r="J1190" s="191">
        <f>BK1190</f>
        <v>0</v>
      </c>
      <c r="K1190" s="177"/>
      <c r="L1190" s="182"/>
      <c r="M1190" s="183"/>
      <c r="N1190" s="184"/>
      <c r="O1190" s="184"/>
      <c r="P1190" s="185">
        <f>SUM(P1191:P1192)</f>
        <v>0</v>
      </c>
      <c r="Q1190" s="184"/>
      <c r="R1190" s="185">
        <f>SUM(R1191:R1192)</f>
        <v>0</v>
      </c>
      <c r="S1190" s="184"/>
      <c r="T1190" s="186">
        <f>SUM(T1191:T1192)</f>
        <v>0</v>
      </c>
      <c r="AR1190" s="187" t="s">
        <v>81</v>
      </c>
      <c r="AT1190" s="188" t="s">
        <v>70</v>
      </c>
      <c r="AU1190" s="188" t="s">
        <v>79</v>
      </c>
      <c r="AY1190" s="187" t="s">
        <v>172</v>
      </c>
      <c r="BK1190" s="189">
        <f>SUM(BK1191:BK1192)</f>
        <v>0</v>
      </c>
    </row>
    <row r="1191" spans="2:65" s="1" customFormat="1" ht="16.5" customHeight="1">
      <c r="B1191" s="41"/>
      <c r="C1191" s="192" t="s">
        <v>1330</v>
      </c>
      <c r="D1191" s="192" t="s">
        <v>174</v>
      </c>
      <c r="E1191" s="193" t="s">
        <v>1936</v>
      </c>
      <c r="F1191" s="194" t="s">
        <v>1600</v>
      </c>
      <c r="G1191" s="195" t="s">
        <v>280</v>
      </c>
      <c r="H1191" s="196">
        <v>600</v>
      </c>
      <c r="I1191" s="197"/>
      <c r="J1191" s="198">
        <f>ROUND(I1191*H1191,2)</f>
        <v>0</v>
      </c>
      <c r="K1191" s="194" t="s">
        <v>21</v>
      </c>
      <c r="L1191" s="61"/>
      <c r="M1191" s="199" t="s">
        <v>21</v>
      </c>
      <c r="N1191" s="200" t="s">
        <v>42</v>
      </c>
      <c r="O1191" s="42"/>
      <c r="P1191" s="201">
        <f>O1191*H1191</f>
        <v>0</v>
      </c>
      <c r="Q1191" s="201">
        <v>0</v>
      </c>
      <c r="R1191" s="201">
        <f>Q1191*H1191</f>
        <v>0</v>
      </c>
      <c r="S1191" s="201">
        <v>0</v>
      </c>
      <c r="T1191" s="202">
        <f>S1191*H1191</f>
        <v>0</v>
      </c>
      <c r="AR1191" s="24" t="s">
        <v>209</v>
      </c>
      <c r="AT1191" s="24" t="s">
        <v>174</v>
      </c>
      <c r="AU1191" s="24" t="s">
        <v>81</v>
      </c>
      <c r="AY1191" s="24" t="s">
        <v>172</v>
      </c>
      <c r="BE1191" s="203">
        <f>IF(N1191="základní",J1191,0)</f>
        <v>0</v>
      </c>
      <c r="BF1191" s="203">
        <f>IF(N1191="snížená",J1191,0)</f>
        <v>0</v>
      </c>
      <c r="BG1191" s="203">
        <f>IF(N1191="zákl. přenesená",J1191,0)</f>
        <v>0</v>
      </c>
      <c r="BH1191" s="203">
        <f>IF(N1191="sníž. přenesená",J1191,0)</f>
        <v>0</v>
      </c>
      <c r="BI1191" s="203">
        <f>IF(N1191="nulová",J1191,0)</f>
        <v>0</v>
      </c>
      <c r="BJ1191" s="24" t="s">
        <v>79</v>
      </c>
      <c r="BK1191" s="203">
        <f>ROUND(I1191*H1191,2)</f>
        <v>0</v>
      </c>
      <c r="BL1191" s="24" t="s">
        <v>209</v>
      </c>
      <c r="BM1191" s="24" t="s">
        <v>1937</v>
      </c>
    </row>
    <row r="1192" spans="2:65" s="1" customFormat="1" ht="16.5" customHeight="1">
      <c r="B1192" s="41"/>
      <c r="C1192" s="192" t="s">
        <v>1938</v>
      </c>
      <c r="D1192" s="192" t="s">
        <v>174</v>
      </c>
      <c r="E1192" s="193" t="s">
        <v>1939</v>
      </c>
      <c r="F1192" s="194" t="s">
        <v>1604</v>
      </c>
      <c r="G1192" s="195" t="s">
        <v>1092</v>
      </c>
      <c r="H1192" s="247"/>
      <c r="I1192" s="197"/>
      <c r="J1192" s="198">
        <f>ROUND(I1192*H1192,2)</f>
        <v>0</v>
      </c>
      <c r="K1192" s="194" t="s">
        <v>21</v>
      </c>
      <c r="L1192" s="61"/>
      <c r="M1192" s="199" t="s">
        <v>21</v>
      </c>
      <c r="N1192" s="200" t="s">
        <v>42</v>
      </c>
      <c r="O1192" s="42"/>
      <c r="P1192" s="201">
        <f>O1192*H1192</f>
        <v>0</v>
      </c>
      <c r="Q1192" s="201">
        <v>0</v>
      </c>
      <c r="R1192" s="201">
        <f>Q1192*H1192</f>
        <v>0</v>
      </c>
      <c r="S1192" s="201">
        <v>0</v>
      </c>
      <c r="T1192" s="202">
        <f>S1192*H1192</f>
        <v>0</v>
      </c>
      <c r="AR1192" s="24" t="s">
        <v>209</v>
      </c>
      <c r="AT1192" s="24" t="s">
        <v>174</v>
      </c>
      <c r="AU1192" s="24" t="s">
        <v>81</v>
      </c>
      <c r="AY1192" s="24" t="s">
        <v>172</v>
      </c>
      <c r="BE1192" s="203">
        <f>IF(N1192="základní",J1192,0)</f>
        <v>0</v>
      </c>
      <c r="BF1192" s="203">
        <f>IF(N1192="snížená",J1192,0)</f>
        <v>0</v>
      </c>
      <c r="BG1192" s="203">
        <f>IF(N1192="zákl. přenesená",J1192,0)</f>
        <v>0</v>
      </c>
      <c r="BH1192" s="203">
        <f>IF(N1192="sníž. přenesená",J1192,0)</f>
        <v>0</v>
      </c>
      <c r="BI1192" s="203">
        <f>IF(N1192="nulová",J1192,0)</f>
        <v>0</v>
      </c>
      <c r="BJ1192" s="24" t="s">
        <v>79</v>
      </c>
      <c r="BK1192" s="203">
        <f>ROUND(I1192*H1192,2)</f>
        <v>0</v>
      </c>
      <c r="BL1192" s="24" t="s">
        <v>209</v>
      </c>
      <c r="BM1192" s="24" t="s">
        <v>1940</v>
      </c>
    </row>
    <row r="1193" spans="2:63" s="10" customFormat="1" ht="29.85" customHeight="1">
      <c r="B1193" s="176"/>
      <c r="C1193" s="177"/>
      <c r="D1193" s="178" t="s">
        <v>70</v>
      </c>
      <c r="E1193" s="190" t="s">
        <v>1941</v>
      </c>
      <c r="F1193" s="190" t="s">
        <v>1942</v>
      </c>
      <c r="G1193" s="177"/>
      <c r="H1193" s="177"/>
      <c r="I1193" s="180"/>
      <c r="J1193" s="191">
        <f>BK1193</f>
        <v>0</v>
      </c>
      <c r="K1193" s="177"/>
      <c r="L1193" s="182"/>
      <c r="M1193" s="183"/>
      <c r="N1193" s="184"/>
      <c r="O1193" s="184"/>
      <c r="P1193" s="185">
        <f>P1194</f>
        <v>0</v>
      </c>
      <c r="Q1193" s="184"/>
      <c r="R1193" s="185">
        <f>R1194</f>
        <v>0</v>
      </c>
      <c r="S1193" s="184"/>
      <c r="T1193" s="186">
        <f>T1194</f>
        <v>0</v>
      </c>
      <c r="AR1193" s="187" t="s">
        <v>81</v>
      </c>
      <c r="AT1193" s="188" t="s">
        <v>70</v>
      </c>
      <c r="AU1193" s="188" t="s">
        <v>79</v>
      </c>
      <c r="AY1193" s="187" t="s">
        <v>172</v>
      </c>
      <c r="BK1193" s="189">
        <f>BK1194</f>
        <v>0</v>
      </c>
    </row>
    <row r="1194" spans="2:65" s="1" customFormat="1" ht="16.5" customHeight="1">
      <c r="B1194" s="41"/>
      <c r="C1194" s="192" t="s">
        <v>1333</v>
      </c>
      <c r="D1194" s="192" t="s">
        <v>174</v>
      </c>
      <c r="E1194" s="193" t="s">
        <v>1943</v>
      </c>
      <c r="F1194" s="194" t="s">
        <v>1944</v>
      </c>
      <c r="G1194" s="195" t="s">
        <v>348</v>
      </c>
      <c r="H1194" s="196">
        <v>20</v>
      </c>
      <c r="I1194" s="197"/>
      <c r="J1194" s="198">
        <f>ROUND(I1194*H1194,2)</f>
        <v>0</v>
      </c>
      <c r="K1194" s="194" t="s">
        <v>21</v>
      </c>
      <c r="L1194" s="61"/>
      <c r="M1194" s="199" t="s">
        <v>21</v>
      </c>
      <c r="N1194" s="200" t="s">
        <v>42</v>
      </c>
      <c r="O1194" s="42"/>
      <c r="P1194" s="201">
        <f>O1194*H1194</f>
        <v>0</v>
      </c>
      <c r="Q1194" s="201">
        <v>0</v>
      </c>
      <c r="R1194" s="201">
        <f>Q1194*H1194</f>
        <v>0</v>
      </c>
      <c r="S1194" s="201">
        <v>0</v>
      </c>
      <c r="T1194" s="202">
        <f>S1194*H1194</f>
        <v>0</v>
      </c>
      <c r="AR1194" s="24" t="s">
        <v>209</v>
      </c>
      <c r="AT1194" s="24" t="s">
        <v>174</v>
      </c>
      <c r="AU1194" s="24" t="s">
        <v>81</v>
      </c>
      <c r="AY1194" s="24" t="s">
        <v>172</v>
      </c>
      <c r="BE1194" s="203">
        <f>IF(N1194="základní",J1194,0)</f>
        <v>0</v>
      </c>
      <c r="BF1194" s="203">
        <f>IF(N1194="snížená",J1194,0)</f>
        <v>0</v>
      </c>
      <c r="BG1194" s="203">
        <f>IF(N1194="zákl. přenesená",J1194,0)</f>
        <v>0</v>
      </c>
      <c r="BH1194" s="203">
        <f>IF(N1194="sníž. přenesená",J1194,0)</f>
        <v>0</v>
      </c>
      <c r="BI1194" s="203">
        <f>IF(N1194="nulová",J1194,0)</f>
        <v>0</v>
      </c>
      <c r="BJ1194" s="24" t="s">
        <v>79</v>
      </c>
      <c r="BK1194" s="203">
        <f>ROUND(I1194*H1194,2)</f>
        <v>0</v>
      </c>
      <c r="BL1194" s="24" t="s">
        <v>209</v>
      </c>
      <c r="BM1194" s="24" t="s">
        <v>1945</v>
      </c>
    </row>
    <row r="1195" spans="2:63" s="10" customFormat="1" ht="29.85" customHeight="1">
      <c r="B1195" s="176"/>
      <c r="C1195" s="177"/>
      <c r="D1195" s="178" t="s">
        <v>70</v>
      </c>
      <c r="E1195" s="190" t="s">
        <v>1946</v>
      </c>
      <c r="F1195" s="190" t="s">
        <v>1947</v>
      </c>
      <c r="G1195" s="177"/>
      <c r="H1195" s="177"/>
      <c r="I1195" s="180"/>
      <c r="J1195" s="191">
        <f>BK1195</f>
        <v>0</v>
      </c>
      <c r="K1195" s="177"/>
      <c r="L1195" s="182"/>
      <c r="M1195" s="183"/>
      <c r="N1195" s="184"/>
      <c r="O1195" s="184"/>
      <c r="P1195" s="185">
        <f>SUM(P1196:P1212)</f>
        <v>0</v>
      </c>
      <c r="Q1195" s="184"/>
      <c r="R1195" s="185">
        <f>SUM(R1196:R1212)</f>
        <v>0</v>
      </c>
      <c r="S1195" s="184"/>
      <c r="T1195" s="186">
        <f>SUM(T1196:T1212)</f>
        <v>0</v>
      </c>
      <c r="AR1195" s="187" t="s">
        <v>79</v>
      </c>
      <c r="AT1195" s="188" t="s">
        <v>70</v>
      </c>
      <c r="AU1195" s="188" t="s">
        <v>79</v>
      </c>
      <c r="AY1195" s="187" t="s">
        <v>172</v>
      </c>
      <c r="BK1195" s="189">
        <f>SUM(BK1196:BK1212)</f>
        <v>0</v>
      </c>
    </row>
    <row r="1196" spans="2:65" s="1" customFormat="1" ht="25.5" customHeight="1">
      <c r="B1196" s="41"/>
      <c r="C1196" s="192" t="s">
        <v>1948</v>
      </c>
      <c r="D1196" s="192" t="s">
        <v>174</v>
      </c>
      <c r="E1196" s="193" t="s">
        <v>1949</v>
      </c>
      <c r="F1196" s="194" t="s">
        <v>1950</v>
      </c>
      <c r="G1196" s="195" t="s">
        <v>218</v>
      </c>
      <c r="H1196" s="196">
        <v>200</v>
      </c>
      <c r="I1196" s="197"/>
      <c r="J1196" s="198">
        <f aca="true" t="shared" si="110" ref="J1196:J1212">ROUND(I1196*H1196,2)</f>
        <v>0</v>
      </c>
      <c r="K1196" s="194" t="s">
        <v>21</v>
      </c>
      <c r="L1196" s="61"/>
      <c r="M1196" s="199" t="s">
        <v>21</v>
      </c>
      <c r="N1196" s="200" t="s">
        <v>42</v>
      </c>
      <c r="O1196" s="42"/>
      <c r="P1196" s="201">
        <f aca="true" t="shared" si="111" ref="P1196:P1212">O1196*H1196</f>
        <v>0</v>
      </c>
      <c r="Q1196" s="201">
        <v>0</v>
      </c>
      <c r="R1196" s="201">
        <f aca="true" t="shared" si="112" ref="R1196:R1212">Q1196*H1196</f>
        <v>0</v>
      </c>
      <c r="S1196" s="201">
        <v>0</v>
      </c>
      <c r="T1196" s="202">
        <f aca="true" t="shared" si="113" ref="T1196:T1212">S1196*H1196</f>
        <v>0</v>
      </c>
      <c r="AR1196" s="24" t="s">
        <v>179</v>
      </c>
      <c r="AT1196" s="24" t="s">
        <v>174</v>
      </c>
      <c r="AU1196" s="24" t="s">
        <v>81</v>
      </c>
      <c r="AY1196" s="24" t="s">
        <v>172</v>
      </c>
      <c r="BE1196" s="203">
        <f aca="true" t="shared" si="114" ref="BE1196:BE1212">IF(N1196="základní",J1196,0)</f>
        <v>0</v>
      </c>
      <c r="BF1196" s="203">
        <f aca="true" t="shared" si="115" ref="BF1196:BF1212">IF(N1196="snížená",J1196,0)</f>
        <v>0</v>
      </c>
      <c r="BG1196" s="203">
        <f aca="true" t="shared" si="116" ref="BG1196:BG1212">IF(N1196="zákl. přenesená",J1196,0)</f>
        <v>0</v>
      </c>
      <c r="BH1196" s="203">
        <f aca="true" t="shared" si="117" ref="BH1196:BH1212">IF(N1196="sníž. přenesená",J1196,0)</f>
        <v>0</v>
      </c>
      <c r="BI1196" s="203">
        <f aca="true" t="shared" si="118" ref="BI1196:BI1212">IF(N1196="nulová",J1196,0)</f>
        <v>0</v>
      </c>
      <c r="BJ1196" s="24" t="s">
        <v>79</v>
      </c>
      <c r="BK1196" s="203">
        <f aca="true" t="shared" si="119" ref="BK1196:BK1212">ROUND(I1196*H1196,2)</f>
        <v>0</v>
      </c>
      <c r="BL1196" s="24" t="s">
        <v>179</v>
      </c>
      <c r="BM1196" s="24" t="s">
        <v>1951</v>
      </c>
    </row>
    <row r="1197" spans="2:65" s="1" customFormat="1" ht="16.5" customHeight="1">
      <c r="B1197" s="41"/>
      <c r="C1197" s="192" t="s">
        <v>1337</v>
      </c>
      <c r="D1197" s="192" t="s">
        <v>174</v>
      </c>
      <c r="E1197" s="193" t="s">
        <v>1952</v>
      </c>
      <c r="F1197" s="194" t="s">
        <v>1953</v>
      </c>
      <c r="G1197" s="195" t="s">
        <v>348</v>
      </c>
      <c r="H1197" s="196">
        <v>550</v>
      </c>
      <c r="I1197" s="197"/>
      <c r="J1197" s="198">
        <f t="shared" si="110"/>
        <v>0</v>
      </c>
      <c r="K1197" s="194" t="s">
        <v>21</v>
      </c>
      <c r="L1197" s="61"/>
      <c r="M1197" s="199" t="s">
        <v>21</v>
      </c>
      <c r="N1197" s="200" t="s">
        <v>42</v>
      </c>
      <c r="O1197" s="42"/>
      <c r="P1197" s="201">
        <f t="shared" si="111"/>
        <v>0</v>
      </c>
      <c r="Q1197" s="201">
        <v>0</v>
      </c>
      <c r="R1197" s="201">
        <f t="shared" si="112"/>
        <v>0</v>
      </c>
      <c r="S1197" s="201">
        <v>0</v>
      </c>
      <c r="T1197" s="202">
        <f t="shared" si="113"/>
        <v>0</v>
      </c>
      <c r="AR1197" s="24" t="s">
        <v>179</v>
      </c>
      <c r="AT1197" s="24" t="s">
        <v>174</v>
      </c>
      <c r="AU1197" s="24" t="s">
        <v>81</v>
      </c>
      <c r="AY1197" s="24" t="s">
        <v>172</v>
      </c>
      <c r="BE1197" s="203">
        <f t="shared" si="114"/>
        <v>0</v>
      </c>
      <c r="BF1197" s="203">
        <f t="shared" si="115"/>
        <v>0</v>
      </c>
      <c r="BG1197" s="203">
        <f t="shared" si="116"/>
        <v>0</v>
      </c>
      <c r="BH1197" s="203">
        <f t="shared" si="117"/>
        <v>0</v>
      </c>
      <c r="BI1197" s="203">
        <f t="shared" si="118"/>
        <v>0</v>
      </c>
      <c r="BJ1197" s="24" t="s">
        <v>79</v>
      </c>
      <c r="BK1197" s="203">
        <f t="shared" si="119"/>
        <v>0</v>
      </c>
      <c r="BL1197" s="24" t="s">
        <v>179</v>
      </c>
      <c r="BM1197" s="24" t="s">
        <v>1954</v>
      </c>
    </row>
    <row r="1198" spans="2:65" s="1" customFormat="1" ht="16.5" customHeight="1">
      <c r="B1198" s="41"/>
      <c r="C1198" s="192" t="s">
        <v>1955</v>
      </c>
      <c r="D1198" s="192" t="s">
        <v>174</v>
      </c>
      <c r="E1198" s="193" t="s">
        <v>1956</v>
      </c>
      <c r="F1198" s="194" t="s">
        <v>1957</v>
      </c>
      <c r="G1198" s="195" t="s">
        <v>348</v>
      </c>
      <c r="H1198" s="196">
        <v>200</v>
      </c>
      <c r="I1198" s="197"/>
      <c r="J1198" s="198">
        <f t="shared" si="110"/>
        <v>0</v>
      </c>
      <c r="K1198" s="194" t="s">
        <v>21</v>
      </c>
      <c r="L1198" s="61"/>
      <c r="M1198" s="199" t="s">
        <v>21</v>
      </c>
      <c r="N1198" s="200" t="s">
        <v>42</v>
      </c>
      <c r="O1198" s="42"/>
      <c r="P1198" s="201">
        <f t="shared" si="111"/>
        <v>0</v>
      </c>
      <c r="Q1198" s="201">
        <v>0</v>
      </c>
      <c r="R1198" s="201">
        <f t="shared" si="112"/>
        <v>0</v>
      </c>
      <c r="S1198" s="201">
        <v>0</v>
      </c>
      <c r="T1198" s="202">
        <f t="shared" si="113"/>
        <v>0</v>
      </c>
      <c r="AR1198" s="24" t="s">
        <v>179</v>
      </c>
      <c r="AT1198" s="24" t="s">
        <v>174</v>
      </c>
      <c r="AU1198" s="24" t="s">
        <v>81</v>
      </c>
      <c r="AY1198" s="24" t="s">
        <v>172</v>
      </c>
      <c r="BE1198" s="203">
        <f t="shared" si="114"/>
        <v>0</v>
      </c>
      <c r="BF1198" s="203">
        <f t="shared" si="115"/>
        <v>0</v>
      </c>
      <c r="BG1198" s="203">
        <f t="shared" si="116"/>
        <v>0</v>
      </c>
      <c r="BH1198" s="203">
        <f t="shared" si="117"/>
        <v>0</v>
      </c>
      <c r="BI1198" s="203">
        <f t="shared" si="118"/>
        <v>0</v>
      </c>
      <c r="BJ1198" s="24" t="s">
        <v>79</v>
      </c>
      <c r="BK1198" s="203">
        <f t="shared" si="119"/>
        <v>0</v>
      </c>
      <c r="BL1198" s="24" t="s">
        <v>179</v>
      </c>
      <c r="BM1198" s="24" t="s">
        <v>1958</v>
      </c>
    </row>
    <row r="1199" spans="2:65" s="1" customFormat="1" ht="16.5" customHeight="1">
      <c r="B1199" s="41"/>
      <c r="C1199" s="192" t="s">
        <v>1340</v>
      </c>
      <c r="D1199" s="192" t="s">
        <v>174</v>
      </c>
      <c r="E1199" s="193" t="s">
        <v>1959</v>
      </c>
      <c r="F1199" s="194" t="s">
        <v>1960</v>
      </c>
      <c r="G1199" s="195" t="s">
        <v>348</v>
      </c>
      <c r="H1199" s="196">
        <v>100</v>
      </c>
      <c r="I1199" s="197"/>
      <c r="J1199" s="198">
        <f t="shared" si="110"/>
        <v>0</v>
      </c>
      <c r="K1199" s="194" t="s">
        <v>21</v>
      </c>
      <c r="L1199" s="61"/>
      <c r="M1199" s="199" t="s">
        <v>21</v>
      </c>
      <c r="N1199" s="200" t="s">
        <v>42</v>
      </c>
      <c r="O1199" s="42"/>
      <c r="P1199" s="201">
        <f t="shared" si="111"/>
        <v>0</v>
      </c>
      <c r="Q1199" s="201">
        <v>0</v>
      </c>
      <c r="R1199" s="201">
        <f t="shared" si="112"/>
        <v>0</v>
      </c>
      <c r="S1199" s="201">
        <v>0</v>
      </c>
      <c r="T1199" s="202">
        <f t="shared" si="113"/>
        <v>0</v>
      </c>
      <c r="AR1199" s="24" t="s">
        <v>179</v>
      </c>
      <c r="AT1199" s="24" t="s">
        <v>174</v>
      </c>
      <c r="AU1199" s="24" t="s">
        <v>81</v>
      </c>
      <c r="AY1199" s="24" t="s">
        <v>172</v>
      </c>
      <c r="BE1199" s="203">
        <f t="shared" si="114"/>
        <v>0</v>
      </c>
      <c r="BF1199" s="203">
        <f t="shared" si="115"/>
        <v>0</v>
      </c>
      <c r="BG1199" s="203">
        <f t="shared" si="116"/>
        <v>0</v>
      </c>
      <c r="BH1199" s="203">
        <f t="shared" si="117"/>
        <v>0</v>
      </c>
      <c r="BI1199" s="203">
        <f t="shared" si="118"/>
        <v>0</v>
      </c>
      <c r="BJ1199" s="24" t="s">
        <v>79</v>
      </c>
      <c r="BK1199" s="203">
        <f t="shared" si="119"/>
        <v>0</v>
      </c>
      <c r="BL1199" s="24" t="s">
        <v>179</v>
      </c>
      <c r="BM1199" s="24" t="s">
        <v>1961</v>
      </c>
    </row>
    <row r="1200" spans="2:65" s="1" customFormat="1" ht="16.5" customHeight="1">
      <c r="B1200" s="41"/>
      <c r="C1200" s="192" t="s">
        <v>1962</v>
      </c>
      <c r="D1200" s="192" t="s">
        <v>174</v>
      </c>
      <c r="E1200" s="193" t="s">
        <v>1963</v>
      </c>
      <c r="F1200" s="194" t="s">
        <v>1964</v>
      </c>
      <c r="G1200" s="195" t="s">
        <v>218</v>
      </c>
      <c r="H1200" s="196">
        <v>100</v>
      </c>
      <c r="I1200" s="197"/>
      <c r="J1200" s="198">
        <f t="shared" si="110"/>
        <v>0</v>
      </c>
      <c r="K1200" s="194" t="s">
        <v>21</v>
      </c>
      <c r="L1200" s="61"/>
      <c r="M1200" s="199" t="s">
        <v>21</v>
      </c>
      <c r="N1200" s="200" t="s">
        <v>42</v>
      </c>
      <c r="O1200" s="42"/>
      <c r="P1200" s="201">
        <f t="shared" si="111"/>
        <v>0</v>
      </c>
      <c r="Q1200" s="201">
        <v>0</v>
      </c>
      <c r="R1200" s="201">
        <f t="shared" si="112"/>
        <v>0</v>
      </c>
      <c r="S1200" s="201">
        <v>0</v>
      </c>
      <c r="T1200" s="202">
        <f t="shared" si="113"/>
        <v>0</v>
      </c>
      <c r="AR1200" s="24" t="s">
        <v>179</v>
      </c>
      <c r="AT1200" s="24" t="s">
        <v>174</v>
      </c>
      <c r="AU1200" s="24" t="s">
        <v>81</v>
      </c>
      <c r="AY1200" s="24" t="s">
        <v>172</v>
      </c>
      <c r="BE1200" s="203">
        <f t="shared" si="114"/>
        <v>0</v>
      </c>
      <c r="BF1200" s="203">
        <f t="shared" si="115"/>
        <v>0</v>
      </c>
      <c r="BG1200" s="203">
        <f t="shared" si="116"/>
        <v>0</v>
      </c>
      <c r="BH1200" s="203">
        <f t="shared" si="117"/>
        <v>0</v>
      </c>
      <c r="BI1200" s="203">
        <f t="shared" si="118"/>
        <v>0</v>
      </c>
      <c r="BJ1200" s="24" t="s">
        <v>79</v>
      </c>
      <c r="BK1200" s="203">
        <f t="shared" si="119"/>
        <v>0</v>
      </c>
      <c r="BL1200" s="24" t="s">
        <v>179</v>
      </c>
      <c r="BM1200" s="24" t="s">
        <v>1965</v>
      </c>
    </row>
    <row r="1201" spans="2:65" s="1" customFormat="1" ht="16.5" customHeight="1">
      <c r="B1201" s="41"/>
      <c r="C1201" s="192" t="s">
        <v>1344</v>
      </c>
      <c r="D1201" s="192" t="s">
        <v>174</v>
      </c>
      <c r="E1201" s="193" t="s">
        <v>1966</v>
      </c>
      <c r="F1201" s="194" t="s">
        <v>1967</v>
      </c>
      <c r="G1201" s="195" t="s">
        <v>1204</v>
      </c>
      <c r="H1201" s="196">
        <v>1</v>
      </c>
      <c r="I1201" s="197"/>
      <c r="J1201" s="198">
        <f t="shared" si="110"/>
        <v>0</v>
      </c>
      <c r="K1201" s="194" t="s">
        <v>21</v>
      </c>
      <c r="L1201" s="61"/>
      <c r="M1201" s="199" t="s">
        <v>21</v>
      </c>
      <c r="N1201" s="200" t="s">
        <v>42</v>
      </c>
      <c r="O1201" s="42"/>
      <c r="P1201" s="201">
        <f t="shared" si="111"/>
        <v>0</v>
      </c>
      <c r="Q1201" s="201">
        <v>0</v>
      </c>
      <c r="R1201" s="201">
        <f t="shared" si="112"/>
        <v>0</v>
      </c>
      <c r="S1201" s="201">
        <v>0</v>
      </c>
      <c r="T1201" s="202">
        <f t="shared" si="113"/>
        <v>0</v>
      </c>
      <c r="AR1201" s="24" t="s">
        <v>179</v>
      </c>
      <c r="AT1201" s="24" t="s">
        <v>174</v>
      </c>
      <c r="AU1201" s="24" t="s">
        <v>81</v>
      </c>
      <c r="AY1201" s="24" t="s">
        <v>172</v>
      </c>
      <c r="BE1201" s="203">
        <f t="shared" si="114"/>
        <v>0</v>
      </c>
      <c r="BF1201" s="203">
        <f t="shared" si="115"/>
        <v>0</v>
      </c>
      <c r="BG1201" s="203">
        <f t="shared" si="116"/>
        <v>0</v>
      </c>
      <c r="BH1201" s="203">
        <f t="shared" si="117"/>
        <v>0</v>
      </c>
      <c r="BI1201" s="203">
        <f t="shared" si="118"/>
        <v>0</v>
      </c>
      <c r="BJ1201" s="24" t="s">
        <v>79</v>
      </c>
      <c r="BK1201" s="203">
        <f t="shared" si="119"/>
        <v>0</v>
      </c>
      <c r="BL1201" s="24" t="s">
        <v>179</v>
      </c>
      <c r="BM1201" s="24" t="s">
        <v>1968</v>
      </c>
    </row>
    <row r="1202" spans="2:65" s="1" customFormat="1" ht="16.5" customHeight="1">
      <c r="B1202" s="41"/>
      <c r="C1202" s="192" t="s">
        <v>1969</v>
      </c>
      <c r="D1202" s="192" t="s">
        <v>174</v>
      </c>
      <c r="E1202" s="193" t="s">
        <v>1970</v>
      </c>
      <c r="F1202" s="194" t="s">
        <v>1971</v>
      </c>
      <c r="G1202" s="195" t="s">
        <v>280</v>
      </c>
      <c r="H1202" s="196">
        <v>150</v>
      </c>
      <c r="I1202" s="197"/>
      <c r="J1202" s="198">
        <f t="shared" si="110"/>
        <v>0</v>
      </c>
      <c r="K1202" s="194" t="s">
        <v>21</v>
      </c>
      <c r="L1202" s="61"/>
      <c r="M1202" s="199" t="s">
        <v>21</v>
      </c>
      <c r="N1202" s="200" t="s">
        <v>42</v>
      </c>
      <c r="O1202" s="42"/>
      <c r="P1202" s="201">
        <f t="shared" si="111"/>
        <v>0</v>
      </c>
      <c r="Q1202" s="201">
        <v>0</v>
      </c>
      <c r="R1202" s="201">
        <f t="shared" si="112"/>
        <v>0</v>
      </c>
      <c r="S1202" s="201">
        <v>0</v>
      </c>
      <c r="T1202" s="202">
        <f t="shared" si="113"/>
        <v>0</v>
      </c>
      <c r="AR1202" s="24" t="s">
        <v>179</v>
      </c>
      <c r="AT1202" s="24" t="s">
        <v>174</v>
      </c>
      <c r="AU1202" s="24" t="s">
        <v>81</v>
      </c>
      <c r="AY1202" s="24" t="s">
        <v>172</v>
      </c>
      <c r="BE1202" s="203">
        <f t="shared" si="114"/>
        <v>0</v>
      </c>
      <c r="BF1202" s="203">
        <f t="shared" si="115"/>
        <v>0</v>
      </c>
      <c r="BG1202" s="203">
        <f t="shared" si="116"/>
        <v>0</v>
      </c>
      <c r="BH1202" s="203">
        <f t="shared" si="117"/>
        <v>0</v>
      </c>
      <c r="BI1202" s="203">
        <f t="shared" si="118"/>
        <v>0</v>
      </c>
      <c r="BJ1202" s="24" t="s">
        <v>79</v>
      </c>
      <c r="BK1202" s="203">
        <f t="shared" si="119"/>
        <v>0</v>
      </c>
      <c r="BL1202" s="24" t="s">
        <v>179</v>
      </c>
      <c r="BM1202" s="24" t="s">
        <v>1972</v>
      </c>
    </row>
    <row r="1203" spans="2:65" s="1" customFormat="1" ht="16.5" customHeight="1">
      <c r="B1203" s="41"/>
      <c r="C1203" s="192" t="s">
        <v>1347</v>
      </c>
      <c r="D1203" s="192" t="s">
        <v>174</v>
      </c>
      <c r="E1203" s="193" t="s">
        <v>1973</v>
      </c>
      <c r="F1203" s="194" t="s">
        <v>1974</v>
      </c>
      <c r="G1203" s="195" t="s">
        <v>280</v>
      </c>
      <c r="H1203" s="196">
        <v>25</v>
      </c>
      <c r="I1203" s="197"/>
      <c r="J1203" s="198">
        <f t="shared" si="110"/>
        <v>0</v>
      </c>
      <c r="K1203" s="194" t="s">
        <v>21</v>
      </c>
      <c r="L1203" s="61"/>
      <c r="M1203" s="199" t="s">
        <v>21</v>
      </c>
      <c r="N1203" s="200" t="s">
        <v>42</v>
      </c>
      <c r="O1203" s="42"/>
      <c r="P1203" s="201">
        <f t="shared" si="111"/>
        <v>0</v>
      </c>
      <c r="Q1203" s="201">
        <v>0</v>
      </c>
      <c r="R1203" s="201">
        <f t="shared" si="112"/>
        <v>0</v>
      </c>
      <c r="S1203" s="201">
        <v>0</v>
      </c>
      <c r="T1203" s="202">
        <f t="shared" si="113"/>
        <v>0</v>
      </c>
      <c r="AR1203" s="24" t="s">
        <v>179</v>
      </c>
      <c r="AT1203" s="24" t="s">
        <v>174</v>
      </c>
      <c r="AU1203" s="24" t="s">
        <v>81</v>
      </c>
      <c r="AY1203" s="24" t="s">
        <v>172</v>
      </c>
      <c r="BE1203" s="203">
        <f t="shared" si="114"/>
        <v>0</v>
      </c>
      <c r="BF1203" s="203">
        <f t="shared" si="115"/>
        <v>0</v>
      </c>
      <c r="BG1203" s="203">
        <f t="shared" si="116"/>
        <v>0</v>
      </c>
      <c r="BH1203" s="203">
        <f t="shared" si="117"/>
        <v>0</v>
      </c>
      <c r="BI1203" s="203">
        <f t="shared" si="118"/>
        <v>0</v>
      </c>
      <c r="BJ1203" s="24" t="s">
        <v>79</v>
      </c>
      <c r="BK1203" s="203">
        <f t="shared" si="119"/>
        <v>0</v>
      </c>
      <c r="BL1203" s="24" t="s">
        <v>179</v>
      </c>
      <c r="BM1203" s="24" t="s">
        <v>1975</v>
      </c>
    </row>
    <row r="1204" spans="2:65" s="1" customFormat="1" ht="16.5" customHeight="1">
      <c r="B1204" s="41"/>
      <c r="C1204" s="192" t="s">
        <v>1976</v>
      </c>
      <c r="D1204" s="192" t="s">
        <v>174</v>
      </c>
      <c r="E1204" s="193" t="s">
        <v>1977</v>
      </c>
      <c r="F1204" s="194" t="s">
        <v>1978</v>
      </c>
      <c r="G1204" s="195" t="s">
        <v>280</v>
      </c>
      <c r="H1204" s="196">
        <v>10</v>
      </c>
      <c r="I1204" s="197"/>
      <c r="J1204" s="198">
        <f t="shared" si="110"/>
        <v>0</v>
      </c>
      <c r="K1204" s="194" t="s">
        <v>21</v>
      </c>
      <c r="L1204" s="61"/>
      <c r="M1204" s="199" t="s">
        <v>21</v>
      </c>
      <c r="N1204" s="200" t="s">
        <v>42</v>
      </c>
      <c r="O1204" s="42"/>
      <c r="P1204" s="201">
        <f t="shared" si="111"/>
        <v>0</v>
      </c>
      <c r="Q1204" s="201">
        <v>0</v>
      </c>
      <c r="R1204" s="201">
        <f t="shared" si="112"/>
        <v>0</v>
      </c>
      <c r="S1204" s="201">
        <v>0</v>
      </c>
      <c r="T1204" s="202">
        <f t="shared" si="113"/>
        <v>0</v>
      </c>
      <c r="AR1204" s="24" t="s">
        <v>179</v>
      </c>
      <c r="AT1204" s="24" t="s">
        <v>174</v>
      </c>
      <c r="AU1204" s="24" t="s">
        <v>81</v>
      </c>
      <c r="AY1204" s="24" t="s">
        <v>172</v>
      </c>
      <c r="BE1204" s="203">
        <f t="shared" si="114"/>
        <v>0</v>
      </c>
      <c r="BF1204" s="203">
        <f t="shared" si="115"/>
        <v>0</v>
      </c>
      <c r="BG1204" s="203">
        <f t="shared" si="116"/>
        <v>0</v>
      </c>
      <c r="BH1204" s="203">
        <f t="shared" si="117"/>
        <v>0</v>
      </c>
      <c r="BI1204" s="203">
        <f t="shared" si="118"/>
        <v>0</v>
      </c>
      <c r="BJ1204" s="24" t="s">
        <v>79</v>
      </c>
      <c r="BK1204" s="203">
        <f t="shared" si="119"/>
        <v>0</v>
      </c>
      <c r="BL1204" s="24" t="s">
        <v>179</v>
      </c>
      <c r="BM1204" s="24" t="s">
        <v>1979</v>
      </c>
    </row>
    <row r="1205" spans="2:65" s="1" customFormat="1" ht="16.5" customHeight="1">
      <c r="B1205" s="41"/>
      <c r="C1205" s="192" t="s">
        <v>1351</v>
      </c>
      <c r="D1205" s="192" t="s">
        <v>174</v>
      </c>
      <c r="E1205" s="193" t="s">
        <v>1980</v>
      </c>
      <c r="F1205" s="194" t="s">
        <v>1981</v>
      </c>
      <c r="G1205" s="195" t="s">
        <v>280</v>
      </c>
      <c r="H1205" s="196">
        <v>2</v>
      </c>
      <c r="I1205" s="197"/>
      <c r="J1205" s="198">
        <f t="shared" si="110"/>
        <v>0</v>
      </c>
      <c r="K1205" s="194" t="s">
        <v>21</v>
      </c>
      <c r="L1205" s="61"/>
      <c r="M1205" s="199" t="s">
        <v>21</v>
      </c>
      <c r="N1205" s="200" t="s">
        <v>42</v>
      </c>
      <c r="O1205" s="42"/>
      <c r="P1205" s="201">
        <f t="shared" si="111"/>
        <v>0</v>
      </c>
      <c r="Q1205" s="201">
        <v>0</v>
      </c>
      <c r="R1205" s="201">
        <f t="shared" si="112"/>
        <v>0</v>
      </c>
      <c r="S1205" s="201">
        <v>0</v>
      </c>
      <c r="T1205" s="202">
        <f t="shared" si="113"/>
        <v>0</v>
      </c>
      <c r="AR1205" s="24" t="s">
        <v>179</v>
      </c>
      <c r="AT1205" s="24" t="s">
        <v>174</v>
      </c>
      <c r="AU1205" s="24" t="s">
        <v>81</v>
      </c>
      <c r="AY1205" s="24" t="s">
        <v>172</v>
      </c>
      <c r="BE1205" s="203">
        <f t="shared" si="114"/>
        <v>0</v>
      </c>
      <c r="BF1205" s="203">
        <f t="shared" si="115"/>
        <v>0</v>
      </c>
      <c r="BG1205" s="203">
        <f t="shared" si="116"/>
        <v>0</v>
      </c>
      <c r="BH1205" s="203">
        <f t="shared" si="117"/>
        <v>0</v>
      </c>
      <c r="BI1205" s="203">
        <f t="shared" si="118"/>
        <v>0</v>
      </c>
      <c r="BJ1205" s="24" t="s">
        <v>79</v>
      </c>
      <c r="BK1205" s="203">
        <f t="shared" si="119"/>
        <v>0</v>
      </c>
      <c r="BL1205" s="24" t="s">
        <v>179</v>
      </c>
      <c r="BM1205" s="24" t="s">
        <v>1982</v>
      </c>
    </row>
    <row r="1206" spans="2:65" s="1" customFormat="1" ht="16.5" customHeight="1">
      <c r="B1206" s="41"/>
      <c r="C1206" s="192" t="s">
        <v>1983</v>
      </c>
      <c r="D1206" s="192" t="s">
        <v>174</v>
      </c>
      <c r="E1206" s="193" t="s">
        <v>1984</v>
      </c>
      <c r="F1206" s="194" t="s">
        <v>1985</v>
      </c>
      <c r="G1206" s="195" t="s">
        <v>280</v>
      </c>
      <c r="H1206" s="196">
        <v>2</v>
      </c>
      <c r="I1206" s="197"/>
      <c r="J1206" s="198">
        <f t="shared" si="110"/>
        <v>0</v>
      </c>
      <c r="K1206" s="194" t="s">
        <v>21</v>
      </c>
      <c r="L1206" s="61"/>
      <c r="M1206" s="199" t="s">
        <v>21</v>
      </c>
      <c r="N1206" s="200" t="s">
        <v>42</v>
      </c>
      <c r="O1206" s="42"/>
      <c r="P1206" s="201">
        <f t="shared" si="111"/>
        <v>0</v>
      </c>
      <c r="Q1206" s="201">
        <v>0</v>
      </c>
      <c r="R1206" s="201">
        <f t="shared" si="112"/>
        <v>0</v>
      </c>
      <c r="S1206" s="201">
        <v>0</v>
      </c>
      <c r="T1206" s="202">
        <f t="shared" si="113"/>
        <v>0</v>
      </c>
      <c r="AR1206" s="24" t="s">
        <v>179</v>
      </c>
      <c r="AT1206" s="24" t="s">
        <v>174</v>
      </c>
      <c r="AU1206" s="24" t="s">
        <v>81</v>
      </c>
      <c r="AY1206" s="24" t="s">
        <v>172</v>
      </c>
      <c r="BE1206" s="203">
        <f t="shared" si="114"/>
        <v>0</v>
      </c>
      <c r="BF1206" s="203">
        <f t="shared" si="115"/>
        <v>0</v>
      </c>
      <c r="BG1206" s="203">
        <f t="shared" si="116"/>
        <v>0</v>
      </c>
      <c r="BH1206" s="203">
        <f t="shared" si="117"/>
        <v>0</v>
      </c>
      <c r="BI1206" s="203">
        <f t="shared" si="118"/>
        <v>0</v>
      </c>
      <c r="BJ1206" s="24" t="s">
        <v>79</v>
      </c>
      <c r="BK1206" s="203">
        <f t="shared" si="119"/>
        <v>0</v>
      </c>
      <c r="BL1206" s="24" t="s">
        <v>179</v>
      </c>
      <c r="BM1206" s="24" t="s">
        <v>1986</v>
      </c>
    </row>
    <row r="1207" spans="2:65" s="1" customFormat="1" ht="16.5" customHeight="1">
      <c r="B1207" s="41"/>
      <c r="C1207" s="192" t="s">
        <v>1354</v>
      </c>
      <c r="D1207" s="192" t="s">
        <v>174</v>
      </c>
      <c r="E1207" s="193" t="s">
        <v>1987</v>
      </c>
      <c r="F1207" s="194" t="s">
        <v>1988</v>
      </c>
      <c r="G1207" s="195" t="s">
        <v>1204</v>
      </c>
      <c r="H1207" s="196">
        <v>2</v>
      </c>
      <c r="I1207" s="197"/>
      <c r="J1207" s="198">
        <f t="shared" si="110"/>
        <v>0</v>
      </c>
      <c r="K1207" s="194" t="s">
        <v>21</v>
      </c>
      <c r="L1207" s="61"/>
      <c r="M1207" s="199" t="s">
        <v>21</v>
      </c>
      <c r="N1207" s="200" t="s">
        <v>42</v>
      </c>
      <c r="O1207" s="42"/>
      <c r="P1207" s="201">
        <f t="shared" si="111"/>
        <v>0</v>
      </c>
      <c r="Q1207" s="201">
        <v>0</v>
      </c>
      <c r="R1207" s="201">
        <f t="shared" si="112"/>
        <v>0</v>
      </c>
      <c r="S1207" s="201">
        <v>0</v>
      </c>
      <c r="T1207" s="202">
        <f t="shared" si="113"/>
        <v>0</v>
      </c>
      <c r="AR1207" s="24" t="s">
        <v>179</v>
      </c>
      <c r="AT1207" s="24" t="s">
        <v>174</v>
      </c>
      <c r="AU1207" s="24" t="s">
        <v>81</v>
      </c>
      <c r="AY1207" s="24" t="s">
        <v>172</v>
      </c>
      <c r="BE1207" s="203">
        <f t="shared" si="114"/>
        <v>0</v>
      </c>
      <c r="BF1207" s="203">
        <f t="shared" si="115"/>
        <v>0</v>
      </c>
      <c r="BG1207" s="203">
        <f t="shared" si="116"/>
        <v>0</v>
      </c>
      <c r="BH1207" s="203">
        <f t="shared" si="117"/>
        <v>0</v>
      </c>
      <c r="BI1207" s="203">
        <f t="shared" si="118"/>
        <v>0</v>
      </c>
      <c r="BJ1207" s="24" t="s">
        <v>79</v>
      </c>
      <c r="BK1207" s="203">
        <f t="shared" si="119"/>
        <v>0</v>
      </c>
      <c r="BL1207" s="24" t="s">
        <v>179</v>
      </c>
      <c r="BM1207" s="24" t="s">
        <v>1989</v>
      </c>
    </row>
    <row r="1208" spans="2:65" s="1" customFormat="1" ht="16.5" customHeight="1">
      <c r="B1208" s="41"/>
      <c r="C1208" s="192" t="s">
        <v>1990</v>
      </c>
      <c r="D1208" s="192" t="s">
        <v>174</v>
      </c>
      <c r="E1208" s="193" t="s">
        <v>1991</v>
      </c>
      <c r="F1208" s="194" t="s">
        <v>1992</v>
      </c>
      <c r="G1208" s="195" t="s">
        <v>1204</v>
      </c>
      <c r="H1208" s="196">
        <v>2</v>
      </c>
      <c r="I1208" s="197"/>
      <c r="J1208" s="198">
        <f t="shared" si="110"/>
        <v>0</v>
      </c>
      <c r="K1208" s="194" t="s">
        <v>21</v>
      </c>
      <c r="L1208" s="61"/>
      <c r="M1208" s="199" t="s">
        <v>21</v>
      </c>
      <c r="N1208" s="200" t="s">
        <v>42</v>
      </c>
      <c r="O1208" s="42"/>
      <c r="P1208" s="201">
        <f t="shared" si="111"/>
        <v>0</v>
      </c>
      <c r="Q1208" s="201">
        <v>0</v>
      </c>
      <c r="R1208" s="201">
        <f t="shared" si="112"/>
        <v>0</v>
      </c>
      <c r="S1208" s="201">
        <v>0</v>
      </c>
      <c r="T1208" s="202">
        <f t="shared" si="113"/>
        <v>0</v>
      </c>
      <c r="AR1208" s="24" t="s">
        <v>179</v>
      </c>
      <c r="AT1208" s="24" t="s">
        <v>174</v>
      </c>
      <c r="AU1208" s="24" t="s">
        <v>81</v>
      </c>
      <c r="AY1208" s="24" t="s">
        <v>172</v>
      </c>
      <c r="BE1208" s="203">
        <f t="shared" si="114"/>
        <v>0</v>
      </c>
      <c r="BF1208" s="203">
        <f t="shared" si="115"/>
        <v>0</v>
      </c>
      <c r="BG1208" s="203">
        <f t="shared" si="116"/>
        <v>0</v>
      </c>
      <c r="BH1208" s="203">
        <f t="shared" si="117"/>
        <v>0</v>
      </c>
      <c r="BI1208" s="203">
        <f t="shared" si="118"/>
        <v>0</v>
      </c>
      <c r="BJ1208" s="24" t="s">
        <v>79</v>
      </c>
      <c r="BK1208" s="203">
        <f t="shared" si="119"/>
        <v>0</v>
      </c>
      <c r="BL1208" s="24" t="s">
        <v>179</v>
      </c>
      <c r="BM1208" s="24" t="s">
        <v>1993</v>
      </c>
    </row>
    <row r="1209" spans="2:65" s="1" customFormat="1" ht="16.5" customHeight="1">
      <c r="B1209" s="41"/>
      <c r="C1209" s="192" t="s">
        <v>1358</v>
      </c>
      <c r="D1209" s="192" t="s">
        <v>174</v>
      </c>
      <c r="E1209" s="193" t="s">
        <v>1994</v>
      </c>
      <c r="F1209" s="194" t="s">
        <v>1995</v>
      </c>
      <c r="G1209" s="195" t="s">
        <v>280</v>
      </c>
      <c r="H1209" s="196">
        <v>2</v>
      </c>
      <c r="I1209" s="197"/>
      <c r="J1209" s="198">
        <f t="shared" si="110"/>
        <v>0</v>
      </c>
      <c r="K1209" s="194" t="s">
        <v>21</v>
      </c>
      <c r="L1209" s="61"/>
      <c r="M1209" s="199" t="s">
        <v>21</v>
      </c>
      <c r="N1209" s="200" t="s">
        <v>42</v>
      </c>
      <c r="O1209" s="42"/>
      <c r="P1209" s="201">
        <f t="shared" si="111"/>
        <v>0</v>
      </c>
      <c r="Q1209" s="201">
        <v>0</v>
      </c>
      <c r="R1209" s="201">
        <f t="shared" si="112"/>
        <v>0</v>
      </c>
      <c r="S1209" s="201">
        <v>0</v>
      </c>
      <c r="T1209" s="202">
        <f t="shared" si="113"/>
        <v>0</v>
      </c>
      <c r="AR1209" s="24" t="s">
        <v>179</v>
      </c>
      <c r="AT1209" s="24" t="s">
        <v>174</v>
      </c>
      <c r="AU1209" s="24" t="s">
        <v>81</v>
      </c>
      <c r="AY1209" s="24" t="s">
        <v>172</v>
      </c>
      <c r="BE1209" s="203">
        <f t="shared" si="114"/>
        <v>0</v>
      </c>
      <c r="BF1209" s="203">
        <f t="shared" si="115"/>
        <v>0</v>
      </c>
      <c r="BG1209" s="203">
        <f t="shared" si="116"/>
        <v>0</v>
      </c>
      <c r="BH1209" s="203">
        <f t="shared" si="117"/>
        <v>0</v>
      </c>
      <c r="BI1209" s="203">
        <f t="shared" si="118"/>
        <v>0</v>
      </c>
      <c r="BJ1209" s="24" t="s">
        <v>79</v>
      </c>
      <c r="BK1209" s="203">
        <f t="shared" si="119"/>
        <v>0</v>
      </c>
      <c r="BL1209" s="24" t="s">
        <v>179</v>
      </c>
      <c r="BM1209" s="24" t="s">
        <v>1996</v>
      </c>
    </row>
    <row r="1210" spans="2:65" s="1" customFormat="1" ht="16.5" customHeight="1">
      <c r="B1210" s="41"/>
      <c r="C1210" s="192" t="s">
        <v>1997</v>
      </c>
      <c r="D1210" s="192" t="s">
        <v>174</v>
      </c>
      <c r="E1210" s="193" t="s">
        <v>1998</v>
      </c>
      <c r="F1210" s="194" t="s">
        <v>1999</v>
      </c>
      <c r="G1210" s="195" t="s">
        <v>280</v>
      </c>
      <c r="H1210" s="196">
        <v>500</v>
      </c>
      <c r="I1210" s="197"/>
      <c r="J1210" s="198">
        <f t="shared" si="110"/>
        <v>0</v>
      </c>
      <c r="K1210" s="194" t="s">
        <v>21</v>
      </c>
      <c r="L1210" s="61"/>
      <c r="M1210" s="199" t="s">
        <v>21</v>
      </c>
      <c r="N1210" s="200" t="s">
        <v>42</v>
      </c>
      <c r="O1210" s="42"/>
      <c r="P1210" s="201">
        <f t="shared" si="111"/>
        <v>0</v>
      </c>
      <c r="Q1210" s="201">
        <v>0</v>
      </c>
      <c r="R1210" s="201">
        <f t="shared" si="112"/>
        <v>0</v>
      </c>
      <c r="S1210" s="201">
        <v>0</v>
      </c>
      <c r="T1210" s="202">
        <f t="shared" si="113"/>
        <v>0</v>
      </c>
      <c r="AR1210" s="24" t="s">
        <v>179</v>
      </c>
      <c r="AT1210" s="24" t="s">
        <v>174</v>
      </c>
      <c r="AU1210" s="24" t="s">
        <v>81</v>
      </c>
      <c r="AY1210" s="24" t="s">
        <v>172</v>
      </c>
      <c r="BE1210" s="203">
        <f t="shared" si="114"/>
        <v>0</v>
      </c>
      <c r="BF1210" s="203">
        <f t="shared" si="115"/>
        <v>0</v>
      </c>
      <c r="BG1210" s="203">
        <f t="shared" si="116"/>
        <v>0</v>
      </c>
      <c r="BH1210" s="203">
        <f t="shared" si="117"/>
        <v>0</v>
      </c>
      <c r="BI1210" s="203">
        <f t="shared" si="118"/>
        <v>0</v>
      </c>
      <c r="BJ1210" s="24" t="s">
        <v>79</v>
      </c>
      <c r="BK1210" s="203">
        <f t="shared" si="119"/>
        <v>0</v>
      </c>
      <c r="BL1210" s="24" t="s">
        <v>179</v>
      </c>
      <c r="BM1210" s="24" t="s">
        <v>2000</v>
      </c>
    </row>
    <row r="1211" spans="2:65" s="1" customFormat="1" ht="16.5" customHeight="1">
      <c r="B1211" s="41"/>
      <c r="C1211" s="192" t="s">
        <v>1361</v>
      </c>
      <c r="D1211" s="192" t="s">
        <v>174</v>
      </c>
      <c r="E1211" s="193" t="s">
        <v>2001</v>
      </c>
      <c r="F1211" s="194" t="s">
        <v>2002</v>
      </c>
      <c r="G1211" s="195" t="s">
        <v>280</v>
      </c>
      <c r="H1211" s="196">
        <v>20</v>
      </c>
      <c r="I1211" s="197"/>
      <c r="J1211" s="198">
        <f t="shared" si="110"/>
        <v>0</v>
      </c>
      <c r="K1211" s="194" t="s">
        <v>21</v>
      </c>
      <c r="L1211" s="61"/>
      <c r="M1211" s="199" t="s">
        <v>21</v>
      </c>
      <c r="N1211" s="200" t="s">
        <v>42</v>
      </c>
      <c r="O1211" s="42"/>
      <c r="P1211" s="201">
        <f t="shared" si="111"/>
        <v>0</v>
      </c>
      <c r="Q1211" s="201">
        <v>0</v>
      </c>
      <c r="R1211" s="201">
        <f t="shared" si="112"/>
        <v>0</v>
      </c>
      <c r="S1211" s="201">
        <v>0</v>
      </c>
      <c r="T1211" s="202">
        <f t="shared" si="113"/>
        <v>0</v>
      </c>
      <c r="AR1211" s="24" t="s">
        <v>179</v>
      </c>
      <c r="AT1211" s="24" t="s">
        <v>174</v>
      </c>
      <c r="AU1211" s="24" t="s">
        <v>81</v>
      </c>
      <c r="AY1211" s="24" t="s">
        <v>172</v>
      </c>
      <c r="BE1211" s="203">
        <f t="shared" si="114"/>
        <v>0</v>
      </c>
      <c r="BF1211" s="203">
        <f t="shared" si="115"/>
        <v>0</v>
      </c>
      <c r="BG1211" s="203">
        <f t="shared" si="116"/>
        <v>0</v>
      </c>
      <c r="BH1211" s="203">
        <f t="shared" si="117"/>
        <v>0</v>
      </c>
      <c r="BI1211" s="203">
        <f t="shared" si="118"/>
        <v>0</v>
      </c>
      <c r="BJ1211" s="24" t="s">
        <v>79</v>
      </c>
      <c r="BK1211" s="203">
        <f t="shared" si="119"/>
        <v>0</v>
      </c>
      <c r="BL1211" s="24" t="s">
        <v>179</v>
      </c>
      <c r="BM1211" s="24" t="s">
        <v>2003</v>
      </c>
    </row>
    <row r="1212" spans="2:65" s="1" customFormat="1" ht="16.5" customHeight="1">
      <c r="B1212" s="41"/>
      <c r="C1212" s="192" t="s">
        <v>2004</v>
      </c>
      <c r="D1212" s="192" t="s">
        <v>174</v>
      </c>
      <c r="E1212" s="193" t="s">
        <v>2005</v>
      </c>
      <c r="F1212" s="194" t="s">
        <v>2006</v>
      </c>
      <c r="G1212" s="195" t="s">
        <v>1092</v>
      </c>
      <c r="H1212" s="247"/>
      <c r="I1212" s="197"/>
      <c r="J1212" s="198">
        <f t="shared" si="110"/>
        <v>0</v>
      </c>
      <c r="K1212" s="194" t="s">
        <v>21</v>
      </c>
      <c r="L1212" s="61"/>
      <c r="M1212" s="199" t="s">
        <v>21</v>
      </c>
      <c r="N1212" s="200" t="s">
        <v>42</v>
      </c>
      <c r="O1212" s="42"/>
      <c r="P1212" s="201">
        <f t="shared" si="111"/>
        <v>0</v>
      </c>
      <c r="Q1212" s="201">
        <v>0</v>
      </c>
      <c r="R1212" s="201">
        <f t="shared" si="112"/>
        <v>0</v>
      </c>
      <c r="S1212" s="201">
        <v>0</v>
      </c>
      <c r="T1212" s="202">
        <f t="shared" si="113"/>
        <v>0</v>
      </c>
      <c r="AR1212" s="24" t="s">
        <v>179</v>
      </c>
      <c r="AT1212" s="24" t="s">
        <v>174</v>
      </c>
      <c r="AU1212" s="24" t="s">
        <v>81</v>
      </c>
      <c r="AY1212" s="24" t="s">
        <v>172</v>
      </c>
      <c r="BE1212" s="203">
        <f t="shared" si="114"/>
        <v>0</v>
      </c>
      <c r="BF1212" s="203">
        <f t="shared" si="115"/>
        <v>0</v>
      </c>
      <c r="BG1212" s="203">
        <f t="shared" si="116"/>
        <v>0</v>
      </c>
      <c r="BH1212" s="203">
        <f t="shared" si="117"/>
        <v>0</v>
      </c>
      <c r="BI1212" s="203">
        <f t="shared" si="118"/>
        <v>0</v>
      </c>
      <c r="BJ1212" s="24" t="s">
        <v>79</v>
      </c>
      <c r="BK1212" s="203">
        <f t="shared" si="119"/>
        <v>0</v>
      </c>
      <c r="BL1212" s="24" t="s">
        <v>179</v>
      </c>
      <c r="BM1212" s="24" t="s">
        <v>2007</v>
      </c>
    </row>
    <row r="1213" spans="2:63" s="10" customFormat="1" ht="29.85" customHeight="1">
      <c r="B1213" s="176"/>
      <c r="C1213" s="177"/>
      <c r="D1213" s="178" t="s">
        <v>70</v>
      </c>
      <c r="E1213" s="190" t="s">
        <v>1606</v>
      </c>
      <c r="F1213" s="190" t="s">
        <v>1607</v>
      </c>
      <c r="G1213" s="177"/>
      <c r="H1213" s="177"/>
      <c r="I1213" s="180"/>
      <c r="J1213" s="191">
        <f>BK1213</f>
        <v>0</v>
      </c>
      <c r="K1213" s="177"/>
      <c r="L1213" s="182"/>
      <c r="M1213" s="183"/>
      <c r="N1213" s="184"/>
      <c r="O1213" s="184"/>
      <c r="P1213" s="185">
        <f>SUM(P1214:P1220)</f>
        <v>0</v>
      </c>
      <c r="Q1213" s="184"/>
      <c r="R1213" s="185">
        <f>SUM(R1214:R1220)</f>
        <v>0</v>
      </c>
      <c r="S1213" s="184"/>
      <c r="T1213" s="186">
        <f>SUM(T1214:T1220)</f>
        <v>0</v>
      </c>
      <c r="AR1213" s="187" t="s">
        <v>79</v>
      </c>
      <c r="AT1213" s="188" t="s">
        <v>70</v>
      </c>
      <c r="AU1213" s="188" t="s">
        <v>79</v>
      </c>
      <c r="AY1213" s="187" t="s">
        <v>172</v>
      </c>
      <c r="BK1213" s="189">
        <f>SUM(BK1214:BK1220)</f>
        <v>0</v>
      </c>
    </row>
    <row r="1214" spans="2:65" s="1" customFormat="1" ht="16.5" customHeight="1">
      <c r="B1214" s="41"/>
      <c r="C1214" s="192" t="s">
        <v>1365</v>
      </c>
      <c r="D1214" s="192" t="s">
        <v>174</v>
      </c>
      <c r="E1214" s="193" t="s">
        <v>2008</v>
      </c>
      <c r="F1214" s="194" t="s">
        <v>1609</v>
      </c>
      <c r="G1214" s="195" t="s">
        <v>1204</v>
      </c>
      <c r="H1214" s="196">
        <v>1</v>
      </c>
      <c r="I1214" s="197"/>
      <c r="J1214" s="198">
        <f aca="true" t="shared" si="120" ref="J1214:J1220">ROUND(I1214*H1214,2)</f>
        <v>0</v>
      </c>
      <c r="K1214" s="194" t="s">
        <v>21</v>
      </c>
      <c r="L1214" s="61"/>
      <c r="M1214" s="199" t="s">
        <v>21</v>
      </c>
      <c r="N1214" s="200" t="s">
        <v>42</v>
      </c>
      <c r="O1214" s="42"/>
      <c r="P1214" s="201">
        <f aca="true" t="shared" si="121" ref="P1214:P1220">O1214*H1214</f>
        <v>0</v>
      </c>
      <c r="Q1214" s="201">
        <v>0</v>
      </c>
      <c r="R1214" s="201">
        <f aca="true" t="shared" si="122" ref="R1214:R1220">Q1214*H1214</f>
        <v>0</v>
      </c>
      <c r="S1214" s="201">
        <v>0</v>
      </c>
      <c r="T1214" s="202">
        <f aca="true" t="shared" si="123" ref="T1214:T1220">S1214*H1214</f>
        <v>0</v>
      </c>
      <c r="AR1214" s="24" t="s">
        <v>179</v>
      </c>
      <c r="AT1214" s="24" t="s">
        <v>174</v>
      </c>
      <c r="AU1214" s="24" t="s">
        <v>81</v>
      </c>
      <c r="AY1214" s="24" t="s">
        <v>172</v>
      </c>
      <c r="BE1214" s="203">
        <f aca="true" t="shared" si="124" ref="BE1214:BE1220">IF(N1214="základní",J1214,0)</f>
        <v>0</v>
      </c>
      <c r="BF1214" s="203">
        <f aca="true" t="shared" si="125" ref="BF1214:BF1220">IF(N1214="snížená",J1214,0)</f>
        <v>0</v>
      </c>
      <c r="BG1214" s="203">
        <f aca="true" t="shared" si="126" ref="BG1214:BG1220">IF(N1214="zákl. přenesená",J1214,0)</f>
        <v>0</v>
      </c>
      <c r="BH1214" s="203">
        <f aca="true" t="shared" si="127" ref="BH1214:BH1220">IF(N1214="sníž. přenesená",J1214,0)</f>
        <v>0</v>
      </c>
      <c r="BI1214" s="203">
        <f aca="true" t="shared" si="128" ref="BI1214:BI1220">IF(N1214="nulová",J1214,0)</f>
        <v>0</v>
      </c>
      <c r="BJ1214" s="24" t="s">
        <v>79</v>
      </c>
      <c r="BK1214" s="203">
        <f aca="true" t="shared" si="129" ref="BK1214:BK1220">ROUND(I1214*H1214,2)</f>
        <v>0</v>
      </c>
      <c r="BL1214" s="24" t="s">
        <v>179</v>
      </c>
      <c r="BM1214" s="24" t="s">
        <v>2009</v>
      </c>
    </row>
    <row r="1215" spans="2:65" s="1" customFormat="1" ht="25.5" customHeight="1">
      <c r="B1215" s="41"/>
      <c r="C1215" s="192" t="s">
        <v>2010</v>
      </c>
      <c r="D1215" s="192" t="s">
        <v>174</v>
      </c>
      <c r="E1215" s="193" t="s">
        <v>2011</v>
      </c>
      <c r="F1215" s="194" t="s">
        <v>2012</v>
      </c>
      <c r="G1215" s="195" t="s">
        <v>1204</v>
      </c>
      <c r="H1215" s="196">
        <v>1</v>
      </c>
      <c r="I1215" s="197"/>
      <c r="J1215" s="198">
        <f t="shared" si="120"/>
        <v>0</v>
      </c>
      <c r="K1215" s="194" t="s">
        <v>21</v>
      </c>
      <c r="L1215" s="61"/>
      <c r="M1215" s="199" t="s">
        <v>21</v>
      </c>
      <c r="N1215" s="200" t="s">
        <v>42</v>
      </c>
      <c r="O1215" s="42"/>
      <c r="P1215" s="201">
        <f t="shared" si="121"/>
        <v>0</v>
      </c>
      <c r="Q1215" s="201">
        <v>0</v>
      </c>
      <c r="R1215" s="201">
        <f t="shared" si="122"/>
        <v>0</v>
      </c>
      <c r="S1215" s="201">
        <v>0</v>
      </c>
      <c r="T1215" s="202">
        <f t="shared" si="123"/>
        <v>0</v>
      </c>
      <c r="AR1215" s="24" t="s">
        <v>179</v>
      </c>
      <c r="AT1215" s="24" t="s">
        <v>174</v>
      </c>
      <c r="AU1215" s="24" t="s">
        <v>81</v>
      </c>
      <c r="AY1215" s="24" t="s">
        <v>172</v>
      </c>
      <c r="BE1215" s="203">
        <f t="shared" si="124"/>
        <v>0</v>
      </c>
      <c r="BF1215" s="203">
        <f t="shared" si="125"/>
        <v>0</v>
      </c>
      <c r="BG1215" s="203">
        <f t="shared" si="126"/>
        <v>0</v>
      </c>
      <c r="BH1215" s="203">
        <f t="shared" si="127"/>
        <v>0</v>
      </c>
      <c r="BI1215" s="203">
        <f t="shared" si="128"/>
        <v>0</v>
      </c>
      <c r="BJ1215" s="24" t="s">
        <v>79</v>
      </c>
      <c r="BK1215" s="203">
        <f t="shared" si="129"/>
        <v>0</v>
      </c>
      <c r="BL1215" s="24" t="s">
        <v>179</v>
      </c>
      <c r="BM1215" s="24" t="s">
        <v>2013</v>
      </c>
    </row>
    <row r="1216" spans="2:65" s="1" customFormat="1" ht="16.5" customHeight="1">
      <c r="B1216" s="41"/>
      <c r="C1216" s="192" t="s">
        <v>1368</v>
      </c>
      <c r="D1216" s="192" t="s">
        <v>174</v>
      </c>
      <c r="E1216" s="193" t="s">
        <v>2014</v>
      </c>
      <c r="F1216" s="194" t="s">
        <v>1613</v>
      </c>
      <c r="G1216" s="195" t="s">
        <v>1204</v>
      </c>
      <c r="H1216" s="196">
        <v>1</v>
      </c>
      <c r="I1216" s="197"/>
      <c r="J1216" s="198">
        <f t="shared" si="120"/>
        <v>0</v>
      </c>
      <c r="K1216" s="194" t="s">
        <v>21</v>
      </c>
      <c r="L1216" s="61"/>
      <c r="M1216" s="199" t="s">
        <v>21</v>
      </c>
      <c r="N1216" s="200" t="s">
        <v>42</v>
      </c>
      <c r="O1216" s="42"/>
      <c r="P1216" s="201">
        <f t="shared" si="121"/>
        <v>0</v>
      </c>
      <c r="Q1216" s="201">
        <v>0</v>
      </c>
      <c r="R1216" s="201">
        <f t="shared" si="122"/>
        <v>0</v>
      </c>
      <c r="S1216" s="201">
        <v>0</v>
      </c>
      <c r="T1216" s="202">
        <f t="shared" si="123"/>
        <v>0</v>
      </c>
      <c r="AR1216" s="24" t="s">
        <v>179</v>
      </c>
      <c r="AT1216" s="24" t="s">
        <v>174</v>
      </c>
      <c r="AU1216" s="24" t="s">
        <v>81</v>
      </c>
      <c r="AY1216" s="24" t="s">
        <v>172</v>
      </c>
      <c r="BE1216" s="203">
        <f t="shared" si="124"/>
        <v>0</v>
      </c>
      <c r="BF1216" s="203">
        <f t="shared" si="125"/>
        <v>0</v>
      </c>
      <c r="BG1216" s="203">
        <f t="shared" si="126"/>
        <v>0</v>
      </c>
      <c r="BH1216" s="203">
        <f t="shared" si="127"/>
        <v>0</v>
      </c>
      <c r="BI1216" s="203">
        <f t="shared" si="128"/>
        <v>0</v>
      </c>
      <c r="BJ1216" s="24" t="s">
        <v>79</v>
      </c>
      <c r="BK1216" s="203">
        <f t="shared" si="129"/>
        <v>0</v>
      </c>
      <c r="BL1216" s="24" t="s">
        <v>179</v>
      </c>
      <c r="BM1216" s="24" t="s">
        <v>1198</v>
      </c>
    </row>
    <row r="1217" spans="2:65" s="1" customFormat="1" ht="16.5" customHeight="1">
      <c r="B1217" s="41"/>
      <c r="C1217" s="192" t="s">
        <v>2015</v>
      </c>
      <c r="D1217" s="192" t="s">
        <v>174</v>
      </c>
      <c r="E1217" s="193" t="s">
        <v>2016</v>
      </c>
      <c r="F1217" s="194" t="s">
        <v>1616</v>
      </c>
      <c r="G1217" s="195" t="s">
        <v>1204</v>
      </c>
      <c r="H1217" s="196">
        <v>1</v>
      </c>
      <c r="I1217" s="197"/>
      <c r="J1217" s="198">
        <f t="shared" si="120"/>
        <v>0</v>
      </c>
      <c r="K1217" s="194" t="s">
        <v>21</v>
      </c>
      <c r="L1217" s="61"/>
      <c r="M1217" s="199" t="s">
        <v>21</v>
      </c>
      <c r="N1217" s="200" t="s">
        <v>42</v>
      </c>
      <c r="O1217" s="42"/>
      <c r="P1217" s="201">
        <f t="shared" si="121"/>
        <v>0</v>
      </c>
      <c r="Q1217" s="201">
        <v>0</v>
      </c>
      <c r="R1217" s="201">
        <f t="shared" si="122"/>
        <v>0</v>
      </c>
      <c r="S1217" s="201">
        <v>0</v>
      </c>
      <c r="T1217" s="202">
        <f t="shared" si="123"/>
        <v>0</v>
      </c>
      <c r="AR1217" s="24" t="s">
        <v>179</v>
      </c>
      <c r="AT1217" s="24" t="s">
        <v>174</v>
      </c>
      <c r="AU1217" s="24" t="s">
        <v>81</v>
      </c>
      <c r="AY1217" s="24" t="s">
        <v>172</v>
      </c>
      <c r="BE1217" s="203">
        <f t="shared" si="124"/>
        <v>0</v>
      </c>
      <c r="BF1217" s="203">
        <f t="shared" si="125"/>
        <v>0</v>
      </c>
      <c r="BG1217" s="203">
        <f t="shared" si="126"/>
        <v>0</v>
      </c>
      <c r="BH1217" s="203">
        <f t="shared" si="127"/>
        <v>0</v>
      </c>
      <c r="BI1217" s="203">
        <f t="shared" si="128"/>
        <v>0</v>
      </c>
      <c r="BJ1217" s="24" t="s">
        <v>79</v>
      </c>
      <c r="BK1217" s="203">
        <f t="shared" si="129"/>
        <v>0</v>
      </c>
      <c r="BL1217" s="24" t="s">
        <v>179</v>
      </c>
      <c r="BM1217" s="24" t="s">
        <v>1287</v>
      </c>
    </row>
    <row r="1218" spans="2:65" s="1" customFormat="1" ht="16.5" customHeight="1">
      <c r="B1218" s="41"/>
      <c r="C1218" s="192" t="s">
        <v>1372</v>
      </c>
      <c r="D1218" s="192" t="s">
        <v>174</v>
      </c>
      <c r="E1218" s="193" t="s">
        <v>2017</v>
      </c>
      <c r="F1218" s="194" t="s">
        <v>2018</v>
      </c>
      <c r="G1218" s="195" t="s">
        <v>1204</v>
      </c>
      <c r="H1218" s="196">
        <v>1</v>
      </c>
      <c r="I1218" s="197"/>
      <c r="J1218" s="198">
        <f t="shared" si="120"/>
        <v>0</v>
      </c>
      <c r="K1218" s="194" t="s">
        <v>21</v>
      </c>
      <c r="L1218" s="61"/>
      <c r="M1218" s="199" t="s">
        <v>21</v>
      </c>
      <c r="N1218" s="200" t="s">
        <v>42</v>
      </c>
      <c r="O1218" s="42"/>
      <c r="P1218" s="201">
        <f t="shared" si="121"/>
        <v>0</v>
      </c>
      <c r="Q1218" s="201">
        <v>0</v>
      </c>
      <c r="R1218" s="201">
        <f t="shared" si="122"/>
        <v>0</v>
      </c>
      <c r="S1218" s="201">
        <v>0</v>
      </c>
      <c r="T1218" s="202">
        <f t="shared" si="123"/>
        <v>0</v>
      </c>
      <c r="AR1218" s="24" t="s">
        <v>179</v>
      </c>
      <c r="AT1218" s="24" t="s">
        <v>174</v>
      </c>
      <c r="AU1218" s="24" t="s">
        <v>81</v>
      </c>
      <c r="AY1218" s="24" t="s">
        <v>172</v>
      </c>
      <c r="BE1218" s="203">
        <f t="shared" si="124"/>
        <v>0</v>
      </c>
      <c r="BF1218" s="203">
        <f t="shared" si="125"/>
        <v>0</v>
      </c>
      <c r="BG1218" s="203">
        <f t="shared" si="126"/>
        <v>0</v>
      </c>
      <c r="BH1218" s="203">
        <f t="shared" si="127"/>
        <v>0</v>
      </c>
      <c r="BI1218" s="203">
        <f t="shared" si="128"/>
        <v>0</v>
      </c>
      <c r="BJ1218" s="24" t="s">
        <v>79</v>
      </c>
      <c r="BK1218" s="203">
        <f t="shared" si="129"/>
        <v>0</v>
      </c>
      <c r="BL1218" s="24" t="s">
        <v>179</v>
      </c>
      <c r="BM1218" s="24" t="s">
        <v>2019</v>
      </c>
    </row>
    <row r="1219" spans="2:65" s="1" customFormat="1" ht="16.5" customHeight="1">
      <c r="B1219" s="41"/>
      <c r="C1219" s="192" t="s">
        <v>2020</v>
      </c>
      <c r="D1219" s="192" t="s">
        <v>174</v>
      </c>
      <c r="E1219" s="193" t="s">
        <v>2021</v>
      </c>
      <c r="F1219" s="194" t="s">
        <v>1620</v>
      </c>
      <c r="G1219" s="195" t="s">
        <v>1204</v>
      </c>
      <c r="H1219" s="196">
        <v>1</v>
      </c>
      <c r="I1219" s="197"/>
      <c r="J1219" s="198">
        <f t="shared" si="120"/>
        <v>0</v>
      </c>
      <c r="K1219" s="194" t="s">
        <v>21</v>
      </c>
      <c r="L1219" s="61"/>
      <c r="M1219" s="199" t="s">
        <v>21</v>
      </c>
      <c r="N1219" s="200" t="s">
        <v>42</v>
      </c>
      <c r="O1219" s="42"/>
      <c r="P1219" s="201">
        <f t="shared" si="121"/>
        <v>0</v>
      </c>
      <c r="Q1219" s="201">
        <v>0</v>
      </c>
      <c r="R1219" s="201">
        <f t="shared" si="122"/>
        <v>0</v>
      </c>
      <c r="S1219" s="201">
        <v>0</v>
      </c>
      <c r="T1219" s="202">
        <f t="shared" si="123"/>
        <v>0</v>
      </c>
      <c r="AR1219" s="24" t="s">
        <v>179</v>
      </c>
      <c r="AT1219" s="24" t="s">
        <v>174</v>
      </c>
      <c r="AU1219" s="24" t="s">
        <v>81</v>
      </c>
      <c r="AY1219" s="24" t="s">
        <v>172</v>
      </c>
      <c r="BE1219" s="203">
        <f t="shared" si="124"/>
        <v>0</v>
      </c>
      <c r="BF1219" s="203">
        <f t="shared" si="125"/>
        <v>0</v>
      </c>
      <c r="BG1219" s="203">
        <f t="shared" si="126"/>
        <v>0</v>
      </c>
      <c r="BH1219" s="203">
        <f t="shared" si="127"/>
        <v>0</v>
      </c>
      <c r="BI1219" s="203">
        <f t="shared" si="128"/>
        <v>0</v>
      </c>
      <c r="BJ1219" s="24" t="s">
        <v>79</v>
      </c>
      <c r="BK1219" s="203">
        <f t="shared" si="129"/>
        <v>0</v>
      </c>
      <c r="BL1219" s="24" t="s">
        <v>179</v>
      </c>
      <c r="BM1219" s="24" t="s">
        <v>2022</v>
      </c>
    </row>
    <row r="1220" spans="2:65" s="1" customFormat="1" ht="16.5" customHeight="1">
      <c r="B1220" s="41"/>
      <c r="C1220" s="192" t="s">
        <v>1375</v>
      </c>
      <c r="D1220" s="192" t="s">
        <v>174</v>
      </c>
      <c r="E1220" s="193" t="s">
        <v>2023</v>
      </c>
      <c r="F1220" s="194" t="s">
        <v>1630</v>
      </c>
      <c r="G1220" s="195" t="s">
        <v>1204</v>
      </c>
      <c r="H1220" s="196">
        <v>1</v>
      </c>
      <c r="I1220" s="197"/>
      <c r="J1220" s="198">
        <f t="shared" si="120"/>
        <v>0</v>
      </c>
      <c r="K1220" s="194" t="s">
        <v>21</v>
      </c>
      <c r="L1220" s="61"/>
      <c r="M1220" s="199" t="s">
        <v>21</v>
      </c>
      <c r="N1220" s="200" t="s">
        <v>42</v>
      </c>
      <c r="O1220" s="42"/>
      <c r="P1220" s="201">
        <f t="shared" si="121"/>
        <v>0</v>
      </c>
      <c r="Q1220" s="201">
        <v>0</v>
      </c>
      <c r="R1220" s="201">
        <f t="shared" si="122"/>
        <v>0</v>
      </c>
      <c r="S1220" s="201">
        <v>0</v>
      </c>
      <c r="T1220" s="202">
        <f t="shared" si="123"/>
        <v>0</v>
      </c>
      <c r="AR1220" s="24" t="s">
        <v>179</v>
      </c>
      <c r="AT1220" s="24" t="s">
        <v>174</v>
      </c>
      <c r="AU1220" s="24" t="s">
        <v>81</v>
      </c>
      <c r="AY1220" s="24" t="s">
        <v>172</v>
      </c>
      <c r="BE1220" s="203">
        <f t="shared" si="124"/>
        <v>0</v>
      </c>
      <c r="BF1220" s="203">
        <f t="shared" si="125"/>
        <v>0</v>
      </c>
      <c r="BG1220" s="203">
        <f t="shared" si="126"/>
        <v>0</v>
      </c>
      <c r="BH1220" s="203">
        <f t="shared" si="127"/>
        <v>0</v>
      </c>
      <c r="BI1220" s="203">
        <f t="shared" si="128"/>
        <v>0</v>
      </c>
      <c r="BJ1220" s="24" t="s">
        <v>79</v>
      </c>
      <c r="BK1220" s="203">
        <f t="shared" si="129"/>
        <v>0</v>
      </c>
      <c r="BL1220" s="24" t="s">
        <v>179</v>
      </c>
      <c r="BM1220" s="24" t="s">
        <v>2024</v>
      </c>
    </row>
    <row r="1221" spans="2:63" s="10" customFormat="1" ht="29.85" customHeight="1">
      <c r="B1221" s="176"/>
      <c r="C1221" s="177"/>
      <c r="D1221" s="178" t="s">
        <v>70</v>
      </c>
      <c r="E1221" s="190" t="s">
        <v>2025</v>
      </c>
      <c r="F1221" s="190" t="s">
        <v>2026</v>
      </c>
      <c r="G1221" s="177"/>
      <c r="H1221" s="177"/>
      <c r="I1221" s="180"/>
      <c r="J1221" s="191">
        <f>BK1221</f>
        <v>0</v>
      </c>
      <c r="K1221" s="177"/>
      <c r="L1221" s="182"/>
      <c r="M1221" s="183"/>
      <c r="N1221" s="184"/>
      <c r="O1221" s="184"/>
      <c r="P1221" s="185">
        <f>SUM(P1222:P1224)</f>
        <v>0</v>
      </c>
      <c r="Q1221" s="184"/>
      <c r="R1221" s="185">
        <f>SUM(R1222:R1224)</f>
        <v>0</v>
      </c>
      <c r="S1221" s="184"/>
      <c r="T1221" s="186">
        <f>SUM(T1222:T1224)</f>
        <v>0</v>
      </c>
      <c r="AR1221" s="187" t="s">
        <v>79</v>
      </c>
      <c r="AT1221" s="188" t="s">
        <v>70</v>
      </c>
      <c r="AU1221" s="188" t="s">
        <v>79</v>
      </c>
      <c r="AY1221" s="187" t="s">
        <v>172</v>
      </c>
      <c r="BK1221" s="189">
        <f>SUM(BK1222:BK1224)</f>
        <v>0</v>
      </c>
    </row>
    <row r="1222" spans="2:65" s="1" customFormat="1" ht="16.5" customHeight="1">
      <c r="B1222" s="41"/>
      <c r="C1222" s="192" t="s">
        <v>2027</v>
      </c>
      <c r="D1222" s="192" t="s">
        <v>174</v>
      </c>
      <c r="E1222" s="193" t="s">
        <v>2028</v>
      </c>
      <c r="F1222" s="194" t="s">
        <v>2029</v>
      </c>
      <c r="G1222" s="195" t="s">
        <v>1204</v>
      </c>
      <c r="H1222" s="196">
        <v>1</v>
      </c>
      <c r="I1222" s="197"/>
      <c r="J1222" s="198">
        <f>ROUND(I1222*H1222,2)</f>
        <v>0</v>
      </c>
      <c r="K1222" s="194" t="s">
        <v>21</v>
      </c>
      <c r="L1222" s="61"/>
      <c r="M1222" s="199" t="s">
        <v>21</v>
      </c>
      <c r="N1222" s="200" t="s">
        <v>42</v>
      </c>
      <c r="O1222" s="42"/>
      <c r="P1222" s="201">
        <f>O1222*H1222</f>
        <v>0</v>
      </c>
      <c r="Q1222" s="201">
        <v>0</v>
      </c>
      <c r="R1222" s="201">
        <f>Q1222*H1222</f>
        <v>0</v>
      </c>
      <c r="S1222" s="201">
        <v>0</v>
      </c>
      <c r="T1222" s="202">
        <f>S1222*H1222</f>
        <v>0</v>
      </c>
      <c r="AR1222" s="24" t="s">
        <v>179</v>
      </c>
      <c r="AT1222" s="24" t="s">
        <v>174</v>
      </c>
      <c r="AU1222" s="24" t="s">
        <v>81</v>
      </c>
      <c r="AY1222" s="24" t="s">
        <v>172</v>
      </c>
      <c r="BE1222" s="203">
        <f>IF(N1222="základní",J1222,0)</f>
        <v>0</v>
      </c>
      <c r="BF1222" s="203">
        <f>IF(N1222="snížená",J1222,0)</f>
        <v>0</v>
      </c>
      <c r="BG1222" s="203">
        <f>IF(N1222="zákl. přenesená",J1222,0)</f>
        <v>0</v>
      </c>
      <c r="BH1222" s="203">
        <f>IF(N1222="sníž. přenesená",J1222,0)</f>
        <v>0</v>
      </c>
      <c r="BI1222" s="203">
        <f>IF(N1222="nulová",J1222,0)</f>
        <v>0</v>
      </c>
      <c r="BJ1222" s="24" t="s">
        <v>79</v>
      </c>
      <c r="BK1222" s="203">
        <f>ROUND(I1222*H1222,2)</f>
        <v>0</v>
      </c>
      <c r="BL1222" s="24" t="s">
        <v>179</v>
      </c>
      <c r="BM1222" s="24" t="s">
        <v>1648</v>
      </c>
    </row>
    <row r="1223" spans="2:65" s="1" customFormat="1" ht="16.5" customHeight="1">
      <c r="B1223" s="41"/>
      <c r="C1223" s="192" t="s">
        <v>1379</v>
      </c>
      <c r="D1223" s="192" t="s">
        <v>174</v>
      </c>
      <c r="E1223" s="193" t="s">
        <v>2030</v>
      </c>
      <c r="F1223" s="194" t="s">
        <v>2031</v>
      </c>
      <c r="G1223" s="195" t="s">
        <v>1204</v>
      </c>
      <c r="H1223" s="196">
        <v>1</v>
      </c>
      <c r="I1223" s="197"/>
      <c r="J1223" s="198">
        <f>ROUND(I1223*H1223,2)</f>
        <v>0</v>
      </c>
      <c r="K1223" s="194" t="s">
        <v>21</v>
      </c>
      <c r="L1223" s="61"/>
      <c r="M1223" s="199" t="s">
        <v>21</v>
      </c>
      <c r="N1223" s="200" t="s">
        <v>42</v>
      </c>
      <c r="O1223" s="42"/>
      <c r="P1223" s="201">
        <f>O1223*H1223</f>
        <v>0</v>
      </c>
      <c r="Q1223" s="201">
        <v>0</v>
      </c>
      <c r="R1223" s="201">
        <f>Q1223*H1223</f>
        <v>0</v>
      </c>
      <c r="S1223" s="201">
        <v>0</v>
      </c>
      <c r="T1223" s="202">
        <f>S1223*H1223</f>
        <v>0</v>
      </c>
      <c r="AR1223" s="24" t="s">
        <v>179</v>
      </c>
      <c r="AT1223" s="24" t="s">
        <v>174</v>
      </c>
      <c r="AU1223" s="24" t="s">
        <v>81</v>
      </c>
      <c r="AY1223" s="24" t="s">
        <v>172</v>
      </c>
      <c r="BE1223" s="203">
        <f>IF(N1223="základní",J1223,0)</f>
        <v>0</v>
      </c>
      <c r="BF1223" s="203">
        <f>IF(N1223="snížená",J1223,0)</f>
        <v>0</v>
      </c>
      <c r="BG1223" s="203">
        <f>IF(N1223="zákl. přenesená",J1223,0)</f>
        <v>0</v>
      </c>
      <c r="BH1223" s="203">
        <f>IF(N1223="sníž. přenesená",J1223,0)</f>
        <v>0</v>
      </c>
      <c r="BI1223" s="203">
        <f>IF(N1223="nulová",J1223,0)</f>
        <v>0</v>
      </c>
      <c r="BJ1223" s="24" t="s">
        <v>79</v>
      </c>
      <c r="BK1223" s="203">
        <f>ROUND(I1223*H1223,2)</f>
        <v>0</v>
      </c>
      <c r="BL1223" s="24" t="s">
        <v>179</v>
      </c>
      <c r="BM1223" s="24" t="s">
        <v>1653</v>
      </c>
    </row>
    <row r="1224" spans="2:65" s="1" customFormat="1" ht="16.5" customHeight="1">
      <c r="B1224" s="41"/>
      <c r="C1224" s="192" t="s">
        <v>2032</v>
      </c>
      <c r="D1224" s="192" t="s">
        <v>174</v>
      </c>
      <c r="E1224" s="193" t="s">
        <v>2033</v>
      </c>
      <c r="F1224" s="194" t="s">
        <v>2034</v>
      </c>
      <c r="G1224" s="195" t="s">
        <v>1204</v>
      </c>
      <c r="H1224" s="196">
        <v>1</v>
      </c>
      <c r="I1224" s="197"/>
      <c r="J1224" s="198">
        <f>ROUND(I1224*H1224,2)</f>
        <v>0</v>
      </c>
      <c r="K1224" s="194" t="s">
        <v>21</v>
      </c>
      <c r="L1224" s="61"/>
      <c r="M1224" s="199" t="s">
        <v>21</v>
      </c>
      <c r="N1224" s="200" t="s">
        <v>42</v>
      </c>
      <c r="O1224" s="42"/>
      <c r="P1224" s="201">
        <f>O1224*H1224</f>
        <v>0</v>
      </c>
      <c r="Q1224" s="201">
        <v>0</v>
      </c>
      <c r="R1224" s="201">
        <f>Q1224*H1224</f>
        <v>0</v>
      </c>
      <c r="S1224" s="201">
        <v>0</v>
      </c>
      <c r="T1224" s="202">
        <f>S1224*H1224</f>
        <v>0</v>
      </c>
      <c r="AR1224" s="24" t="s">
        <v>179</v>
      </c>
      <c r="AT1224" s="24" t="s">
        <v>174</v>
      </c>
      <c r="AU1224" s="24" t="s">
        <v>81</v>
      </c>
      <c r="AY1224" s="24" t="s">
        <v>172</v>
      </c>
      <c r="BE1224" s="203">
        <f>IF(N1224="základní",J1224,0)</f>
        <v>0</v>
      </c>
      <c r="BF1224" s="203">
        <f>IF(N1224="snížená",J1224,0)</f>
        <v>0</v>
      </c>
      <c r="BG1224" s="203">
        <f>IF(N1224="zákl. přenesená",J1224,0)</f>
        <v>0</v>
      </c>
      <c r="BH1224" s="203">
        <f>IF(N1224="sníž. přenesená",J1224,0)</f>
        <v>0</v>
      </c>
      <c r="BI1224" s="203">
        <f>IF(N1224="nulová",J1224,0)</f>
        <v>0</v>
      </c>
      <c r="BJ1224" s="24" t="s">
        <v>79</v>
      </c>
      <c r="BK1224" s="203">
        <f>ROUND(I1224*H1224,2)</f>
        <v>0</v>
      </c>
      <c r="BL1224" s="24" t="s">
        <v>179</v>
      </c>
      <c r="BM1224" s="24" t="s">
        <v>1745</v>
      </c>
    </row>
    <row r="1225" spans="2:63" s="10" customFormat="1" ht="29.85" customHeight="1">
      <c r="B1225" s="176"/>
      <c r="C1225" s="177"/>
      <c r="D1225" s="178" t="s">
        <v>70</v>
      </c>
      <c r="E1225" s="190" t="s">
        <v>1632</v>
      </c>
      <c r="F1225" s="190" t="s">
        <v>1633</v>
      </c>
      <c r="G1225" s="177"/>
      <c r="H1225" s="177"/>
      <c r="I1225" s="180"/>
      <c r="J1225" s="191">
        <f>BK1225</f>
        <v>0</v>
      </c>
      <c r="K1225" s="177"/>
      <c r="L1225" s="182"/>
      <c r="M1225" s="183"/>
      <c r="N1225" s="184"/>
      <c r="O1225" s="184"/>
      <c r="P1225" s="185">
        <f>SUM(P1226:P1231)</f>
        <v>0</v>
      </c>
      <c r="Q1225" s="184"/>
      <c r="R1225" s="185">
        <f>SUM(R1226:R1231)</f>
        <v>0</v>
      </c>
      <c r="S1225" s="184"/>
      <c r="T1225" s="186">
        <f>SUM(T1226:T1231)</f>
        <v>0</v>
      </c>
      <c r="AR1225" s="187" t="s">
        <v>79</v>
      </c>
      <c r="AT1225" s="188" t="s">
        <v>70</v>
      </c>
      <c r="AU1225" s="188" t="s">
        <v>79</v>
      </c>
      <c r="AY1225" s="187" t="s">
        <v>172</v>
      </c>
      <c r="BK1225" s="189">
        <f>SUM(BK1226:BK1231)</f>
        <v>0</v>
      </c>
    </row>
    <row r="1226" spans="2:65" s="1" customFormat="1" ht="16.5" customHeight="1">
      <c r="B1226" s="41"/>
      <c r="C1226" s="192" t="s">
        <v>1382</v>
      </c>
      <c r="D1226" s="192" t="s">
        <v>174</v>
      </c>
      <c r="E1226" s="193" t="s">
        <v>2035</v>
      </c>
      <c r="F1226" s="194" t="s">
        <v>2036</v>
      </c>
      <c r="G1226" s="195" t="s">
        <v>1204</v>
      </c>
      <c r="H1226" s="196">
        <v>65</v>
      </c>
      <c r="I1226" s="197"/>
      <c r="J1226" s="198">
        <f aca="true" t="shared" si="130" ref="J1226:J1231">ROUND(I1226*H1226,2)</f>
        <v>0</v>
      </c>
      <c r="K1226" s="194" t="s">
        <v>21</v>
      </c>
      <c r="L1226" s="61"/>
      <c r="M1226" s="199" t="s">
        <v>21</v>
      </c>
      <c r="N1226" s="200" t="s">
        <v>42</v>
      </c>
      <c r="O1226" s="42"/>
      <c r="P1226" s="201">
        <f aca="true" t="shared" si="131" ref="P1226:P1231">O1226*H1226</f>
        <v>0</v>
      </c>
      <c r="Q1226" s="201">
        <v>0</v>
      </c>
      <c r="R1226" s="201">
        <f aca="true" t="shared" si="132" ref="R1226:R1231">Q1226*H1226</f>
        <v>0</v>
      </c>
      <c r="S1226" s="201">
        <v>0</v>
      </c>
      <c r="T1226" s="202">
        <f aca="true" t="shared" si="133" ref="T1226:T1231">S1226*H1226</f>
        <v>0</v>
      </c>
      <c r="AR1226" s="24" t="s">
        <v>179</v>
      </c>
      <c r="AT1226" s="24" t="s">
        <v>174</v>
      </c>
      <c r="AU1226" s="24" t="s">
        <v>81</v>
      </c>
      <c r="AY1226" s="24" t="s">
        <v>172</v>
      </c>
      <c r="BE1226" s="203">
        <f aca="true" t="shared" si="134" ref="BE1226:BE1231">IF(N1226="základní",J1226,0)</f>
        <v>0</v>
      </c>
      <c r="BF1226" s="203">
        <f aca="true" t="shared" si="135" ref="BF1226:BF1231">IF(N1226="snížená",J1226,0)</f>
        <v>0</v>
      </c>
      <c r="BG1226" s="203">
        <f aca="true" t="shared" si="136" ref="BG1226:BG1231">IF(N1226="zákl. přenesená",J1226,0)</f>
        <v>0</v>
      </c>
      <c r="BH1226" s="203">
        <f aca="true" t="shared" si="137" ref="BH1226:BH1231">IF(N1226="sníž. přenesená",J1226,0)</f>
        <v>0</v>
      </c>
      <c r="BI1226" s="203">
        <f aca="true" t="shared" si="138" ref="BI1226:BI1231">IF(N1226="nulová",J1226,0)</f>
        <v>0</v>
      </c>
      <c r="BJ1226" s="24" t="s">
        <v>79</v>
      </c>
      <c r="BK1226" s="203">
        <f aca="true" t="shared" si="139" ref="BK1226:BK1231">ROUND(I1226*H1226,2)</f>
        <v>0</v>
      </c>
      <c r="BL1226" s="24" t="s">
        <v>179</v>
      </c>
      <c r="BM1226" s="24" t="s">
        <v>2037</v>
      </c>
    </row>
    <row r="1227" spans="2:65" s="1" customFormat="1" ht="16.5" customHeight="1">
      <c r="B1227" s="41"/>
      <c r="C1227" s="192" t="s">
        <v>2038</v>
      </c>
      <c r="D1227" s="192" t="s">
        <v>174</v>
      </c>
      <c r="E1227" s="193" t="s">
        <v>2039</v>
      </c>
      <c r="F1227" s="194" t="s">
        <v>2040</v>
      </c>
      <c r="G1227" s="195" t="s">
        <v>1204</v>
      </c>
      <c r="H1227" s="196">
        <v>65</v>
      </c>
      <c r="I1227" s="197"/>
      <c r="J1227" s="198">
        <f t="shared" si="130"/>
        <v>0</v>
      </c>
      <c r="K1227" s="194" t="s">
        <v>21</v>
      </c>
      <c r="L1227" s="61"/>
      <c r="M1227" s="199" t="s">
        <v>21</v>
      </c>
      <c r="N1227" s="200" t="s">
        <v>42</v>
      </c>
      <c r="O1227" s="42"/>
      <c r="P1227" s="201">
        <f t="shared" si="131"/>
        <v>0</v>
      </c>
      <c r="Q1227" s="201">
        <v>0</v>
      </c>
      <c r="R1227" s="201">
        <f t="shared" si="132"/>
        <v>0</v>
      </c>
      <c r="S1227" s="201">
        <v>0</v>
      </c>
      <c r="T1227" s="202">
        <f t="shared" si="133"/>
        <v>0</v>
      </c>
      <c r="AR1227" s="24" t="s">
        <v>179</v>
      </c>
      <c r="AT1227" s="24" t="s">
        <v>174</v>
      </c>
      <c r="AU1227" s="24" t="s">
        <v>81</v>
      </c>
      <c r="AY1227" s="24" t="s">
        <v>172</v>
      </c>
      <c r="BE1227" s="203">
        <f t="shared" si="134"/>
        <v>0</v>
      </c>
      <c r="BF1227" s="203">
        <f t="shared" si="135"/>
        <v>0</v>
      </c>
      <c r="BG1227" s="203">
        <f t="shared" si="136"/>
        <v>0</v>
      </c>
      <c r="BH1227" s="203">
        <f t="shared" si="137"/>
        <v>0</v>
      </c>
      <c r="BI1227" s="203">
        <f t="shared" si="138"/>
        <v>0</v>
      </c>
      <c r="BJ1227" s="24" t="s">
        <v>79</v>
      </c>
      <c r="BK1227" s="203">
        <f t="shared" si="139"/>
        <v>0</v>
      </c>
      <c r="BL1227" s="24" t="s">
        <v>179</v>
      </c>
      <c r="BM1227" s="24" t="s">
        <v>2041</v>
      </c>
    </row>
    <row r="1228" spans="2:65" s="1" customFormat="1" ht="25.5" customHeight="1">
      <c r="B1228" s="41"/>
      <c r="C1228" s="192" t="s">
        <v>1386</v>
      </c>
      <c r="D1228" s="192" t="s">
        <v>174</v>
      </c>
      <c r="E1228" s="193" t="s">
        <v>2042</v>
      </c>
      <c r="F1228" s="194" t="s">
        <v>2043</v>
      </c>
      <c r="G1228" s="195" t="s">
        <v>348</v>
      </c>
      <c r="H1228" s="196">
        <v>10</v>
      </c>
      <c r="I1228" s="197"/>
      <c r="J1228" s="198">
        <f t="shared" si="130"/>
        <v>0</v>
      </c>
      <c r="K1228" s="194" t="s">
        <v>21</v>
      </c>
      <c r="L1228" s="61"/>
      <c r="M1228" s="199" t="s">
        <v>21</v>
      </c>
      <c r="N1228" s="200" t="s">
        <v>42</v>
      </c>
      <c r="O1228" s="42"/>
      <c r="P1228" s="201">
        <f t="shared" si="131"/>
        <v>0</v>
      </c>
      <c r="Q1228" s="201">
        <v>0</v>
      </c>
      <c r="R1228" s="201">
        <f t="shared" si="132"/>
        <v>0</v>
      </c>
      <c r="S1228" s="201">
        <v>0</v>
      </c>
      <c r="T1228" s="202">
        <f t="shared" si="133"/>
        <v>0</v>
      </c>
      <c r="AR1228" s="24" t="s">
        <v>179</v>
      </c>
      <c r="AT1228" s="24" t="s">
        <v>174</v>
      </c>
      <c r="AU1228" s="24" t="s">
        <v>81</v>
      </c>
      <c r="AY1228" s="24" t="s">
        <v>172</v>
      </c>
      <c r="BE1228" s="203">
        <f t="shared" si="134"/>
        <v>0</v>
      </c>
      <c r="BF1228" s="203">
        <f t="shared" si="135"/>
        <v>0</v>
      </c>
      <c r="BG1228" s="203">
        <f t="shared" si="136"/>
        <v>0</v>
      </c>
      <c r="BH1228" s="203">
        <f t="shared" si="137"/>
        <v>0</v>
      </c>
      <c r="BI1228" s="203">
        <f t="shared" si="138"/>
        <v>0</v>
      </c>
      <c r="BJ1228" s="24" t="s">
        <v>79</v>
      </c>
      <c r="BK1228" s="203">
        <f t="shared" si="139"/>
        <v>0</v>
      </c>
      <c r="BL1228" s="24" t="s">
        <v>179</v>
      </c>
      <c r="BM1228" s="24" t="s">
        <v>2044</v>
      </c>
    </row>
    <row r="1229" spans="2:65" s="1" customFormat="1" ht="16.5" customHeight="1">
      <c r="B1229" s="41"/>
      <c r="C1229" s="192" t="s">
        <v>2045</v>
      </c>
      <c r="D1229" s="192" t="s">
        <v>174</v>
      </c>
      <c r="E1229" s="193" t="s">
        <v>2046</v>
      </c>
      <c r="F1229" s="194" t="s">
        <v>2047</v>
      </c>
      <c r="G1229" s="195" t="s">
        <v>218</v>
      </c>
      <c r="H1229" s="196">
        <v>2.5</v>
      </c>
      <c r="I1229" s="197"/>
      <c r="J1229" s="198">
        <f t="shared" si="130"/>
        <v>0</v>
      </c>
      <c r="K1229" s="194" t="s">
        <v>21</v>
      </c>
      <c r="L1229" s="61"/>
      <c r="M1229" s="199" t="s">
        <v>21</v>
      </c>
      <c r="N1229" s="200" t="s">
        <v>42</v>
      </c>
      <c r="O1229" s="42"/>
      <c r="P1229" s="201">
        <f t="shared" si="131"/>
        <v>0</v>
      </c>
      <c r="Q1229" s="201">
        <v>0</v>
      </c>
      <c r="R1229" s="201">
        <f t="shared" si="132"/>
        <v>0</v>
      </c>
      <c r="S1229" s="201">
        <v>0</v>
      </c>
      <c r="T1229" s="202">
        <f t="shared" si="133"/>
        <v>0</v>
      </c>
      <c r="AR1229" s="24" t="s">
        <v>179</v>
      </c>
      <c r="AT1229" s="24" t="s">
        <v>174</v>
      </c>
      <c r="AU1229" s="24" t="s">
        <v>81</v>
      </c>
      <c r="AY1229" s="24" t="s">
        <v>172</v>
      </c>
      <c r="BE1229" s="203">
        <f t="shared" si="134"/>
        <v>0</v>
      </c>
      <c r="BF1229" s="203">
        <f t="shared" si="135"/>
        <v>0</v>
      </c>
      <c r="BG1229" s="203">
        <f t="shared" si="136"/>
        <v>0</v>
      </c>
      <c r="BH1229" s="203">
        <f t="shared" si="137"/>
        <v>0</v>
      </c>
      <c r="BI1229" s="203">
        <f t="shared" si="138"/>
        <v>0</v>
      </c>
      <c r="BJ1229" s="24" t="s">
        <v>79</v>
      </c>
      <c r="BK1229" s="203">
        <f t="shared" si="139"/>
        <v>0</v>
      </c>
      <c r="BL1229" s="24" t="s">
        <v>179</v>
      </c>
      <c r="BM1229" s="24" t="s">
        <v>2048</v>
      </c>
    </row>
    <row r="1230" spans="2:65" s="1" customFormat="1" ht="16.5" customHeight="1">
      <c r="B1230" s="41"/>
      <c r="C1230" s="192" t="s">
        <v>1389</v>
      </c>
      <c r="D1230" s="192" t="s">
        <v>174</v>
      </c>
      <c r="E1230" s="193" t="s">
        <v>2049</v>
      </c>
      <c r="F1230" s="194" t="s">
        <v>2050</v>
      </c>
      <c r="G1230" s="195" t="s">
        <v>208</v>
      </c>
      <c r="H1230" s="196">
        <v>30.266</v>
      </c>
      <c r="I1230" s="197"/>
      <c r="J1230" s="198">
        <f t="shared" si="130"/>
        <v>0</v>
      </c>
      <c r="K1230" s="194" t="s">
        <v>21</v>
      </c>
      <c r="L1230" s="61"/>
      <c r="M1230" s="199" t="s">
        <v>21</v>
      </c>
      <c r="N1230" s="200" t="s">
        <v>42</v>
      </c>
      <c r="O1230" s="42"/>
      <c r="P1230" s="201">
        <f t="shared" si="131"/>
        <v>0</v>
      </c>
      <c r="Q1230" s="201">
        <v>0</v>
      </c>
      <c r="R1230" s="201">
        <f t="shared" si="132"/>
        <v>0</v>
      </c>
      <c r="S1230" s="201">
        <v>0</v>
      </c>
      <c r="T1230" s="202">
        <f t="shared" si="133"/>
        <v>0</v>
      </c>
      <c r="AR1230" s="24" t="s">
        <v>179</v>
      </c>
      <c r="AT1230" s="24" t="s">
        <v>174</v>
      </c>
      <c r="AU1230" s="24" t="s">
        <v>81</v>
      </c>
      <c r="AY1230" s="24" t="s">
        <v>172</v>
      </c>
      <c r="BE1230" s="203">
        <f t="shared" si="134"/>
        <v>0</v>
      </c>
      <c r="BF1230" s="203">
        <f t="shared" si="135"/>
        <v>0</v>
      </c>
      <c r="BG1230" s="203">
        <f t="shared" si="136"/>
        <v>0</v>
      </c>
      <c r="BH1230" s="203">
        <f t="shared" si="137"/>
        <v>0</v>
      </c>
      <c r="BI1230" s="203">
        <f t="shared" si="138"/>
        <v>0</v>
      </c>
      <c r="BJ1230" s="24" t="s">
        <v>79</v>
      </c>
      <c r="BK1230" s="203">
        <f t="shared" si="139"/>
        <v>0</v>
      </c>
      <c r="BL1230" s="24" t="s">
        <v>179</v>
      </c>
      <c r="BM1230" s="24" t="s">
        <v>2051</v>
      </c>
    </row>
    <row r="1231" spans="2:65" s="1" customFormat="1" ht="16.5" customHeight="1">
      <c r="B1231" s="41"/>
      <c r="C1231" s="192" t="s">
        <v>2052</v>
      </c>
      <c r="D1231" s="192" t="s">
        <v>174</v>
      </c>
      <c r="E1231" s="193" t="s">
        <v>2053</v>
      </c>
      <c r="F1231" s="194" t="s">
        <v>2054</v>
      </c>
      <c r="G1231" s="195" t="s">
        <v>208</v>
      </c>
      <c r="H1231" s="196">
        <v>30.266</v>
      </c>
      <c r="I1231" s="197"/>
      <c r="J1231" s="198">
        <f t="shared" si="130"/>
        <v>0</v>
      </c>
      <c r="K1231" s="194" t="s">
        <v>21</v>
      </c>
      <c r="L1231" s="61"/>
      <c r="M1231" s="199" t="s">
        <v>21</v>
      </c>
      <c r="N1231" s="200" t="s">
        <v>42</v>
      </c>
      <c r="O1231" s="42"/>
      <c r="P1231" s="201">
        <f t="shared" si="131"/>
        <v>0</v>
      </c>
      <c r="Q1231" s="201">
        <v>0</v>
      </c>
      <c r="R1231" s="201">
        <f t="shared" si="132"/>
        <v>0</v>
      </c>
      <c r="S1231" s="201">
        <v>0</v>
      </c>
      <c r="T1231" s="202">
        <f t="shared" si="133"/>
        <v>0</v>
      </c>
      <c r="AR1231" s="24" t="s">
        <v>179</v>
      </c>
      <c r="AT1231" s="24" t="s">
        <v>174</v>
      </c>
      <c r="AU1231" s="24" t="s">
        <v>81</v>
      </c>
      <c r="AY1231" s="24" t="s">
        <v>172</v>
      </c>
      <c r="BE1231" s="203">
        <f t="shared" si="134"/>
        <v>0</v>
      </c>
      <c r="BF1231" s="203">
        <f t="shared" si="135"/>
        <v>0</v>
      </c>
      <c r="BG1231" s="203">
        <f t="shared" si="136"/>
        <v>0</v>
      </c>
      <c r="BH1231" s="203">
        <f t="shared" si="137"/>
        <v>0</v>
      </c>
      <c r="BI1231" s="203">
        <f t="shared" si="138"/>
        <v>0</v>
      </c>
      <c r="BJ1231" s="24" t="s">
        <v>79</v>
      </c>
      <c r="BK1231" s="203">
        <f t="shared" si="139"/>
        <v>0</v>
      </c>
      <c r="BL1231" s="24" t="s">
        <v>179</v>
      </c>
      <c r="BM1231" s="24" t="s">
        <v>2055</v>
      </c>
    </row>
    <row r="1232" spans="2:63" s="10" customFormat="1" ht="29.85" customHeight="1">
      <c r="B1232" s="176"/>
      <c r="C1232" s="177"/>
      <c r="D1232" s="178" t="s">
        <v>70</v>
      </c>
      <c r="E1232" s="190" t="s">
        <v>2044</v>
      </c>
      <c r="F1232" s="190" t="s">
        <v>2056</v>
      </c>
      <c r="G1232" s="177"/>
      <c r="H1232" s="177"/>
      <c r="I1232" s="180"/>
      <c r="J1232" s="191">
        <f>BK1232</f>
        <v>0</v>
      </c>
      <c r="K1232" s="177"/>
      <c r="L1232" s="182"/>
      <c r="M1232" s="183"/>
      <c r="N1232" s="184"/>
      <c r="O1232" s="184"/>
      <c r="P1232" s="185">
        <v>0</v>
      </c>
      <c r="Q1232" s="184"/>
      <c r="R1232" s="185">
        <v>0</v>
      </c>
      <c r="S1232" s="184"/>
      <c r="T1232" s="186">
        <v>0</v>
      </c>
      <c r="AR1232" s="187" t="s">
        <v>81</v>
      </c>
      <c r="AT1232" s="188" t="s">
        <v>70</v>
      </c>
      <c r="AU1232" s="188" t="s">
        <v>79</v>
      </c>
      <c r="AY1232" s="187" t="s">
        <v>172</v>
      </c>
      <c r="BK1232" s="189">
        <v>0</v>
      </c>
    </row>
    <row r="1233" spans="2:63" s="10" customFormat="1" ht="19.9" customHeight="1">
      <c r="B1233" s="176"/>
      <c r="C1233" s="177"/>
      <c r="D1233" s="178" t="s">
        <v>70</v>
      </c>
      <c r="E1233" s="190" t="s">
        <v>2057</v>
      </c>
      <c r="F1233" s="190" t="s">
        <v>2058</v>
      </c>
      <c r="G1233" s="177"/>
      <c r="H1233" s="177"/>
      <c r="I1233" s="180"/>
      <c r="J1233" s="191">
        <f>BK1233</f>
        <v>0</v>
      </c>
      <c r="K1233" s="177"/>
      <c r="L1233" s="182"/>
      <c r="M1233" s="183"/>
      <c r="N1233" s="184"/>
      <c r="O1233" s="184"/>
      <c r="P1233" s="185">
        <f>P1234</f>
        <v>0</v>
      </c>
      <c r="Q1233" s="184"/>
      <c r="R1233" s="185">
        <f>R1234</f>
        <v>0</v>
      </c>
      <c r="S1233" s="184"/>
      <c r="T1233" s="186">
        <f>T1234</f>
        <v>0</v>
      </c>
      <c r="AR1233" s="187" t="s">
        <v>79</v>
      </c>
      <c r="AT1233" s="188" t="s">
        <v>70</v>
      </c>
      <c r="AU1233" s="188" t="s">
        <v>79</v>
      </c>
      <c r="AY1233" s="187" t="s">
        <v>172</v>
      </c>
      <c r="BK1233" s="189">
        <f>BK1234</f>
        <v>0</v>
      </c>
    </row>
    <row r="1234" spans="2:65" s="1" customFormat="1" ht="16.5" customHeight="1">
      <c r="B1234" s="41"/>
      <c r="C1234" s="192" t="s">
        <v>1393</v>
      </c>
      <c r="D1234" s="192" t="s">
        <v>174</v>
      </c>
      <c r="E1234" s="193" t="s">
        <v>2059</v>
      </c>
      <c r="F1234" s="194" t="s">
        <v>2060</v>
      </c>
      <c r="G1234" s="195" t="s">
        <v>1092</v>
      </c>
      <c r="H1234" s="247"/>
      <c r="I1234" s="197"/>
      <c r="J1234" s="198">
        <f>ROUND(I1234*H1234,2)</f>
        <v>0</v>
      </c>
      <c r="K1234" s="194" t="s">
        <v>21</v>
      </c>
      <c r="L1234" s="61"/>
      <c r="M1234" s="199" t="s">
        <v>21</v>
      </c>
      <c r="N1234" s="200" t="s">
        <v>42</v>
      </c>
      <c r="O1234" s="42"/>
      <c r="P1234" s="201">
        <f>O1234*H1234</f>
        <v>0</v>
      </c>
      <c r="Q1234" s="201">
        <v>0</v>
      </c>
      <c r="R1234" s="201">
        <f>Q1234*H1234</f>
        <v>0</v>
      </c>
      <c r="S1234" s="201">
        <v>0</v>
      </c>
      <c r="T1234" s="202">
        <f>S1234*H1234</f>
        <v>0</v>
      </c>
      <c r="AR1234" s="24" t="s">
        <v>179</v>
      </c>
      <c r="AT1234" s="24" t="s">
        <v>174</v>
      </c>
      <c r="AU1234" s="24" t="s">
        <v>81</v>
      </c>
      <c r="AY1234" s="24" t="s">
        <v>172</v>
      </c>
      <c r="BE1234" s="203">
        <f>IF(N1234="základní",J1234,0)</f>
        <v>0</v>
      </c>
      <c r="BF1234" s="203">
        <f>IF(N1234="snížená",J1234,0)</f>
        <v>0</v>
      </c>
      <c r="BG1234" s="203">
        <f>IF(N1234="zákl. přenesená",J1234,0)</f>
        <v>0</v>
      </c>
      <c r="BH1234" s="203">
        <f>IF(N1234="sníž. přenesená",J1234,0)</f>
        <v>0</v>
      </c>
      <c r="BI1234" s="203">
        <f>IF(N1234="nulová",J1234,0)</f>
        <v>0</v>
      </c>
      <c r="BJ1234" s="24" t="s">
        <v>79</v>
      </c>
      <c r="BK1234" s="203">
        <f>ROUND(I1234*H1234,2)</f>
        <v>0</v>
      </c>
      <c r="BL1234" s="24" t="s">
        <v>179</v>
      </c>
      <c r="BM1234" s="24" t="s">
        <v>2061</v>
      </c>
    </row>
    <row r="1235" spans="2:63" s="10" customFormat="1" ht="29.85" customHeight="1">
      <c r="B1235" s="176"/>
      <c r="C1235" s="177"/>
      <c r="D1235" s="178" t="s">
        <v>70</v>
      </c>
      <c r="E1235" s="190" t="s">
        <v>2062</v>
      </c>
      <c r="F1235" s="190" t="s">
        <v>2063</v>
      </c>
      <c r="G1235" s="177"/>
      <c r="H1235" s="177"/>
      <c r="I1235" s="180"/>
      <c r="J1235" s="191">
        <f>BK1235</f>
        <v>0</v>
      </c>
      <c r="K1235" s="177"/>
      <c r="L1235" s="182"/>
      <c r="M1235" s="183"/>
      <c r="N1235" s="184"/>
      <c r="O1235" s="184"/>
      <c r="P1235" s="185">
        <f>SUM(P1236:P1287)</f>
        <v>0</v>
      </c>
      <c r="Q1235" s="184"/>
      <c r="R1235" s="185">
        <f>SUM(R1236:R1287)</f>
        <v>0</v>
      </c>
      <c r="S1235" s="184"/>
      <c r="T1235" s="186">
        <f>SUM(T1236:T1287)</f>
        <v>0</v>
      </c>
      <c r="AR1235" s="187" t="s">
        <v>79</v>
      </c>
      <c r="AT1235" s="188" t="s">
        <v>70</v>
      </c>
      <c r="AU1235" s="188" t="s">
        <v>79</v>
      </c>
      <c r="AY1235" s="187" t="s">
        <v>172</v>
      </c>
      <c r="BK1235" s="189">
        <f>SUM(BK1236:BK1287)</f>
        <v>0</v>
      </c>
    </row>
    <row r="1236" spans="2:65" s="1" customFormat="1" ht="16.5" customHeight="1">
      <c r="B1236" s="41"/>
      <c r="C1236" s="192" t="s">
        <v>2064</v>
      </c>
      <c r="D1236" s="192" t="s">
        <v>174</v>
      </c>
      <c r="E1236" s="193" t="s">
        <v>2065</v>
      </c>
      <c r="F1236" s="194" t="s">
        <v>2066</v>
      </c>
      <c r="G1236" s="195" t="s">
        <v>348</v>
      </c>
      <c r="H1236" s="196">
        <v>43</v>
      </c>
      <c r="I1236" s="197"/>
      <c r="J1236" s="198">
        <f aca="true" t="shared" si="140" ref="J1236:J1267">ROUND(I1236*H1236,2)</f>
        <v>0</v>
      </c>
      <c r="K1236" s="194" t="s">
        <v>21</v>
      </c>
      <c r="L1236" s="61"/>
      <c r="M1236" s="199" t="s">
        <v>21</v>
      </c>
      <c r="N1236" s="200" t="s">
        <v>42</v>
      </c>
      <c r="O1236" s="42"/>
      <c r="P1236" s="201">
        <f aca="true" t="shared" si="141" ref="P1236:P1267">O1236*H1236</f>
        <v>0</v>
      </c>
      <c r="Q1236" s="201">
        <v>0</v>
      </c>
      <c r="R1236" s="201">
        <f aca="true" t="shared" si="142" ref="R1236:R1267">Q1236*H1236</f>
        <v>0</v>
      </c>
      <c r="S1236" s="201">
        <v>0</v>
      </c>
      <c r="T1236" s="202">
        <f aca="true" t="shared" si="143" ref="T1236:T1267">S1236*H1236</f>
        <v>0</v>
      </c>
      <c r="AR1236" s="24" t="s">
        <v>179</v>
      </c>
      <c r="AT1236" s="24" t="s">
        <v>174</v>
      </c>
      <c r="AU1236" s="24" t="s">
        <v>81</v>
      </c>
      <c r="AY1236" s="24" t="s">
        <v>172</v>
      </c>
      <c r="BE1236" s="203">
        <f aca="true" t="shared" si="144" ref="BE1236:BE1267">IF(N1236="základní",J1236,0)</f>
        <v>0</v>
      </c>
      <c r="BF1236" s="203">
        <f aca="true" t="shared" si="145" ref="BF1236:BF1267">IF(N1236="snížená",J1236,0)</f>
        <v>0</v>
      </c>
      <c r="BG1236" s="203">
        <f aca="true" t="shared" si="146" ref="BG1236:BG1267">IF(N1236="zákl. přenesená",J1236,0)</f>
        <v>0</v>
      </c>
      <c r="BH1236" s="203">
        <f aca="true" t="shared" si="147" ref="BH1236:BH1267">IF(N1236="sníž. přenesená",J1236,0)</f>
        <v>0</v>
      </c>
      <c r="BI1236" s="203">
        <f aca="true" t="shared" si="148" ref="BI1236:BI1267">IF(N1236="nulová",J1236,0)</f>
        <v>0</v>
      </c>
      <c r="BJ1236" s="24" t="s">
        <v>79</v>
      </c>
      <c r="BK1236" s="203">
        <f aca="true" t="shared" si="149" ref="BK1236:BK1267">ROUND(I1236*H1236,2)</f>
        <v>0</v>
      </c>
      <c r="BL1236" s="24" t="s">
        <v>179</v>
      </c>
      <c r="BM1236" s="24" t="s">
        <v>2067</v>
      </c>
    </row>
    <row r="1237" spans="2:65" s="1" customFormat="1" ht="16.5" customHeight="1">
      <c r="B1237" s="41"/>
      <c r="C1237" s="227" t="s">
        <v>1396</v>
      </c>
      <c r="D1237" s="227" t="s">
        <v>268</v>
      </c>
      <c r="E1237" s="228" t="s">
        <v>2068</v>
      </c>
      <c r="F1237" s="229" t="s">
        <v>2069</v>
      </c>
      <c r="G1237" s="230" t="s">
        <v>268</v>
      </c>
      <c r="H1237" s="231">
        <v>43</v>
      </c>
      <c r="I1237" s="232"/>
      <c r="J1237" s="233">
        <f t="shared" si="140"/>
        <v>0</v>
      </c>
      <c r="K1237" s="229" t="s">
        <v>21</v>
      </c>
      <c r="L1237" s="234"/>
      <c r="M1237" s="235" t="s">
        <v>21</v>
      </c>
      <c r="N1237" s="236" t="s">
        <v>42</v>
      </c>
      <c r="O1237" s="42"/>
      <c r="P1237" s="201">
        <f t="shared" si="141"/>
        <v>0</v>
      </c>
      <c r="Q1237" s="201">
        <v>0</v>
      </c>
      <c r="R1237" s="201">
        <f t="shared" si="142"/>
        <v>0</v>
      </c>
      <c r="S1237" s="201">
        <v>0</v>
      </c>
      <c r="T1237" s="202">
        <f t="shared" si="143"/>
        <v>0</v>
      </c>
      <c r="AR1237" s="24" t="s">
        <v>192</v>
      </c>
      <c r="AT1237" s="24" t="s">
        <v>268</v>
      </c>
      <c r="AU1237" s="24" t="s">
        <v>81</v>
      </c>
      <c r="AY1237" s="24" t="s">
        <v>172</v>
      </c>
      <c r="BE1237" s="203">
        <f t="shared" si="144"/>
        <v>0</v>
      </c>
      <c r="BF1237" s="203">
        <f t="shared" si="145"/>
        <v>0</v>
      </c>
      <c r="BG1237" s="203">
        <f t="shared" si="146"/>
        <v>0</v>
      </c>
      <c r="BH1237" s="203">
        <f t="shared" si="147"/>
        <v>0</v>
      </c>
      <c r="BI1237" s="203">
        <f t="shared" si="148"/>
        <v>0</v>
      </c>
      <c r="BJ1237" s="24" t="s">
        <v>79</v>
      </c>
      <c r="BK1237" s="203">
        <f t="shared" si="149"/>
        <v>0</v>
      </c>
      <c r="BL1237" s="24" t="s">
        <v>179</v>
      </c>
      <c r="BM1237" s="24" t="s">
        <v>2070</v>
      </c>
    </row>
    <row r="1238" spans="2:65" s="1" customFormat="1" ht="16.5" customHeight="1">
      <c r="B1238" s="41"/>
      <c r="C1238" s="192" t="s">
        <v>2071</v>
      </c>
      <c r="D1238" s="192" t="s">
        <v>174</v>
      </c>
      <c r="E1238" s="193" t="s">
        <v>2072</v>
      </c>
      <c r="F1238" s="194" t="s">
        <v>2073</v>
      </c>
      <c r="G1238" s="195" t="s">
        <v>348</v>
      </c>
      <c r="H1238" s="196">
        <v>19</v>
      </c>
      <c r="I1238" s="197"/>
      <c r="J1238" s="198">
        <f t="shared" si="140"/>
        <v>0</v>
      </c>
      <c r="K1238" s="194" t="s">
        <v>21</v>
      </c>
      <c r="L1238" s="61"/>
      <c r="M1238" s="199" t="s">
        <v>21</v>
      </c>
      <c r="N1238" s="200" t="s">
        <v>42</v>
      </c>
      <c r="O1238" s="42"/>
      <c r="P1238" s="201">
        <f t="shared" si="141"/>
        <v>0</v>
      </c>
      <c r="Q1238" s="201">
        <v>0</v>
      </c>
      <c r="R1238" s="201">
        <f t="shared" si="142"/>
        <v>0</v>
      </c>
      <c r="S1238" s="201">
        <v>0</v>
      </c>
      <c r="T1238" s="202">
        <f t="shared" si="143"/>
        <v>0</v>
      </c>
      <c r="AR1238" s="24" t="s">
        <v>179</v>
      </c>
      <c r="AT1238" s="24" t="s">
        <v>174</v>
      </c>
      <c r="AU1238" s="24" t="s">
        <v>81</v>
      </c>
      <c r="AY1238" s="24" t="s">
        <v>172</v>
      </c>
      <c r="BE1238" s="203">
        <f t="shared" si="144"/>
        <v>0</v>
      </c>
      <c r="BF1238" s="203">
        <f t="shared" si="145"/>
        <v>0</v>
      </c>
      <c r="BG1238" s="203">
        <f t="shared" si="146"/>
        <v>0</v>
      </c>
      <c r="BH1238" s="203">
        <f t="shared" si="147"/>
        <v>0</v>
      </c>
      <c r="BI1238" s="203">
        <f t="shared" si="148"/>
        <v>0</v>
      </c>
      <c r="BJ1238" s="24" t="s">
        <v>79</v>
      </c>
      <c r="BK1238" s="203">
        <f t="shared" si="149"/>
        <v>0</v>
      </c>
      <c r="BL1238" s="24" t="s">
        <v>179</v>
      </c>
      <c r="BM1238" s="24" t="s">
        <v>2074</v>
      </c>
    </row>
    <row r="1239" spans="2:65" s="1" customFormat="1" ht="16.5" customHeight="1">
      <c r="B1239" s="41"/>
      <c r="C1239" s="227" t="s">
        <v>1400</v>
      </c>
      <c r="D1239" s="227" t="s">
        <v>268</v>
      </c>
      <c r="E1239" s="228" t="s">
        <v>2075</v>
      </c>
      <c r="F1239" s="229" t="s">
        <v>2076</v>
      </c>
      <c r="G1239" s="230" t="s">
        <v>268</v>
      </c>
      <c r="H1239" s="231">
        <v>19</v>
      </c>
      <c r="I1239" s="232"/>
      <c r="J1239" s="233">
        <f t="shared" si="140"/>
        <v>0</v>
      </c>
      <c r="K1239" s="229" t="s">
        <v>21</v>
      </c>
      <c r="L1239" s="234"/>
      <c r="M1239" s="235" t="s">
        <v>21</v>
      </c>
      <c r="N1239" s="236" t="s">
        <v>42</v>
      </c>
      <c r="O1239" s="42"/>
      <c r="P1239" s="201">
        <f t="shared" si="141"/>
        <v>0</v>
      </c>
      <c r="Q1239" s="201">
        <v>0</v>
      </c>
      <c r="R1239" s="201">
        <f t="shared" si="142"/>
        <v>0</v>
      </c>
      <c r="S1239" s="201">
        <v>0</v>
      </c>
      <c r="T1239" s="202">
        <f t="shared" si="143"/>
        <v>0</v>
      </c>
      <c r="AR1239" s="24" t="s">
        <v>192</v>
      </c>
      <c r="AT1239" s="24" t="s">
        <v>268</v>
      </c>
      <c r="AU1239" s="24" t="s">
        <v>81</v>
      </c>
      <c r="AY1239" s="24" t="s">
        <v>172</v>
      </c>
      <c r="BE1239" s="203">
        <f t="shared" si="144"/>
        <v>0</v>
      </c>
      <c r="BF1239" s="203">
        <f t="shared" si="145"/>
        <v>0</v>
      </c>
      <c r="BG1239" s="203">
        <f t="shared" si="146"/>
        <v>0</v>
      </c>
      <c r="BH1239" s="203">
        <f t="shared" si="147"/>
        <v>0</v>
      </c>
      <c r="BI1239" s="203">
        <f t="shared" si="148"/>
        <v>0</v>
      </c>
      <c r="BJ1239" s="24" t="s">
        <v>79</v>
      </c>
      <c r="BK1239" s="203">
        <f t="shared" si="149"/>
        <v>0</v>
      </c>
      <c r="BL1239" s="24" t="s">
        <v>179</v>
      </c>
      <c r="BM1239" s="24" t="s">
        <v>2077</v>
      </c>
    </row>
    <row r="1240" spans="2:65" s="1" customFormat="1" ht="16.5" customHeight="1">
      <c r="B1240" s="41"/>
      <c r="C1240" s="192" t="s">
        <v>2078</v>
      </c>
      <c r="D1240" s="192" t="s">
        <v>174</v>
      </c>
      <c r="E1240" s="193" t="s">
        <v>2079</v>
      </c>
      <c r="F1240" s="194" t="s">
        <v>2080</v>
      </c>
      <c r="G1240" s="195" t="s">
        <v>348</v>
      </c>
      <c r="H1240" s="196">
        <v>390</v>
      </c>
      <c r="I1240" s="197"/>
      <c r="J1240" s="198">
        <f t="shared" si="140"/>
        <v>0</v>
      </c>
      <c r="K1240" s="194" t="s">
        <v>21</v>
      </c>
      <c r="L1240" s="61"/>
      <c r="M1240" s="199" t="s">
        <v>21</v>
      </c>
      <c r="N1240" s="200" t="s">
        <v>42</v>
      </c>
      <c r="O1240" s="42"/>
      <c r="P1240" s="201">
        <f t="shared" si="141"/>
        <v>0</v>
      </c>
      <c r="Q1240" s="201">
        <v>0</v>
      </c>
      <c r="R1240" s="201">
        <f t="shared" si="142"/>
        <v>0</v>
      </c>
      <c r="S1240" s="201">
        <v>0</v>
      </c>
      <c r="T1240" s="202">
        <f t="shared" si="143"/>
        <v>0</v>
      </c>
      <c r="AR1240" s="24" t="s">
        <v>179</v>
      </c>
      <c r="AT1240" s="24" t="s">
        <v>174</v>
      </c>
      <c r="AU1240" s="24" t="s">
        <v>81</v>
      </c>
      <c r="AY1240" s="24" t="s">
        <v>172</v>
      </c>
      <c r="BE1240" s="203">
        <f t="shared" si="144"/>
        <v>0</v>
      </c>
      <c r="BF1240" s="203">
        <f t="shared" si="145"/>
        <v>0</v>
      </c>
      <c r="BG1240" s="203">
        <f t="shared" si="146"/>
        <v>0</v>
      </c>
      <c r="BH1240" s="203">
        <f t="shared" si="147"/>
        <v>0</v>
      </c>
      <c r="BI1240" s="203">
        <f t="shared" si="148"/>
        <v>0</v>
      </c>
      <c r="BJ1240" s="24" t="s">
        <v>79</v>
      </c>
      <c r="BK1240" s="203">
        <f t="shared" si="149"/>
        <v>0</v>
      </c>
      <c r="BL1240" s="24" t="s">
        <v>179</v>
      </c>
      <c r="BM1240" s="24" t="s">
        <v>2081</v>
      </c>
    </row>
    <row r="1241" spans="2:65" s="1" customFormat="1" ht="16.5" customHeight="1">
      <c r="B1241" s="41"/>
      <c r="C1241" s="227" t="s">
        <v>1403</v>
      </c>
      <c r="D1241" s="227" t="s">
        <v>268</v>
      </c>
      <c r="E1241" s="228" t="s">
        <v>2082</v>
      </c>
      <c r="F1241" s="229" t="s">
        <v>2083</v>
      </c>
      <c r="G1241" s="230" t="s">
        <v>268</v>
      </c>
      <c r="H1241" s="231">
        <v>390</v>
      </c>
      <c r="I1241" s="232"/>
      <c r="J1241" s="233">
        <f t="shared" si="140"/>
        <v>0</v>
      </c>
      <c r="K1241" s="229" t="s">
        <v>21</v>
      </c>
      <c r="L1241" s="234"/>
      <c r="M1241" s="235" t="s">
        <v>21</v>
      </c>
      <c r="N1241" s="236" t="s">
        <v>42</v>
      </c>
      <c r="O1241" s="42"/>
      <c r="P1241" s="201">
        <f t="shared" si="141"/>
        <v>0</v>
      </c>
      <c r="Q1241" s="201">
        <v>0</v>
      </c>
      <c r="R1241" s="201">
        <f t="shared" si="142"/>
        <v>0</v>
      </c>
      <c r="S1241" s="201">
        <v>0</v>
      </c>
      <c r="T1241" s="202">
        <f t="shared" si="143"/>
        <v>0</v>
      </c>
      <c r="AR1241" s="24" t="s">
        <v>192</v>
      </c>
      <c r="AT1241" s="24" t="s">
        <v>268</v>
      </c>
      <c r="AU1241" s="24" t="s">
        <v>81</v>
      </c>
      <c r="AY1241" s="24" t="s">
        <v>172</v>
      </c>
      <c r="BE1241" s="203">
        <f t="shared" si="144"/>
        <v>0</v>
      </c>
      <c r="BF1241" s="203">
        <f t="shared" si="145"/>
        <v>0</v>
      </c>
      <c r="BG1241" s="203">
        <f t="shared" si="146"/>
        <v>0</v>
      </c>
      <c r="BH1241" s="203">
        <f t="shared" si="147"/>
        <v>0</v>
      </c>
      <c r="BI1241" s="203">
        <f t="shared" si="148"/>
        <v>0</v>
      </c>
      <c r="BJ1241" s="24" t="s">
        <v>79</v>
      </c>
      <c r="BK1241" s="203">
        <f t="shared" si="149"/>
        <v>0</v>
      </c>
      <c r="BL1241" s="24" t="s">
        <v>179</v>
      </c>
      <c r="BM1241" s="24" t="s">
        <v>2084</v>
      </c>
    </row>
    <row r="1242" spans="2:65" s="1" customFormat="1" ht="16.5" customHeight="1">
      <c r="B1242" s="41"/>
      <c r="C1242" s="192" t="s">
        <v>2085</v>
      </c>
      <c r="D1242" s="192" t="s">
        <v>174</v>
      </c>
      <c r="E1242" s="193" t="s">
        <v>2086</v>
      </c>
      <c r="F1242" s="194" t="s">
        <v>2087</v>
      </c>
      <c r="G1242" s="195" t="s">
        <v>348</v>
      </c>
      <c r="H1242" s="196">
        <v>140</v>
      </c>
      <c r="I1242" s="197"/>
      <c r="J1242" s="198">
        <f t="shared" si="140"/>
        <v>0</v>
      </c>
      <c r="K1242" s="194" t="s">
        <v>21</v>
      </c>
      <c r="L1242" s="61"/>
      <c r="M1242" s="199" t="s">
        <v>21</v>
      </c>
      <c r="N1242" s="200" t="s">
        <v>42</v>
      </c>
      <c r="O1242" s="42"/>
      <c r="P1242" s="201">
        <f t="shared" si="141"/>
        <v>0</v>
      </c>
      <c r="Q1242" s="201">
        <v>0</v>
      </c>
      <c r="R1242" s="201">
        <f t="shared" si="142"/>
        <v>0</v>
      </c>
      <c r="S1242" s="201">
        <v>0</v>
      </c>
      <c r="T1242" s="202">
        <f t="shared" si="143"/>
        <v>0</v>
      </c>
      <c r="AR1242" s="24" t="s">
        <v>179</v>
      </c>
      <c r="AT1242" s="24" t="s">
        <v>174</v>
      </c>
      <c r="AU1242" s="24" t="s">
        <v>81</v>
      </c>
      <c r="AY1242" s="24" t="s">
        <v>172</v>
      </c>
      <c r="BE1242" s="203">
        <f t="shared" si="144"/>
        <v>0</v>
      </c>
      <c r="BF1242" s="203">
        <f t="shared" si="145"/>
        <v>0</v>
      </c>
      <c r="BG1242" s="203">
        <f t="shared" si="146"/>
        <v>0</v>
      </c>
      <c r="BH1242" s="203">
        <f t="shared" si="147"/>
        <v>0</v>
      </c>
      <c r="BI1242" s="203">
        <f t="shared" si="148"/>
        <v>0</v>
      </c>
      <c r="BJ1242" s="24" t="s">
        <v>79</v>
      </c>
      <c r="BK1242" s="203">
        <f t="shared" si="149"/>
        <v>0</v>
      </c>
      <c r="BL1242" s="24" t="s">
        <v>179</v>
      </c>
      <c r="BM1242" s="24" t="s">
        <v>2088</v>
      </c>
    </row>
    <row r="1243" spans="2:65" s="1" customFormat="1" ht="16.5" customHeight="1">
      <c r="B1243" s="41"/>
      <c r="C1243" s="227" t="s">
        <v>1407</v>
      </c>
      <c r="D1243" s="227" t="s">
        <v>268</v>
      </c>
      <c r="E1243" s="228" t="s">
        <v>2089</v>
      </c>
      <c r="F1243" s="229" t="s">
        <v>2090</v>
      </c>
      <c r="G1243" s="230" t="s">
        <v>268</v>
      </c>
      <c r="H1243" s="231">
        <v>140</v>
      </c>
      <c r="I1243" s="232"/>
      <c r="J1243" s="233">
        <f t="shared" si="140"/>
        <v>0</v>
      </c>
      <c r="K1243" s="229" t="s">
        <v>21</v>
      </c>
      <c r="L1243" s="234"/>
      <c r="M1243" s="235" t="s">
        <v>21</v>
      </c>
      <c r="N1243" s="236" t="s">
        <v>42</v>
      </c>
      <c r="O1243" s="42"/>
      <c r="P1243" s="201">
        <f t="shared" si="141"/>
        <v>0</v>
      </c>
      <c r="Q1243" s="201">
        <v>0</v>
      </c>
      <c r="R1243" s="201">
        <f t="shared" si="142"/>
        <v>0</v>
      </c>
      <c r="S1243" s="201">
        <v>0</v>
      </c>
      <c r="T1243" s="202">
        <f t="shared" si="143"/>
        <v>0</v>
      </c>
      <c r="AR1243" s="24" t="s">
        <v>192</v>
      </c>
      <c r="AT1243" s="24" t="s">
        <v>268</v>
      </c>
      <c r="AU1243" s="24" t="s">
        <v>81</v>
      </c>
      <c r="AY1243" s="24" t="s">
        <v>172</v>
      </c>
      <c r="BE1243" s="203">
        <f t="shared" si="144"/>
        <v>0</v>
      </c>
      <c r="BF1243" s="203">
        <f t="shared" si="145"/>
        <v>0</v>
      </c>
      <c r="BG1243" s="203">
        <f t="shared" si="146"/>
        <v>0</v>
      </c>
      <c r="BH1243" s="203">
        <f t="shared" si="147"/>
        <v>0</v>
      </c>
      <c r="BI1243" s="203">
        <f t="shared" si="148"/>
        <v>0</v>
      </c>
      <c r="BJ1243" s="24" t="s">
        <v>79</v>
      </c>
      <c r="BK1243" s="203">
        <f t="shared" si="149"/>
        <v>0</v>
      </c>
      <c r="BL1243" s="24" t="s">
        <v>179</v>
      </c>
      <c r="BM1243" s="24" t="s">
        <v>2091</v>
      </c>
    </row>
    <row r="1244" spans="2:65" s="1" customFormat="1" ht="16.5" customHeight="1">
      <c r="B1244" s="41"/>
      <c r="C1244" s="192" t="s">
        <v>2092</v>
      </c>
      <c r="D1244" s="192" t="s">
        <v>174</v>
      </c>
      <c r="E1244" s="193" t="s">
        <v>2093</v>
      </c>
      <c r="F1244" s="194" t="s">
        <v>2094</v>
      </c>
      <c r="G1244" s="195" t="s">
        <v>1685</v>
      </c>
      <c r="H1244" s="196">
        <v>80</v>
      </c>
      <c r="I1244" s="197"/>
      <c r="J1244" s="198">
        <f t="shared" si="140"/>
        <v>0</v>
      </c>
      <c r="K1244" s="194" t="s">
        <v>21</v>
      </c>
      <c r="L1244" s="61"/>
      <c r="M1244" s="199" t="s">
        <v>21</v>
      </c>
      <c r="N1244" s="200" t="s">
        <v>42</v>
      </c>
      <c r="O1244" s="42"/>
      <c r="P1244" s="201">
        <f t="shared" si="141"/>
        <v>0</v>
      </c>
      <c r="Q1244" s="201">
        <v>0</v>
      </c>
      <c r="R1244" s="201">
        <f t="shared" si="142"/>
        <v>0</v>
      </c>
      <c r="S1244" s="201">
        <v>0</v>
      </c>
      <c r="T1244" s="202">
        <f t="shared" si="143"/>
        <v>0</v>
      </c>
      <c r="AR1244" s="24" t="s">
        <v>179</v>
      </c>
      <c r="AT1244" s="24" t="s">
        <v>174</v>
      </c>
      <c r="AU1244" s="24" t="s">
        <v>81</v>
      </c>
      <c r="AY1244" s="24" t="s">
        <v>172</v>
      </c>
      <c r="BE1244" s="203">
        <f t="shared" si="144"/>
        <v>0</v>
      </c>
      <c r="BF1244" s="203">
        <f t="shared" si="145"/>
        <v>0</v>
      </c>
      <c r="BG1244" s="203">
        <f t="shared" si="146"/>
        <v>0</v>
      </c>
      <c r="BH1244" s="203">
        <f t="shared" si="147"/>
        <v>0</v>
      </c>
      <c r="BI1244" s="203">
        <f t="shared" si="148"/>
        <v>0</v>
      </c>
      <c r="BJ1244" s="24" t="s">
        <v>79</v>
      </c>
      <c r="BK1244" s="203">
        <f t="shared" si="149"/>
        <v>0</v>
      </c>
      <c r="BL1244" s="24" t="s">
        <v>179</v>
      </c>
      <c r="BM1244" s="24" t="s">
        <v>2095</v>
      </c>
    </row>
    <row r="1245" spans="2:65" s="1" customFormat="1" ht="16.5" customHeight="1">
      <c r="B1245" s="41"/>
      <c r="C1245" s="227" t="s">
        <v>1410</v>
      </c>
      <c r="D1245" s="227" t="s">
        <v>268</v>
      </c>
      <c r="E1245" s="228" t="s">
        <v>2096</v>
      </c>
      <c r="F1245" s="229" t="s">
        <v>2097</v>
      </c>
      <c r="G1245" s="230" t="s">
        <v>2098</v>
      </c>
      <c r="H1245" s="231">
        <v>80</v>
      </c>
      <c r="I1245" s="232"/>
      <c r="J1245" s="233">
        <f t="shared" si="140"/>
        <v>0</v>
      </c>
      <c r="K1245" s="229" t="s">
        <v>21</v>
      </c>
      <c r="L1245" s="234"/>
      <c r="M1245" s="235" t="s">
        <v>21</v>
      </c>
      <c r="N1245" s="236" t="s">
        <v>42</v>
      </c>
      <c r="O1245" s="42"/>
      <c r="P1245" s="201">
        <f t="shared" si="141"/>
        <v>0</v>
      </c>
      <c r="Q1245" s="201">
        <v>0</v>
      </c>
      <c r="R1245" s="201">
        <f t="shared" si="142"/>
        <v>0</v>
      </c>
      <c r="S1245" s="201">
        <v>0</v>
      </c>
      <c r="T1245" s="202">
        <f t="shared" si="143"/>
        <v>0</v>
      </c>
      <c r="AR1245" s="24" t="s">
        <v>192</v>
      </c>
      <c r="AT1245" s="24" t="s">
        <v>268</v>
      </c>
      <c r="AU1245" s="24" t="s">
        <v>81</v>
      </c>
      <c r="AY1245" s="24" t="s">
        <v>172</v>
      </c>
      <c r="BE1245" s="203">
        <f t="shared" si="144"/>
        <v>0</v>
      </c>
      <c r="BF1245" s="203">
        <f t="shared" si="145"/>
        <v>0</v>
      </c>
      <c r="BG1245" s="203">
        <f t="shared" si="146"/>
        <v>0</v>
      </c>
      <c r="BH1245" s="203">
        <f t="shared" si="147"/>
        <v>0</v>
      </c>
      <c r="BI1245" s="203">
        <f t="shared" si="148"/>
        <v>0</v>
      </c>
      <c r="BJ1245" s="24" t="s">
        <v>79</v>
      </c>
      <c r="BK1245" s="203">
        <f t="shared" si="149"/>
        <v>0</v>
      </c>
      <c r="BL1245" s="24" t="s">
        <v>179</v>
      </c>
      <c r="BM1245" s="24" t="s">
        <v>2099</v>
      </c>
    </row>
    <row r="1246" spans="2:65" s="1" customFormat="1" ht="16.5" customHeight="1">
      <c r="B1246" s="41"/>
      <c r="C1246" s="192" t="s">
        <v>2100</v>
      </c>
      <c r="D1246" s="192" t="s">
        <v>174</v>
      </c>
      <c r="E1246" s="193" t="s">
        <v>2101</v>
      </c>
      <c r="F1246" s="194" t="s">
        <v>2102</v>
      </c>
      <c r="G1246" s="195" t="s">
        <v>1685</v>
      </c>
      <c r="H1246" s="196">
        <v>5</v>
      </c>
      <c r="I1246" s="197"/>
      <c r="J1246" s="198">
        <f t="shared" si="140"/>
        <v>0</v>
      </c>
      <c r="K1246" s="194" t="s">
        <v>21</v>
      </c>
      <c r="L1246" s="61"/>
      <c r="M1246" s="199" t="s">
        <v>21</v>
      </c>
      <c r="N1246" s="200" t="s">
        <v>42</v>
      </c>
      <c r="O1246" s="42"/>
      <c r="P1246" s="201">
        <f t="shared" si="141"/>
        <v>0</v>
      </c>
      <c r="Q1246" s="201">
        <v>0</v>
      </c>
      <c r="R1246" s="201">
        <f t="shared" si="142"/>
        <v>0</v>
      </c>
      <c r="S1246" s="201">
        <v>0</v>
      </c>
      <c r="T1246" s="202">
        <f t="shared" si="143"/>
        <v>0</v>
      </c>
      <c r="AR1246" s="24" t="s">
        <v>179</v>
      </c>
      <c r="AT1246" s="24" t="s">
        <v>174</v>
      </c>
      <c r="AU1246" s="24" t="s">
        <v>81</v>
      </c>
      <c r="AY1246" s="24" t="s">
        <v>172</v>
      </c>
      <c r="BE1246" s="203">
        <f t="shared" si="144"/>
        <v>0</v>
      </c>
      <c r="BF1246" s="203">
        <f t="shared" si="145"/>
        <v>0</v>
      </c>
      <c r="BG1246" s="203">
        <f t="shared" si="146"/>
        <v>0</v>
      </c>
      <c r="BH1246" s="203">
        <f t="shared" si="147"/>
        <v>0</v>
      </c>
      <c r="BI1246" s="203">
        <f t="shared" si="148"/>
        <v>0</v>
      </c>
      <c r="BJ1246" s="24" t="s">
        <v>79</v>
      </c>
      <c r="BK1246" s="203">
        <f t="shared" si="149"/>
        <v>0</v>
      </c>
      <c r="BL1246" s="24" t="s">
        <v>179</v>
      </c>
      <c r="BM1246" s="24" t="s">
        <v>2103</v>
      </c>
    </row>
    <row r="1247" spans="2:65" s="1" customFormat="1" ht="16.5" customHeight="1">
      <c r="B1247" s="41"/>
      <c r="C1247" s="227" t="s">
        <v>1414</v>
      </c>
      <c r="D1247" s="227" t="s">
        <v>268</v>
      </c>
      <c r="E1247" s="228" t="s">
        <v>2104</v>
      </c>
      <c r="F1247" s="229" t="s">
        <v>2105</v>
      </c>
      <c r="G1247" s="230" t="s">
        <v>2098</v>
      </c>
      <c r="H1247" s="231">
        <v>5</v>
      </c>
      <c r="I1247" s="232"/>
      <c r="J1247" s="233">
        <f t="shared" si="140"/>
        <v>0</v>
      </c>
      <c r="K1247" s="229" t="s">
        <v>21</v>
      </c>
      <c r="L1247" s="234"/>
      <c r="M1247" s="235" t="s">
        <v>21</v>
      </c>
      <c r="N1247" s="236" t="s">
        <v>42</v>
      </c>
      <c r="O1247" s="42"/>
      <c r="P1247" s="201">
        <f t="shared" si="141"/>
        <v>0</v>
      </c>
      <c r="Q1247" s="201">
        <v>0</v>
      </c>
      <c r="R1247" s="201">
        <f t="shared" si="142"/>
        <v>0</v>
      </c>
      <c r="S1247" s="201">
        <v>0</v>
      </c>
      <c r="T1247" s="202">
        <f t="shared" si="143"/>
        <v>0</v>
      </c>
      <c r="AR1247" s="24" t="s">
        <v>192</v>
      </c>
      <c r="AT1247" s="24" t="s">
        <v>268</v>
      </c>
      <c r="AU1247" s="24" t="s">
        <v>81</v>
      </c>
      <c r="AY1247" s="24" t="s">
        <v>172</v>
      </c>
      <c r="BE1247" s="203">
        <f t="shared" si="144"/>
        <v>0</v>
      </c>
      <c r="BF1247" s="203">
        <f t="shared" si="145"/>
        <v>0</v>
      </c>
      <c r="BG1247" s="203">
        <f t="shared" si="146"/>
        <v>0</v>
      </c>
      <c r="BH1247" s="203">
        <f t="shared" si="147"/>
        <v>0</v>
      </c>
      <c r="BI1247" s="203">
        <f t="shared" si="148"/>
        <v>0</v>
      </c>
      <c r="BJ1247" s="24" t="s">
        <v>79</v>
      </c>
      <c r="BK1247" s="203">
        <f t="shared" si="149"/>
        <v>0</v>
      </c>
      <c r="BL1247" s="24" t="s">
        <v>179</v>
      </c>
      <c r="BM1247" s="24" t="s">
        <v>2106</v>
      </c>
    </row>
    <row r="1248" spans="2:65" s="1" customFormat="1" ht="16.5" customHeight="1">
      <c r="B1248" s="41"/>
      <c r="C1248" s="192" t="s">
        <v>2107</v>
      </c>
      <c r="D1248" s="192" t="s">
        <v>174</v>
      </c>
      <c r="E1248" s="193" t="s">
        <v>2108</v>
      </c>
      <c r="F1248" s="194" t="s">
        <v>2109</v>
      </c>
      <c r="G1248" s="195" t="s">
        <v>1685</v>
      </c>
      <c r="H1248" s="196">
        <v>20</v>
      </c>
      <c r="I1248" s="197"/>
      <c r="J1248" s="198">
        <f t="shared" si="140"/>
        <v>0</v>
      </c>
      <c r="K1248" s="194" t="s">
        <v>21</v>
      </c>
      <c r="L1248" s="61"/>
      <c r="M1248" s="199" t="s">
        <v>21</v>
      </c>
      <c r="N1248" s="200" t="s">
        <v>42</v>
      </c>
      <c r="O1248" s="42"/>
      <c r="P1248" s="201">
        <f t="shared" si="141"/>
        <v>0</v>
      </c>
      <c r="Q1248" s="201">
        <v>0</v>
      </c>
      <c r="R1248" s="201">
        <f t="shared" si="142"/>
        <v>0</v>
      </c>
      <c r="S1248" s="201">
        <v>0</v>
      </c>
      <c r="T1248" s="202">
        <f t="shared" si="143"/>
        <v>0</v>
      </c>
      <c r="AR1248" s="24" t="s">
        <v>179</v>
      </c>
      <c r="AT1248" s="24" t="s">
        <v>174</v>
      </c>
      <c r="AU1248" s="24" t="s">
        <v>81</v>
      </c>
      <c r="AY1248" s="24" t="s">
        <v>172</v>
      </c>
      <c r="BE1248" s="203">
        <f t="shared" si="144"/>
        <v>0</v>
      </c>
      <c r="BF1248" s="203">
        <f t="shared" si="145"/>
        <v>0</v>
      </c>
      <c r="BG1248" s="203">
        <f t="shared" si="146"/>
        <v>0</v>
      </c>
      <c r="BH1248" s="203">
        <f t="shared" si="147"/>
        <v>0</v>
      </c>
      <c r="BI1248" s="203">
        <f t="shared" si="148"/>
        <v>0</v>
      </c>
      <c r="BJ1248" s="24" t="s">
        <v>79</v>
      </c>
      <c r="BK1248" s="203">
        <f t="shared" si="149"/>
        <v>0</v>
      </c>
      <c r="BL1248" s="24" t="s">
        <v>179</v>
      </c>
      <c r="BM1248" s="24" t="s">
        <v>2110</v>
      </c>
    </row>
    <row r="1249" spans="2:65" s="1" customFormat="1" ht="16.5" customHeight="1">
      <c r="B1249" s="41"/>
      <c r="C1249" s="227" t="s">
        <v>1417</v>
      </c>
      <c r="D1249" s="227" t="s">
        <v>268</v>
      </c>
      <c r="E1249" s="228" t="s">
        <v>2111</v>
      </c>
      <c r="F1249" s="229" t="s">
        <v>2112</v>
      </c>
      <c r="G1249" s="230" t="s">
        <v>2098</v>
      </c>
      <c r="H1249" s="231">
        <v>20</v>
      </c>
      <c r="I1249" s="232"/>
      <c r="J1249" s="233">
        <f t="shared" si="140"/>
        <v>0</v>
      </c>
      <c r="K1249" s="229" t="s">
        <v>21</v>
      </c>
      <c r="L1249" s="234"/>
      <c r="M1249" s="235" t="s">
        <v>21</v>
      </c>
      <c r="N1249" s="236" t="s">
        <v>42</v>
      </c>
      <c r="O1249" s="42"/>
      <c r="P1249" s="201">
        <f t="shared" si="141"/>
        <v>0</v>
      </c>
      <c r="Q1249" s="201">
        <v>0</v>
      </c>
      <c r="R1249" s="201">
        <f t="shared" si="142"/>
        <v>0</v>
      </c>
      <c r="S1249" s="201">
        <v>0</v>
      </c>
      <c r="T1249" s="202">
        <f t="shared" si="143"/>
        <v>0</v>
      </c>
      <c r="AR1249" s="24" t="s">
        <v>192</v>
      </c>
      <c r="AT1249" s="24" t="s">
        <v>268</v>
      </c>
      <c r="AU1249" s="24" t="s">
        <v>81</v>
      </c>
      <c r="AY1249" s="24" t="s">
        <v>172</v>
      </c>
      <c r="BE1249" s="203">
        <f t="shared" si="144"/>
        <v>0</v>
      </c>
      <c r="BF1249" s="203">
        <f t="shared" si="145"/>
        <v>0</v>
      </c>
      <c r="BG1249" s="203">
        <f t="shared" si="146"/>
        <v>0</v>
      </c>
      <c r="BH1249" s="203">
        <f t="shared" si="147"/>
        <v>0</v>
      </c>
      <c r="BI1249" s="203">
        <f t="shared" si="148"/>
        <v>0</v>
      </c>
      <c r="BJ1249" s="24" t="s">
        <v>79</v>
      </c>
      <c r="BK1249" s="203">
        <f t="shared" si="149"/>
        <v>0</v>
      </c>
      <c r="BL1249" s="24" t="s">
        <v>179</v>
      </c>
      <c r="BM1249" s="24" t="s">
        <v>2113</v>
      </c>
    </row>
    <row r="1250" spans="2:65" s="1" customFormat="1" ht="16.5" customHeight="1">
      <c r="B1250" s="41"/>
      <c r="C1250" s="227" t="s">
        <v>2114</v>
      </c>
      <c r="D1250" s="227" t="s">
        <v>268</v>
      </c>
      <c r="E1250" s="228" t="s">
        <v>2115</v>
      </c>
      <c r="F1250" s="229" t="s">
        <v>2116</v>
      </c>
      <c r="G1250" s="230" t="s">
        <v>2098</v>
      </c>
      <c r="H1250" s="231">
        <v>20</v>
      </c>
      <c r="I1250" s="232"/>
      <c r="J1250" s="233">
        <f t="shared" si="140"/>
        <v>0</v>
      </c>
      <c r="K1250" s="229" t="s">
        <v>21</v>
      </c>
      <c r="L1250" s="234"/>
      <c r="M1250" s="235" t="s">
        <v>21</v>
      </c>
      <c r="N1250" s="236" t="s">
        <v>42</v>
      </c>
      <c r="O1250" s="42"/>
      <c r="P1250" s="201">
        <f t="shared" si="141"/>
        <v>0</v>
      </c>
      <c r="Q1250" s="201">
        <v>0</v>
      </c>
      <c r="R1250" s="201">
        <f t="shared" si="142"/>
        <v>0</v>
      </c>
      <c r="S1250" s="201">
        <v>0</v>
      </c>
      <c r="T1250" s="202">
        <f t="shared" si="143"/>
        <v>0</v>
      </c>
      <c r="AR1250" s="24" t="s">
        <v>192</v>
      </c>
      <c r="AT1250" s="24" t="s">
        <v>268</v>
      </c>
      <c r="AU1250" s="24" t="s">
        <v>81</v>
      </c>
      <c r="AY1250" s="24" t="s">
        <v>172</v>
      </c>
      <c r="BE1250" s="203">
        <f t="shared" si="144"/>
        <v>0</v>
      </c>
      <c r="BF1250" s="203">
        <f t="shared" si="145"/>
        <v>0</v>
      </c>
      <c r="BG1250" s="203">
        <f t="shared" si="146"/>
        <v>0</v>
      </c>
      <c r="BH1250" s="203">
        <f t="shared" si="147"/>
        <v>0</v>
      </c>
      <c r="BI1250" s="203">
        <f t="shared" si="148"/>
        <v>0</v>
      </c>
      <c r="BJ1250" s="24" t="s">
        <v>79</v>
      </c>
      <c r="BK1250" s="203">
        <f t="shared" si="149"/>
        <v>0</v>
      </c>
      <c r="BL1250" s="24" t="s">
        <v>179</v>
      </c>
      <c r="BM1250" s="24" t="s">
        <v>2117</v>
      </c>
    </row>
    <row r="1251" spans="2:65" s="1" customFormat="1" ht="16.5" customHeight="1">
      <c r="B1251" s="41"/>
      <c r="C1251" s="227" t="s">
        <v>1421</v>
      </c>
      <c r="D1251" s="227" t="s">
        <v>268</v>
      </c>
      <c r="E1251" s="228" t="s">
        <v>2118</v>
      </c>
      <c r="F1251" s="229" t="s">
        <v>2119</v>
      </c>
      <c r="G1251" s="230" t="s">
        <v>2098</v>
      </c>
      <c r="H1251" s="231">
        <v>20</v>
      </c>
      <c r="I1251" s="232"/>
      <c r="J1251" s="233">
        <f t="shared" si="140"/>
        <v>0</v>
      </c>
      <c r="K1251" s="229" t="s">
        <v>21</v>
      </c>
      <c r="L1251" s="234"/>
      <c r="M1251" s="235" t="s">
        <v>21</v>
      </c>
      <c r="N1251" s="236" t="s">
        <v>42</v>
      </c>
      <c r="O1251" s="42"/>
      <c r="P1251" s="201">
        <f t="shared" si="141"/>
        <v>0</v>
      </c>
      <c r="Q1251" s="201">
        <v>0</v>
      </c>
      <c r="R1251" s="201">
        <f t="shared" si="142"/>
        <v>0</v>
      </c>
      <c r="S1251" s="201">
        <v>0</v>
      </c>
      <c r="T1251" s="202">
        <f t="shared" si="143"/>
        <v>0</v>
      </c>
      <c r="AR1251" s="24" t="s">
        <v>192</v>
      </c>
      <c r="AT1251" s="24" t="s">
        <v>268</v>
      </c>
      <c r="AU1251" s="24" t="s">
        <v>81</v>
      </c>
      <c r="AY1251" s="24" t="s">
        <v>172</v>
      </c>
      <c r="BE1251" s="203">
        <f t="shared" si="144"/>
        <v>0</v>
      </c>
      <c r="BF1251" s="203">
        <f t="shared" si="145"/>
        <v>0</v>
      </c>
      <c r="BG1251" s="203">
        <f t="shared" si="146"/>
        <v>0</v>
      </c>
      <c r="BH1251" s="203">
        <f t="shared" si="147"/>
        <v>0</v>
      </c>
      <c r="BI1251" s="203">
        <f t="shared" si="148"/>
        <v>0</v>
      </c>
      <c r="BJ1251" s="24" t="s">
        <v>79</v>
      </c>
      <c r="BK1251" s="203">
        <f t="shared" si="149"/>
        <v>0</v>
      </c>
      <c r="BL1251" s="24" t="s">
        <v>179</v>
      </c>
      <c r="BM1251" s="24" t="s">
        <v>2120</v>
      </c>
    </row>
    <row r="1252" spans="2:65" s="1" customFormat="1" ht="16.5" customHeight="1">
      <c r="B1252" s="41"/>
      <c r="C1252" s="227" t="s">
        <v>2121</v>
      </c>
      <c r="D1252" s="227" t="s">
        <v>268</v>
      </c>
      <c r="E1252" s="228" t="s">
        <v>2122</v>
      </c>
      <c r="F1252" s="229" t="s">
        <v>2123</v>
      </c>
      <c r="G1252" s="230" t="s">
        <v>2098</v>
      </c>
      <c r="H1252" s="231">
        <v>20</v>
      </c>
      <c r="I1252" s="232"/>
      <c r="J1252" s="233">
        <f t="shared" si="140"/>
        <v>0</v>
      </c>
      <c r="K1252" s="229" t="s">
        <v>21</v>
      </c>
      <c r="L1252" s="234"/>
      <c r="M1252" s="235" t="s">
        <v>21</v>
      </c>
      <c r="N1252" s="236" t="s">
        <v>42</v>
      </c>
      <c r="O1252" s="42"/>
      <c r="P1252" s="201">
        <f t="shared" si="141"/>
        <v>0</v>
      </c>
      <c r="Q1252" s="201">
        <v>0</v>
      </c>
      <c r="R1252" s="201">
        <f t="shared" si="142"/>
        <v>0</v>
      </c>
      <c r="S1252" s="201">
        <v>0</v>
      </c>
      <c r="T1252" s="202">
        <f t="shared" si="143"/>
        <v>0</v>
      </c>
      <c r="AR1252" s="24" t="s">
        <v>192</v>
      </c>
      <c r="AT1252" s="24" t="s">
        <v>268</v>
      </c>
      <c r="AU1252" s="24" t="s">
        <v>81</v>
      </c>
      <c r="AY1252" s="24" t="s">
        <v>172</v>
      </c>
      <c r="BE1252" s="203">
        <f t="shared" si="144"/>
        <v>0</v>
      </c>
      <c r="BF1252" s="203">
        <f t="shared" si="145"/>
        <v>0</v>
      </c>
      <c r="BG1252" s="203">
        <f t="shared" si="146"/>
        <v>0</v>
      </c>
      <c r="BH1252" s="203">
        <f t="shared" si="147"/>
        <v>0</v>
      </c>
      <c r="BI1252" s="203">
        <f t="shared" si="148"/>
        <v>0</v>
      </c>
      <c r="BJ1252" s="24" t="s">
        <v>79</v>
      </c>
      <c r="BK1252" s="203">
        <f t="shared" si="149"/>
        <v>0</v>
      </c>
      <c r="BL1252" s="24" t="s">
        <v>179</v>
      </c>
      <c r="BM1252" s="24" t="s">
        <v>2124</v>
      </c>
    </row>
    <row r="1253" spans="2:65" s="1" customFormat="1" ht="16.5" customHeight="1">
      <c r="B1253" s="41"/>
      <c r="C1253" s="192" t="s">
        <v>1424</v>
      </c>
      <c r="D1253" s="192" t="s">
        <v>174</v>
      </c>
      <c r="E1253" s="193" t="s">
        <v>2125</v>
      </c>
      <c r="F1253" s="194" t="s">
        <v>2126</v>
      </c>
      <c r="G1253" s="195" t="s">
        <v>1685</v>
      </c>
      <c r="H1253" s="196">
        <v>20</v>
      </c>
      <c r="I1253" s="197"/>
      <c r="J1253" s="198">
        <f t="shared" si="140"/>
        <v>0</v>
      </c>
      <c r="K1253" s="194" t="s">
        <v>21</v>
      </c>
      <c r="L1253" s="61"/>
      <c r="M1253" s="199" t="s">
        <v>21</v>
      </c>
      <c r="N1253" s="200" t="s">
        <v>42</v>
      </c>
      <c r="O1253" s="42"/>
      <c r="P1253" s="201">
        <f t="shared" si="141"/>
        <v>0</v>
      </c>
      <c r="Q1253" s="201">
        <v>0</v>
      </c>
      <c r="R1253" s="201">
        <f t="shared" si="142"/>
        <v>0</v>
      </c>
      <c r="S1253" s="201">
        <v>0</v>
      </c>
      <c r="T1253" s="202">
        <f t="shared" si="143"/>
        <v>0</v>
      </c>
      <c r="AR1253" s="24" t="s">
        <v>179</v>
      </c>
      <c r="AT1253" s="24" t="s">
        <v>174</v>
      </c>
      <c r="AU1253" s="24" t="s">
        <v>81</v>
      </c>
      <c r="AY1253" s="24" t="s">
        <v>172</v>
      </c>
      <c r="BE1253" s="203">
        <f t="shared" si="144"/>
        <v>0</v>
      </c>
      <c r="BF1253" s="203">
        <f t="shared" si="145"/>
        <v>0</v>
      </c>
      <c r="BG1253" s="203">
        <f t="shared" si="146"/>
        <v>0</v>
      </c>
      <c r="BH1253" s="203">
        <f t="shared" si="147"/>
        <v>0</v>
      </c>
      <c r="BI1253" s="203">
        <f t="shared" si="148"/>
        <v>0</v>
      </c>
      <c r="BJ1253" s="24" t="s">
        <v>79</v>
      </c>
      <c r="BK1253" s="203">
        <f t="shared" si="149"/>
        <v>0</v>
      </c>
      <c r="BL1253" s="24" t="s">
        <v>179</v>
      </c>
      <c r="BM1253" s="24" t="s">
        <v>2127</v>
      </c>
    </row>
    <row r="1254" spans="2:65" s="1" customFormat="1" ht="16.5" customHeight="1">
      <c r="B1254" s="41"/>
      <c r="C1254" s="227" t="s">
        <v>2128</v>
      </c>
      <c r="D1254" s="227" t="s">
        <v>268</v>
      </c>
      <c r="E1254" s="228" t="s">
        <v>2129</v>
      </c>
      <c r="F1254" s="229" t="s">
        <v>2130</v>
      </c>
      <c r="G1254" s="230" t="s">
        <v>2098</v>
      </c>
      <c r="H1254" s="231">
        <v>20</v>
      </c>
      <c r="I1254" s="232"/>
      <c r="J1254" s="233">
        <f t="shared" si="140"/>
        <v>0</v>
      </c>
      <c r="K1254" s="229" t="s">
        <v>21</v>
      </c>
      <c r="L1254" s="234"/>
      <c r="M1254" s="235" t="s">
        <v>21</v>
      </c>
      <c r="N1254" s="236" t="s">
        <v>42</v>
      </c>
      <c r="O1254" s="42"/>
      <c r="P1254" s="201">
        <f t="shared" si="141"/>
        <v>0</v>
      </c>
      <c r="Q1254" s="201">
        <v>0</v>
      </c>
      <c r="R1254" s="201">
        <f t="shared" si="142"/>
        <v>0</v>
      </c>
      <c r="S1254" s="201">
        <v>0</v>
      </c>
      <c r="T1254" s="202">
        <f t="shared" si="143"/>
        <v>0</v>
      </c>
      <c r="AR1254" s="24" t="s">
        <v>192</v>
      </c>
      <c r="AT1254" s="24" t="s">
        <v>268</v>
      </c>
      <c r="AU1254" s="24" t="s">
        <v>81</v>
      </c>
      <c r="AY1254" s="24" t="s">
        <v>172</v>
      </c>
      <c r="BE1254" s="203">
        <f t="shared" si="144"/>
        <v>0</v>
      </c>
      <c r="BF1254" s="203">
        <f t="shared" si="145"/>
        <v>0</v>
      </c>
      <c r="BG1254" s="203">
        <f t="shared" si="146"/>
        <v>0</v>
      </c>
      <c r="BH1254" s="203">
        <f t="shared" si="147"/>
        <v>0</v>
      </c>
      <c r="BI1254" s="203">
        <f t="shared" si="148"/>
        <v>0</v>
      </c>
      <c r="BJ1254" s="24" t="s">
        <v>79</v>
      </c>
      <c r="BK1254" s="203">
        <f t="shared" si="149"/>
        <v>0</v>
      </c>
      <c r="BL1254" s="24" t="s">
        <v>179</v>
      </c>
      <c r="BM1254" s="24" t="s">
        <v>2131</v>
      </c>
    </row>
    <row r="1255" spans="2:65" s="1" customFormat="1" ht="16.5" customHeight="1">
      <c r="B1255" s="41"/>
      <c r="C1255" s="227" t="s">
        <v>1428</v>
      </c>
      <c r="D1255" s="227" t="s">
        <v>268</v>
      </c>
      <c r="E1255" s="228" t="s">
        <v>2132</v>
      </c>
      <c r="F1255" s="229" t="s">
        <v>2133</v>
      </c>
      <c r="G1255" s="230" t="s">
        <v>2098</v>
      </c>
      <c r="H1255" s="231">
        <v>20</v>
      </c>
      <c r="I1255" s="232"/>
      <c r="J1255" s="233">
        <f t="shared" si="140"/>
        <v>0</v>
      </c>
      <c r="K1255" s="229" t="s">
        <v>21</v>
      </c>
      <c r="L1255" s="234"/>
      <c r="M1255" s="235" t="s">
        <v>21</v>
      </c>
      <c r="N1255" s="236" t="s">
        <v>42</v>
      </c>
      <c r="O1255" s="42"/>
      <c r="P1255" s="201">
        <f t="shared" si="141"/>
        <v>0</v>
      </c>
      <c r="Q1255" s="201">
        <v>0</v>
      </c>
      <c r="R1255" s="201">
        <f t="shared" si="142"/>
        <v>0</v>
      </c>
      <c r="S1255" s="201">
        <v>0</v>
      </c>
      <c r="T1255" s="202">
        <f t="shared" si="143"/>
        <v>0</v>
      </c>
      <c r="AR1255" s="24" t="s">
        <v>192</v>
      </c>
      <c r="AT1255" s="24" t="s">
        <v>268</v>
      </c>
      <c r="AU1255" s="24" t="s">
        <v>81</v>
      </c>
      <c r="AY1255" s="24" t="s">
        <v>172</v>
      </c>
      <c r="BE1255" s="203">
        <f t="shared" si="144"/>
        <v>0</v>
      </c>
      <c r="BF1255" s="203">
        <f t="shared" si="145"/>
        <v>0</v>
      </c>
      <c r="BG1255" s="203">
        <f t="shared" si="146"/>
        <v>0</v>
      </c>
      <c r="BH1255" s="203">
        <f t="shared" si="147"/>
        <v>0</v>
      </c>
      <c r="BI1255" s="203">
        <f t="shared" si="148"/>
        <v>0</v>
      </c>
      <c r="BJ1255" s="24" t="s">
        <v>79</v>
      </c>
      <c r="BK1255" s="203">
        <f t="shared" si="149"/>
        <v>0</v>
      </c>
      <c r="BL1255" s="24" t="s">
        <v>179</v>
      </c>
      <c r="BM1255" s="24" t="s">
        <v>2134</v>
      </c>
    </row>
    <row r="1256" spans="2:65" s="1" customFormat="1" ht="16.5" customHeight="1">
      <c r="B1256" s="41"/>
      <c r="C1256" s="227" t="s">
        <v>2135</v>
      </c>
      <c r="D1256" s="227" t="s">
        <v>268</v>
      </c>
      <c r="E1256" s="228" t="s">
        <v>2118</v>
      </c>
      <c r="F1256" s="229" t="s">
        <v>2119</v>
      </c>
      <c r="G1256" s="230" t="s">
        <v>2098</v>
      </c>
      <c r="H1256" s="231">
        <v>20</v>
      </c>
      <c r="I1256" s="232"/>
      <c r="J1256" s="233">
        <f t="shared" si="140"/>
        <v>0</v>
      </c>
      <c r="K1256" s="229" t="s">
        <v>21</v>
      </c>
      <c r="L1256" s="234"/>
      <c r="M1256" s="235" t="s">
        <v>21</v>
      </c>
      <c r="N1256" s="236" t="s">
        <v>42</v>
      </c>
      <c r="O1256" s="42"/>
      <c r="P1256" s="201">
        <f t="shared" si="141"/>
        <v>0</v>
      </c>
      <c r="Q1256" s="201">
        <v>0</v>
      </c>
      <c r="R1256" s="201">
        <f t="shared" si="142"/>
        <v>0</v>
      </c>
      <c r="S1256" s="201">
        <v>0</v>
      </c>
      <c r="T1256" s="202">
        <f t="shared" si="143"/>
        <v>0</v>
      </c>
      <c r="AR1256" s="24" t="s">
        <v>192</v>
      </c>
      <c r="AT1256" s="24" t="s">
        <v>268</v>
      </c>
      <c r="AU1256" s="24" t="s">
        <v>81</v>
      </c>
      <c r="AY1256" s="24" t="s">
        <v>172</v>
      </c>
      <c r="BE1256" s="203">
        <f t="shared" si="144"/>
        <v>0</v>
      </c>
      <c r="BF1256" s="203">
        <f t="shared" si="145"/>
        <v>0</v>
      </c>
      <c r="BG1256" s="203">
        <f t="shared" si="146"/>
        <v>0</v>
      </c>
      <c r="BH1256" s="203">
        <f t="shared" si="147"/>
        <v>0</v>
      </c>
      <c r="BI1256" s="203">
        <f t="shared" si="148"/>
        <v>0</v>
      </c>
      <c r="BJ1256" s="24" t="s">
        <v>79</v>
      </c>
      <c r="BK1256" s="203">
        <f t="shared" si="149"/>
        <v>0</v>
      </c>
      <c r="BL1256" s="24" t="s">
        <v>179</v>
      </c>
      <c r="BM1256" s="24" t="s">
        <v>2136</v>
      </c>
    </row>
    <row r="1257" spans="2:65" s="1" customFormat="1" ht="16.5" customHeight="1">
      <c r="B1257" s="41"/>
      <c r="C1257" s="192" t="s">
        <v>1431</v>
      </c>
      <c r="D1257" s="192" t="s">
        <v>174</v>
      </c>
      <c r="E1257" s="193" t="s">
        <v>2137</v>
      </c>
      <c r="F1257" s="194" t="s">
        <v>2138</v>
      </c>
      <c r="G1257" s="195" t="s">
        <v>348</v>
      </c>
      <c r="H1257" s="196">
        <v>160</v>
      </c>
      <c r="I1257" s="197"/>
      <c r="J1257" s="198">
        <f t="shared" si="140"/>
        <v>0</v>
      </c>
      <c r="K1257" s="194" t="s">
        <v>21</v>
      </c>
      <c r="L1257" s="61"/>
      <c r="M1257" s="199" t="s">
        <v>21</v>
      </c>
      <c r="N1257" s="200" t="s">
        <v>42</v>
      </c>
      <c r="O1257" s="42"/>
      <c r="P1257" s="201">
        <f t="shared" si="141"/>
        <v>0</v>
      </c>
      <c r="Q1257" s="201">
        <v>0</v>
      </c>
      <c r="R1257" s="201">
        <f t="shared" si="142"/>
        <v>0</v>
      </c>
      <c r="S1257" s="201">
        <v>0</v>
      </c>
      <c r="T1257" s="202">
        <f t="shared" si="143"/>
        <v>0</v>
      </c>
      <c r="AR1257" s="24" t="s">
        <v>179</v>
      </c>
      <c r="AT1257" s="24" t="s">
        <v>174</v>
      </c>
      <c r="AU1257" s="24" t="s">
        <v>81</v>
      </c>
      <c r="AY1257" s="24" t="s">
        <v>172</v>
      </c>
      <c r="BE1257" s="203">
        <f t="shared" si="144"/>
        <v>0</v>
      </c>
      <c r="BF1257" s="203">
        <f t="shared" si="145"/>
        <v>0</v>
      </c>
      <c r="BG1257" s="203">
        <f t="shared" si="146"/>
        <v>0</v>
      </c>
      <c r="BH1257" s="203">
        <f t="shared" si="147"/>
        <v>0</v>
      </c>
      <c r="BI1257" s="203">
        <f t="shared" si="148"/>
        <v>0</v>
      </c>
      <c r="BJ1257" s="24" t="s">
        <v>79</v>
      </c>
      <c r="BK1257" s="203">
        <f t="shared" si="149"/>
        <v>0</v>
      </c>
      <c r="BL1257" s="24" t="s">
        <v>179</v>
      </c>
      <c r="BM1257" s="24" t="s">
        <v>2139</v>
      </c>
    </row>
    <row r="1258" spans="2:65" s="1" customFormat="1" ht="16.5" customHeight="1">
      <c r="B1258" s="41"/>
      <c r="C1258" s="227" t="s">
        <v>2140</v>
      </c>
      <c r="D1258" s="227" t="s">
        <v>268</v>
      </c>
      <c r="E1258" s="228" t="s">
        <v>2141</v>
      </c>
      <c r="F1258" s="229" t="s">
        <v>2142</v>
      </c>
      <c r="G1258" s="230" t="s">
        <v>268</v>
      </c>
      <c r="H1258" s="231">
        <v>160</v>
      </c>
      <c r="I1258" s="232"/>
      <c r="J1258" s="233">
        <f t="shared" si="140"/>
        <v>0</v>
      </c>
      <c r="K1258" s="229" t="s">
        <v>21</v>
      </c>
      <c r="L1258" s="234"/>
      <c r="M1258" s="235" t="s">
        <v>21</v>
      </c>
      <c r="N1258" s="236" t="s">
        <v>42</v>
      </c>
      <c r="O1258" s="42"/>
      <c r="P1258" s="201">
        <f t="shared" si="141"/>
        <v>0</v>
      </c>
      <c r="Q1258" s="201">
        <v>0</v>
      </c>
      <c r="R1258" s="201">
        <f t="shared" si="142"/>
        <v>0</v>
      </c>
      <c r="S1258" s="201">
        <v>0</v>
      </c>
      <c r="T1258" s="202">
        <f t="shared" si="143"/>
        <v>0</v>
      </c>
      <c r="AR1258" s="24" t="s">
        <v>192</v>
      </c>
      <c r="AT1258" s="24" t="s">
        <v>268</v>
      </c>
      <c r="AU1258" s="24" t="s">
        <v>81</v>
      </c>
      <c r="AY1258" s="24" t="s">
        <v>172</v>
      </c>
      <c r="BE1258" s="203">
        <f t="shared" si="144"/>
        <v>0</v>
      </c>
      <c r="BF1258" s="203">
        <f t="shared" si="145"/>
        <v>0</v>
      </c>
      <c r="BG1258" s="203">
        <f t="shared" si="146"/>
        <v>0</v>
      </c>
      <c r="BH1258" s="203">
        <f t="shared" si="147"/>
        <v>0</v>
      </c>
      <c r="BI1258" s="203">
        <f t="shared" si="148"/>
        <v>0</v>
      </c>
      <c r="BJ1258" s="24" t="s">
        <v>79</v>
      </c>
      <c r="BK1258" s="203">
        <f t="shared" si="149"/>
        <v>0</v>
      </c>
      <c r="BL1258" s="24" t="s">
        <v>179</v>
      </c>
      <c r="BM1258" s="24" t="s">
        <v>2143</v>
      </c>
    </row>
    <row r="1259" spans="2:65" s="1" customFormat="1" ht="16.5" customHeight="1">
      <c r="B1259" s="41"/>
      <c r="C1259" s="192" t="s">
        <v>1435</v>
      </c>
      <c r="D1259" s="192" t="s">
        <v>174</v>
      </c>
      <c r="E1259" s="193" t="s">
        <v>2144</v>
      </c>
      <c r="F1259" s="194" t="s">
        <v>2145</v>
      </c>
      <c r="G1259" s="195" t="s">
        <v>348</v>
      </c>
      <c r="H1259" s="196">
        <v>32</v>
      </c>
      <c r="I1259" s="197"/>
      <c r="J1259" s="198">
        <f t="shared" si="140"/>
        <v>0</v>
      </c>
      <c r="K1259" s="194" t="s">
        <v>21</v>
      </c>
      <c r="L1259" s="61"/>
      <c r="M1259" s="199" t="s">
        <v>21</v>
      </c>
      <c r="N1259" s="200" t="s">
        <v>42</v>
      </c>
      <c r="O1259" s="42"/>
      <c r="P1259" s="201">
        <f t="shared" si="141"/>
        <v>0</v>
      </c>
      <c r="Q1259" s="201">
        <v>0</v>
      </c>
      <c r="R1259" s="201">
        <f t="shared" si="142"/>
        <v>0</v>
      </c>
      <c r="S1259" s="201">
        <v>0</v>
      </c>
      <c r="T1259" s="202">
        <f t="shared" si="143"/>
        <v>0</v>
      </c>
      <c r="AR1259" s="24" t="s">
        <v>179</v>
      </c>
      <c r="AT1259" s="24" t="s">
        <v>174</v>
      </c>
      <c r="AU1259" s="24" t="s">
        <v>81</v>
      </c>
      <c r="AY1259" s="24" t="s">
        <v>172</v>
      </c>
      <c r="BE1259" s="203">
        <f t="shared" si="144"/>
        <v>0</v>
      </c>
      <c r="BF1259" s="203">
        <f t="shared" si="145"/>
        <v>0</v>
      </c>
      <c r="BG1259" s="203">
        <f t="shared" si="146"/>
        <v>0</v>
      </c>
      <c r="BH1259" s="203">
        <f t="shared" si="147"/>
        <v>0</v>
      </c>
      <c r="BI1259" s="203">
        <f t="shared" si="148"/>
        <v>0</v>
      </c>
      <c r="BJ1259" s="24" t="s">
        <v>79</v>
      </c>
      <c r="BK1259" s="203">
        <f t="shared" si="149"/>
        <v>0</v>
      </c>
      <c r="BL1259" s="24" t="s">
        <v>179</v>
      </c>
      <c r="BM1259" s="24" t="s">
        <v>2146</v>
      </c>
    </row>
    <row r="1260" spans="2:65" s="1" customFormat="1" ht="16.5" customHeight="1">
      <c r="B1260" s="41"/>
      <c r="C1260" s="227" t="s">
        <v>2147</v>
      </c>
      <c r="D1260" s="227" t="s">
        <v>268</v>
      </c>
      <c r="E1260" s="228" t="s">
        <v>2148</v>
      </c>
      <c r="F1260" s="229" t="s">
        <v>2149</v>
      </c>
      <c r="G1260" s="230" t="s">
        <v>348</v>
      </c>
      <c r="H1260" s="231">
        <v>32</v>
      </c>
      <c r="I1260" s="232"/>
      <c r="J1260" s="233">
        <f t="shared" si="140"/>
        <v>0</v>
      </c>
      <c r="K1260" s="229" t="s">
        <v>21</v>
      </c>
      <c r="L1260" s="234"/>
      <c r="M1260" s="235" t="s">
        <v>21</v>
      </c>
      <c r="N1260" s="236" t="s">
        <v>42</v>
      </c>
      <c r="O1260" s="42"/>
      <c r="P1260" s="201">
        <f t="shared" si="141"/>
        <v>0</v>
      </c>
      <c r="Q1260" s="201">
        <v>0</v>
      </c>
      <c r="R1260" s="201">
        <f t="shared" si="142"/>
        <v>0</v>
      </c>
      <c r="S1260" s="201">
        <v>0</v>
      </c>
      <c r="T1260" s="202">
        <f t="shared" si="143"/>
        <v>0</v>
      </c>
      <c r="AR1260" s="24" t="s">
        <v>192</v>
      </c>
      <c r="AT1260" s="24" t="s">
        <v>268</v>
      </c>
      <c r="AU1260" s="24" t="s">
        <v>81</v>
      </c>
      <c r="AY1260" s="24" t="s">
        <v>172</v>
      </c>
      <c r="BE1260" s="203">
        <f t="shared" si="144"/>
        <v>0</v>
      </c>
      <c r="BF1260" s="203">
        <f t="shared" si="145"/>
        <v>0</v>
      </c>
      <c r="BG1260" s="203">
        <f t="shared" si="146"/>
        <v>0</v>
      </c>
      <c r="BH1260" s="203">
        <f t="shared" si="147"/>
        <v>0</v>
      </c>
      <c r="BI1260" s="203">
        <f t="shared" si="148"/>
        <v>0</v>
      </c>
      <c r="BJ1260" s="24" t="s">
        <v>79</v>
      </c>
      <c r="BK1260" s="203">
        <f t="shared" si="149"/>
        <v>0</v>
      </c>
      <c r="BL1260" s="24" t="s">
        <v>179</v>
      </c>
      <c r="BM1260" s="24" t="s">
        <v>2150</v>
      </c>
    </row>
    <row r="1261" spans="2:65" s="1" customFormat="1" ht="16.5" customHeight="1">
      <c r="B1261" s="41"/>
      <c r="C1261" s="192" t="s">
        <v>1439</v>
      </c>
      <c r="D1261" s="192" t="s">
        <v>174</v>
      </c>
      <c r="E1261" s="193" t="s">
        <v>2151</v>
      </c>
      <c r="F1261" s="194" t="s">
        <v>2152</v>
      </c>
      <c r="G1261" s="195" t="s">
        <v>348</v>
      </c>
      <c r="H1261" s="196">
        <v>60</v>
      </c>
      <c r="I1261" s="197"/>
      <c r="J1261" s="198">
        <f t="shared" si="140"/>
        <v>0</v>
      </c>
      <c r="K1261" s="194" t="s">
        <v>21</v>
      </c>
      <c r="L1261" s="61"/>
      <c r="M1261" s="199" t="s">
        <v>21</v>
      </c>
      <c r="N1261" s="200" t="s">
        <v>42</v>
      </c>
      <c r="O1261" s="42"/>
      <c r="P1261" s="201">
        <f t="shared" si="141"/>
        <v>0</v>
      </c>
      <c r="Q1261" s="201">
        <v>0</v>
      </c>
      <c r="R1261" s="201">
        <f t="shared" si="142"/>
        <v>0</v>
      </c>
      <c r="S1261" s="201">
        <v>0</v>
      </c>
      <c r="T1261" s="202">
        <f t="shared" si="143"/>
        <v>0</v>
      </c>
      <c r="AR1261" s="24" t="s">
        <v>179</v>
      </c>
      <c r="AT1261" s="24" t="s">
        <v>174</v>
      </c>
      <c r="AU1261" s="24" t="s">
        <v>81</v>
      </c>
      <c r="AY1261" s="24" t="s">
        <v>172</v>
      </c>
      <c r="BE1261" s="203">
        <f t="shared" si="144"/>
        <v>0</v>
      </c>
      <c r="BF1261" s="203">
        <f t="shared" si="145"/>
        <v>0</v>
      </c>
      <c r="BG1261" s="203">
        <f t="shared" si="146"/>
        <v>0</v>
      </c>
      <c r="BH1261" s="203">
        <f t="shared" si="147"/>
        <v>0</v>
      </c>
      <c r="BI1261" s="203">
        <f t="shared" si="148"/>
        <v>0</v>
      </c>
      <c r="BJ1261" s="24" t="s">
        <v>79</v>
      </c>
      <c r="BK1261" s="203">
        <f t="shared" si="149"/>
        <v>0</v>
      </c>
      <c r="BL1261" s="24" t="s">
        <v>179</v>
      </c>
      <c r="BM1261" s="24" t="s">
        <v>2153</v>
      </c>
    </row>
    <row r="1262" spans="2:65" s="1" customFormat="1" ht="16.5" customHeight="1">
      <c r="B1262" s="41"/>
      <c r="C1262" s="227" t="s">
        <v>2154</v>
      </c>
      <c r="D1262" s="227" t="s">
        <v>268</v>
      </c>
      <c r="E1262" s="228" t="s">
        <v>2155</v>
      </c>
      <c r="F1262" s="229" t="s">
        <v>2156</v>
      </c>
      <c r="G1262" s="230" t="s">
        <v>348</v>
      </c>
      <c r="H1262" s="231">
        <v>60</v>
      </c>
      <c r="I1262" s="232"/>
      <c r="J1262" s="233">
        <f t="shared" si="140"/>
        <v>0</v>
      </c>
      <c r="K1262" s="229" t="s">
        <v>21</v>
      </c>
      <c r="L1262" s="234"/>
      <c r="M1262" s="235" t="s">
        <v>21</v>
      </c>
      <c r="N1262" s="236" t="s">
        <v>42</v>
      </c>
      <c r="O1262" s="42"/>
      <c r="P1262" s="201">
        <f t="shared" si="141"/>
        <v>0</v>
      </c>
      <c r="Q1262" s="201">
        <v>0</v>
      </c>
      <c r="R1262" s="201">
        <f t="shared" si="142"/>
        <v>0</v>
      </c>
      <c r="S1262" s="201">
        <v>0</v>
      </c>
      <c r="T1262" s="202">
        <f t="shared" si="143"/>
        <v>0</v>
      </c>
      <c r="AR1262" s="24" t="s">
        <v>192</v>
      </c>
      <c r="AT1262" s="24" t="s">
        <v>268</v>
      </c>
      <c r="AU1262" s="24" t="s">
        <v>81</v>
      </c>
      <c r="AY1262" s="24" t="s">
        <v>172</v>
      </c>
      <c r="BE1262" s="203">
        <f t="shared" si="144"/>
        <v>0</v>
      </c>
      <c r="BF1262" s="203">
        <f t="shared" si="145"/>
        <v>0</v>
      </c>
      <c r="BG1262" s="203">
        <f t="shared" si="146"/>
        <v>0</v>
      </c>
      <c r="BH1262" s="203">
        <f t="shared" si="147"/>
        <v>0</v>
      </c>
      <c r="BI1262" s="203">
        <f t="shared" si="148"/>
        <v>0</v>
      </c>
      <c r="BJ1262" s="24" t="s">
        <v>79</v>
      </c>
      <c r="BK1262" s="203">
        <f t="shared" si="149"/>
        <v>0</v>
      </c>
      <c r="BL1262" s="24" t="s">
        <v>179</v>
      </c>
      <c r="BM1262" s="24" t="s">
        <v>2157</v>
      </c>
    </row>
    <row r="1263" spans="2:65" s="1" customFormat="1" ht="16.5" customHeight="1">
      <c r="B1263" s="41"/>
      <c r="C1263" s="192" t="s">
        <v>1443</v>
      </c>
      <c r="D1263" s="192" t="s">
        <v>174</v>
      </c>
      <c r="E1263" s="193" t="s">
        <v>2158</v>
      </c>
      <c r="F1263" s="194" t="s">
        <v>2159</v>
      </c>
      <c r="G1263" s="195" t="s">
        <v>1685</v>
      </c>
      <c r="H1263" s="196">
        <v>5</v>
      </c>
      <c r="I1263" s="197"/>
      <c r="J1263" s="198">
        <f t="shared" si="140"/>
        <v>0</v>
      </c>
      <c r="K1263" s="194" t="s">
        <v>21</v>
      </c>
      <c r="L1263" s="61"/>
      <c r="M1263" s="199" t="s">
        <v>21</v>
      </c>
      <c r="N1263" s="200" t="s">
        <v>42</v>
      </c>
      <c r="O1263" s="42"/>
      <c r="P1263" s="201">
        <f t="shared" si="141"/>
        <v>0</v>
      </c>
      <c r="Q1263" s="201">
        <v>0</v>
      </c>
      <c r="R1263" s="201">
        <f t="shared" si="142"/>
        <v>0</v>
      </c>
      <c r="S1263" s="201">
        <v>0</v>
      </c>
      <c r="T1263" s="202">
        <f t="shared" si="143"/>
        <v>0</v>
      </c>
      <c r="AR1263" s="24" t="s">
        <v>179</v>
      </c>
      <c r="AT1263" s="24" t="s">
        <v>174</v>
      </c>
      <c r="AU1263" s="24" t="s">
        <v>81</v>
      </c>
      <c r="AY1263" s="24" t="s">
        <v>172</v>
      </c>
      <c r="BE1263" s="203">
        <f t="shared" si="144"/>
        <v>0</v>
      </c>
      <c r="BF1263" s="203">
        <f t="shared" si="145"/>
        <v>0</v>
      </c>
      <c r="BG1263" s="203">
        <f t="shared" si="146"/>
        <v>0</v>
      </c>
      <c r="BH1263" s="203">
        <f t="shared" si="147"/>
        <v>0</v>
      </c>
      <c r="BI1263" s="203">
        <f t="shared" si="148"/>
        <v>0</v>
      </c>
      <c r="BJ1263" s="24" t="s">
        <v>79</v>
      </c>
      <c r="BK1263" s="203">
        <f t="shared" si="149"/>
        <v>0</v>
      </c>
      <c r="BL1263" s="24" t="s">
        <v>179</v>
      </c>
      <c r="BM1263" s="24" t="s">
        <v>2160</v>
      </c>
    </row>
    <row r="1264" spans="2:65" s="1" customFormat="1" ht="25.5" customHeight="1">
      <c r="B1264" s="41"/>
      <c r="C1264" s="227" t="s">
        <v>2161</v>
      </c>
      <c r="D1264" s="227" t="s">
        <v>268</v>
      </c>
      <c r="E1264" s="228" t="s">
        <v>2162</v>
      </c>
      <c r="F1264" s="229" t="s">
        <v>2163</v>
      </c>
      <c r="G1264" s="230" t="s">
        <v>1685</v>
      </c>
      <c r="H1264" s="231">
        <v>5</v>
      </c>
      <c r="I1264" s="232"/>
      <c r="J1264" s="233">
        <f t="shared" si="140"/>
        <v>0</v>
      </c>
      <c r="K1264" s="229" t="s">
        <v>21</v>
      </c>
      <c r="L1264" s="234"/>
      <c r="M1264" s="235" t="s">
        <v>21</v>
      </c>
      <c r="N1264" s="236" t="s">
        <v>42</v>
      </c>
      <c r="O1264" s="42"/>
      <c r="P1264" s="201">
        <f t="shared" si="141"/>
        <v>0</v>
      </c>
      <c r="Q1264" s="201">
        <v>0</v>
      </c>
      <c r="R1264" s="201">
        <f t="shared" si="142"/>
        <v>0</v>
      </c>
      <c r="S1264" s="201">
        <v>0</v>
      </c>
      <c r="T1264" s="202">
        <f t="shared" si="143"/>
        <v>0</v>
      </c>
      <c r="AR1264" s="24" t="s">
        <v>192</v>
      </c>
      <c r="AT1264" s="24" t="s">
        <v>268</v>
      </c>
      <c r="AU1264" s="24" t="s">
        <v>81</v>
      </c>
      <c r="AY1264" s="24" t="s">
        <v>172</v>
      </c>
      <c r="BE1264" s="203">
        <f t="shared" si="144"/>
        <v>0</v>
      </c>
      <c r="BF1264" s="203">
        <f t="shared" si="145"/>
        <v>0</v>
      </c>
      <c r="BG1264" s="203">
        <f t="shared" si="146"/>
        <v>0</v>
      </c>
      <c r="BH1264" s="203">
        <f t="shared" si="147"/>
        <v>0</v>
      </c>
      <c r="BI1264" s="203">
        <f t="shared" si="148"/>
        <v>0</v>
      </c>
      <c r="BJ1264" s="24" t="s">
        <v>79</v>
      </c>
      <c r="BK1264" s="203">
        <f t="shared" si="149"/>
        <v>0</v>
      </c>
      <c r="BL1264" s="24" t="s">
        <v>179</v>
      </c>
      <c r="BM1264" s="24" t="s">
        <v>2164</v>
      </c>
    </row>
    <row r="1265" spans="2:65" s="1" customFormat="1" ht="16.5" customHeight="1">
      <c r="B1265" s="41"/>
      <c r="C1265" s="227" t="s">
        <v>1446</v>
      </c>
      <c r="D1265" s="227" t="s">
        <v>268</v>
      </c>
      <c r="E1265" s="228" t="s">
        <v>2165</v>
      </c>
      <c r="F1265" s="229" t="s">
        <v>2166</v>
      </c>
      <c r="G1265" s="230" t="s">
        <v>1685</v>
      </c>
      <c r="H1265" s="231">
        <v>20</v>
      </c>
      <c r="I1265" s="232"/>
      <c r="J1265" s="233">
        <f t="shared" si="140"/>
        <v>0</v>
      </c>
      <c r="K1265" s="229" t="s">
        <v>21</v>
      </c>
      <c r="L1265" s="234"/>
      <c r="M1265" s="235" t="s">
        <v>21</v>
      </c>
      <c r="N1265" s="236" t="s">
        <v>42</v>
      </c>
      <c r="O1265" s="42"/>
      <c r="P1265" s="201">
        <f t="shared" si="141"/>
        <v>0</v>
      </c>
      <c r="Q1265" s="201">
        <v>0</v>
      </c>
      <c r="R1265" s="201">
        <f t="shared" si="142"/>
        <v>0</v>
      </c>
      <c r="S1265" s="201">
        <v>0</v>
      </c>
      <c r="T1265" s="202">
        <f t="shared" si="143"/>
        <v>0</v>
      </c>
      <c r="AR1265" s="24" t="s">
        <v>192</v>
      </c>
      <c r="AT1265" s="24" t="s">
        <v>268</v>
      </c>
      <c r="AU1265" s="24" t="s">
        <v>81</v>
      </c>
      <c r="AY1265" s="24" t="s">
        <v>172</v>
      </c>
      <c r="BE1265" s="203">
        <f t="shared" si="144"/>
        <v>0</v>
      </c>
      <c r="BF1265" s="203">
        <f t="shared" si="145"/>
        <v>0</v>
      </c>
      <c r="BG1265" s="203">
        <f t="shared" si="146"/>
        <v>0</v>
      </c>
      <c r="BH1265" s="203">
        <f t="shared" si="147"/>
        <v>0</v>
      </c>
      <c r="BI1265" s="203">
        <f t="shared" si="148"/>
        <v>0</v>
      </c>
      <c r="BJ1265" s="24" t="s">
        <v>79</v>
      </c>
      <c r="BK1265" s="203">
        <f t="shared" si="149"/>
        <v>0</v>
      </c>
      <c r="BL1265" s="24" t="s">
        <v>179</v>
      </c>
      <c r="BM1265" s="24" t="s">
        <v>2167</v>
      </c>
    </row>
    <row r="1266" spans="2:65" s="1" customFormat="1" ht="16.5" customHeight="1">
      <c r="B1266" s="41"/>
      <c r="C1266" s="227" t="s">
        <v>2168</v>
      </c>
      <c r="D1266" s="227" t="s">
        <v>268</v>
      </c>
      <c r="E1266" s="228" t="s">
        <v>2169</v>
      </c>
      <c r="F1266" s="229" t="s">
        <v>2170</v>
      </c>
      <c r="G1266" s="230" t="s">
        <v>1685</v>
      </c>
      <c r="H1266" s="231">
        <v>5</v>
      </c>
      <c r="I1266" s="232"/>
      <c r="J1266" s="233">
        <f t="shared" si="140"/>
        <v>0</v>
      </c>
      <c r="K1266" s="229" t="s">
        <v>21</v>
      </c>
      <c r="L1266" s="234"/>
      <c r="M1266" s="235" t="s">
        <v>21</v>
      </c>
      <c r="N1266" s="236" t="s">
        <v>42</v>
      </c>
      <c r="O1266" s="42"/>
      <c r="P1266" s="201">
        <f t="shared" si="141"/>
        <v>0</v>
      </c>
      <c r="Q1266" s="201">
        <v>0</v>
      </c>
      <c r="R1266" s="201">
        <f t="shared" si="142"/>
        <v>0</v>
      </c>
      <c r="S1266" s="201">
        <v>0</v>
      </c>
      <c r="T1266" s="202">
        <f t="shared" si="143"/>
        <v>0</v>
      </c>
      <c r="AR1266" s="24" t="s">
        <v>192</v>
      </c>
      <c r="AT1266" s="24" t="s">
        <v>268</v>
      </c>
      <c r="AU1266" s="24" t="s">
        <v>81</v>
      </c>
      <c r="AY1266" s="24" t="s">
        <v>172</v>
      </c>
      <c r="BE1266" s="203">
        <f t="shared" si="144"/>
        <v>0</v>
      </c>
      <c r="BF1266" s="203">
        <f t="shared" si="145"/>
        <v>0</v>
      </c>
      <c r="BG1266" s="203">
        <f t="shared" si="146"/>
        <v>0</v>
      </c>
      <c r="BH1266" s="203">
        <f t="shared" si="147"/>
        <v>0</v>
      </c>
      <c r="BI1266" s="203">
        <f t="shared" si="148"/>
        <v>0</v>
      </c>
      <c r="BJ1266" s="24" t="s">
        <v>79</v>
      </c>
      <c r="BK1266" s="203">
        <f t="shared" si="149"/>
        <v>0</v>
      </c>
      <c r="BL1266" s="24" t="s">
        <v>179</v>
      </c>
      <c r="BM1266" s="24" t="s">
        <v>2171</v>
      </c>
    </row>
    <row r="1267" spans="2:65" s="1" customFormat="1" ht="16.5" customHeight="1">
      <c r="B1267" s="41"/>
      <c r="C1267" s="192" t="s">
        <v>1450</v>
      </c>
      <c r="D1267" s="192" t="s">
        <v>174</v>
      </c>
      <c r="E1267" s="193" t="s">
        <v>2172</v>
      </c>
      <c r="F1267" s="194" t="s">
        <v>2173</v>
      </c>
      <c r="G1267" s="195" t="s">
        <v>1685</v>
      </c>
      <c r="H1267" s="196">
        <v>20</v>
      </c>
      <c r="I1267" s="197"/>
      <c r="J1267" s="198">
        <f t="shared" si="140"/>
        <v>0</v>
      </c>
      <c r="K1267" s="194" t="s">
        <v>21</v>
      </c>
      <c r="L1267" s="61"/>
      <c r="M1267" s="199" t="s">
        <v>21</v>
      </c>
      <c r="N1267" s="200" t="s">
        <v>42</v>
      </c>
      <c r="O1267" s="42"/>
      <c r="P1267" s="201">
        <f t="shared" si="141"/>
        <v>0</v>
      </c>
      <c r="Q1267" s="201">
        <v>0</v>
      </c>
      <c r="R1267" s="201">
        <f t="shared" si="142"/>
        <v>0</v>
      </c>
      <c r="S1267" s="201">
        <v>0</v>
      </c>
      <c r="T1267" s="202">
        <f t="shared" si="143"/>
        <v>0</v>
      </c>
      <c r="AR1267" s="24" t="s">
        <v>179</v>
      </c>
      <c r="AT1267" s="24" t="s">
        <v>174</v>
      </c>
      <c r="AU1267" s="24" t="s">
        <v>81</v>
      </c>
      <c r="AY1267" s="24" t="s">
        <v>172</v>
      </c>
      <c r="BE1267" s="203">
        <f t="shared" si="144"/>
        <v>0</v>
      </c>
      <c r="BF1267" s="203">
        <f t="shared" si="145"/>
        <v>0</v>
      </c>
      <c r="BG1267" s="203">
        <f t="shared" si="146"/>
        <v>0</v>
      </c>
      <c r="BH1267" s="203">
        <f t="shared" si="147"/>
        <v>0</v>
      </c>
      <c r="BI1267" s="203">
        <f t="shared" si="148"/>
        <v>0</v>
      </c>
      <c r="BJ1267" s="24" t="s">
        <v>79</v>
      </c>
      <c r="BK1267" s="203">
        <f t="shared" si="149"/>
        <v>0</v>
      </c>
      <c r="BL1267" s="24" t="s">
        <v>179</v>
      </c>
      <c r="BM1267" s="24" t="s">
        <v>2174</v>
      </c>
    </row>
    <row r="1268" spans="2:65" s="1" customFormat="1" ht="16.5" customHeight="1">
      <c r="B1268" s="41"/>
      <c r="C1268" s="227" t="s">
        <v>2175</v>
      </c>
      <c r="D1268" s="227" t="s">
        <v>268</v>
      </c>
      <c r="E1268" s="228" t="s">
        <v>2176</v>
      </c>
      <c r="F1268" s="229" t="s">
        <v>2177</v>
      </c>
      <c r="G1268" s="230" t="s">
        <v>1685</v>
      </c>
      <c r="H1268" s="231">
        <v>20</v>
      </c>
      <c r="I1268" s="232"/>
      <c r="J1268" s="233">
        <f aca="true" t="shared" si="150" ref="J1268:J1299">ROUND(I1268*H1268,2)</f>
        <v>0</v>
      </c>
      <c r="K1268" s="229" t="s">
        <v>21</v>
      </c>
      <c r="L1268" s="234"/>
      <c r="M1268" s="235" t="s">
        <v>21</v>
      </c>
      <c r="N1268" s="236" t="s">
        <v>42</v>
      </c>
      <c r="O1268" s="42"/>
      <c r="P1268" s="201">
        <f aca="true" t="shared" si="151" ref="P1268:P1299">O1268*H1268</f>
        <v>0</v>
      </c>
      <c r="Q1268" s="201">
        <v>0</v>
      </c>
      <c r="R1268" s="201">
        <f aca="true" t="shared" si="152" ref="R1268:R1299">Q1268*H1268</f>
        <v>0</v>
      </c>
      <c r="S1268" s="201">
        <v>0</v>
      </c>
      <c r="T1268" s="202">
        <f aca="true" t="shared" si="153" ref="T1268:T1299">S1268*H1268</f>
        <v>0</v>
      </c>
      <c r="AR1268" s="24" t="s">
        <v>192</v>
      </c>
      <c r="AT1268" s="24" t="s">
        <v>268</v>
      </c>
      <c r="AU1268" s="24" t="s">
        <v>81</v>
      </c>
      <c r="AY1268" s="24" t="s">
        <v>172</v>
      </c>
      <c r="BE1268" s="203">
        <f aca="true" t="shared" si="154" ref="BE1268:BE1287">IF(N1268="základní",J1268,0)</f>
        <v>0</v>
      </c>
      <c r="BF1268" s="203">
        <f aca="true" t="shared" si="155" ref="BF1268:BF1287">IF(N1268="snížená",J1268,0)</f>
        <v>0</v>
      </c>
      <c r="BG1268" s="203">
        <f aca="true" t="shared" si="156" ref="BG1268:BG1287">IF(N1268="zákl. přenesená",J1268,0)</f>
        <v>0</v>
      </c>
      <c r="BH1268" s="203">
        <f aca="true" t="shared" si="157" ref="BH1268:BH1287">IF(N1268="sníž. přenesená",J1268,0)</f>
        <v>0</v>
      </c>
      <c r="BI1268" s="203">
        <f aca="true" t="shared" si="158" ref="BI1268:BI1287">IF(N1268="nulová",J1268,0)</f>
        <v>0</v>
      </c>
      <c r="BJ1268" s="24" t="s">
        <v>79</v>
      </c>
      <c r="BK1268" s="203">
        <f aca="true" t="shared" si="159" ref="BK1268:BK1287">ROUND(I1268*H1268,2)</f>
        <v>0</v>
      </c>
      <c r="BL1268" s="24" t="s">
        <v>179</v>
      </c>
      <c r="BM1268" s="24" t="s">
        <v>2178</v>
      </c>
    </row>
    <row r="1269" spans="2:65" s="1" customFormat="1" ht="16.5" customHeight="1">
      <c r="B1269" s="41"/>
      <c r="C1269" s="192" t="s">
        <v>1454</v>
      </c>
      <c r="D1269" s="192" t="s">
        <v>174</v>
      </c>
      <c r="E1269" s="193" t="s">
        <v>2179</v>
      </c>
      <c r="F1269" s="194" t="s">
        <v>2180</v>
      </c>
      <c r="G1269" s="195" t="s">
        <v>1685</v>
      </c>
      <c r="H1269" s="196">
        <v>1</v>
      </c>
      <c r="I1269" s="197"/>
      <c r="J1269" s="198">
        <f t="shared" si="150"/>
        <v>0</v>
      </c>
      <c r="K1269" s="194" t="s">
        <v>21</v>
      </c>
      <c r="L1269" s="61"/>
      <c r="M1269" s="199" t="s">
        <v>21</v>
      </c>
      <c r="N1269" s="200" t="s">
        <v>42</v>
      </c>
      <c r="O1269" s="42"/>
      <c r="P1269" s="201">
        <f t="shared" si="151"/>
        <v>0</v>
      </c>
      <c r="Q1269" s="201">
        <v>0</v>
      </c>
      <c r="R1269" s="201">
        <f t="shared" si="152"/>
        <v>0</v>
      </c>
      <c r="S1269" s="201">
        <v>0</v>
      </c>
      <c r="T1269" s="202">
        <f t="shared" si="153"/>
        <v>0</v>
      </c>
      <c r="AR1269" s="24" t="s">
        <v>179</v>
      </c>
      <c r="AT1269" s="24" t="s">
        <v>174</v>
      </c>
      <c r="AU1269" s="24" t="s">
        <v>81</v>
      </c>
      <c r="AY1269" s="24" t="s">
        <v>172</v>
      </c>
      <c r="BE1269" s="203">
        <f t="shared" si="154"/>
        <v>0</v>
      </c>
      <c r="BF1269" s="203">
        <f t="shared" si="155"/>
        <v>0</v>
      </c>
      <c r="BG1269" s="203">
        <f t="shared" si="156"/>
        <v>0</v>
      </c>
      <c r="BH1269" s="203">
        <f t="shared" si="157"/>
        <v>0</v>
      </c>
      <c r="BI1269" s="203">
        <f t="shared" si="158"/>
        <v>0</v>
      </c>
      <c r="BJ1269" s="24" t="s">
        <v>79</v>
      </c>
      <c r="BK1269" s="203">
        <f t="shared" si="159"/>
        <v>0</v>
      </c>
      <c r="BL1269" s="24" t="s">
        <v>179</v>
      </c>
      <c r="BM1269" s="24" t="s">
        <v>2181</v>
      </c>
    </row>
    <row r="1270" spans="2:65" s="1" customFormat="1" ht="16.5" customHeight="1">
      <c r="B1270" s="41"/>
      <c r="C1270" s="227" t="s">
        <v>2182</v>
      </c>
      <c r="D1270" s="227" t="s">
        <v>268</v>
      </c>
      <c r="E1270" s="228" t="s">
        <v>2183</v>
      </c>
      <c r="F1270" s="229" t="s">
        <v>2184</v>
      </c>
      <c r="G1270" s="230" t="s">
        <v>2098</v>
      </c>
      <c r="H1270" s="231">
        <v>1</v>
      </c>
      <c r="I1270" s="232"/>
      <c r="J1270" s="233">
        <f t="shared" si="150"/>
        <v>0</v>
      </c>
      <c r="K1270" s="229" t="s">
        <v>21</v>
      </c>
      <c r="L1270" s="234"/>
      <c r="M1270" s="235" t="s">
        <v>21</v>
      </c>
      <c r="N1270" s="236" t="s">
        <v>42</v>
      </c>
      <c r="O1270" s="42"/>
      <c r="P1270" s="201">
        <f t="shared" si="151"/>
        <v>0</v>
      </c>
      <c r="Q1270" s="201">
        <v>0</v>
      </c>
      <c r="R1270" s="201">
        <f t="shared" si="152"/>
        <v>0</v>
      </c>
      <c r="S1270" s="201">
        <v>0</v>
      </c>
      <c r="T1270" s="202">
        <f t="shared" si="153"/>
        <v>0</v>
      </c>
      <c r="AR1270" s="24" t="s">
        <v>192</v>
      </c>
      <c r="AT1270" s="24" t="s">
        <v>268</v>
      </c>
      <c r="AU1270" s="24" t="s">
        <v>81</v>
      </c>
      <c r="AY1270" s="24" t="s">
        <v>172</v>
      </c>
      <c r="BE1270" s="203">
        <f t="shared" si="154"/>
        <v>0</v>
      </c>
      <c r="BF1270" s="203">
        <f t="shared" si="155"/>
        <v>0</v>
      </c>
      <c r="BG1270" s="203">
        <f t="shared" si="156"/>
        <v>0</v>
      </c>
      <c r="BH1270" s="203">
        <f t="shared" si="157"/>
        <v>0</v>
      </c>
      <c r="BI1270" s="203">
        <f t="shared" si="158"/>
        <v>0</v>
      </c>
      <c r="BJ1270" s="24" t="s">
        <v>79</v>
      </c>
      <c r="BK1270" s="203">
        <f t="shared" si="159"/>
        <v>0</v>
      </c>
      <c r="BL1270" s="24" t="s">
        <v>179</v>
      </c>
      <c r="BM1270" s="24" t="s">
        <v>2185</v>
      </c>
    </row>
    <row r="1271" spans="2:65" s="1" customFormat="1" ht="16.5" customHeight="1">
      <c r="B1271" s="41"/>
      <c r="C1271" s="192" t="s">
        <v>1458</v>
      </c>
      <c r="D1271" s="192" t="s">
        <v>174</v>
      </c>
      <c r="E1271" s="193" t="s">
        <v>2186</v>
      </c>
      <c r="F1271" s="194" t="s">
        <v>2187</v>
      </c>
      <c r="G1271" s="195" t="s">
        <v>1685</v>
      </c>
      <c r="H1271" s="196">
        <v>2</v>
      </c>
      <c r="I1271" s="197"/>
      <c r="J1271" s="198">
        <f t="shared" si="150"/>
        <v>0</v>
      </c>
      <c r="K1271" s="194" t="s">
        <v>21</v>
      </c>
      <c r="L1271" s="61"/>
      <c r="M1271" s="199" t="s">
        <v>21</v>
      </c>
      <c r="N1271" s="200" t="s">
        <v>42</v>
      </c>
      <c r="O1271" s="42"/>
      <c r="P1271" s="201">
        <f t="shared" si="151"/>
        <v>0</v>
      </c>
      <c r="Q1271" s="201">
        <v>0</v>
      </c>
      <c r="R1271" s="201">
        <f t="shared" si="152"/>
        <v>0</v>
      </c>
      <c r="S1271" s="201">
        <v>0</v>
      </c>
      <c r="T1271" s="202">
        <f t="shared" si="153"/>
        <v>0</v>
      </c>
      <c r="AR1271" s="24" t="s">
        <v>179</v>
      </c>
      <c r="AT1271" s="24" t="s">
        <v>174</v>
      </c>
      <c r="AU1271" s="24" t="s">
        <v>81</v>
      </c>
      <c r="AY1271" s="24" t="s">
        <v>172</v>
      </c>
      <c r="BE1271" s="203">
        <f t="shared" si="154"/>
        <v>0</v>
      </c>
      <c r="BF1271" s="203">
        <f t="shared" si="155"/>
        <v>0</v>
      </c>
      <c r="BG1271" s="203">
        <f t="shared" si="156"/>
        <v>0</v>
      </c>
      <c r="BH1271" s="203">
        <f t="shared" si="157"/>
        <v>0</v>
      </c>
      <c r="BI1271" s="203">
        <f t="shared" si="158"/>
        <v>0</v>
      </c>
      <c r="BJ1271" s="24" t="s">
        <v>79</v>
      </c>
      <c r="BK1271" s="203">
        <f t="shared" si="159"/>
        <v>0</v>
      </c>
      <c r="BL1271" s="24" t="s">
        <v>179</v>
      </c>
      <c r="BM1271" s="24" t="s">
        <v>2188</v>
      </c>
    </row>
    <row r="1272" spans="2:65" s="1" customFormat="1" ht="16.5" customHeight="1">
      <c r="B1272" s="41"/>
      <c r="C1272" s="227" t="s">
        <v>2189</v>
      </c>
      <c r="D1272" s="227" t="s">
        <v>268</v>
      </c>
      <c r="E1272" s="228" t="s">
        <v>2190</v>
      </c>
      <c r="F1272" s="229" t="s">
        <v>2191</v>
      </c>
      <c r="G1272" s="230" t="s">
        <v>1685</v>
      </c>
      <c r="H1272" s="231">
        <v>2</v>
      </c>
      <c r="I1272" s="232"/>
      <c r="J1272" s="233">
        <f t="shared" si="150"/>
        <v>0</v>
      </c>
      <c r="K1272" s="229" t="s">
        <v>21</v>
      </c>
      <c r="L1272" s="234"/>
      <c r="M1272" s="235" t="s">
        <v>21</v>
      </c>
      <c r="N1272" s="236" t="s">
        <v>42</v>
      </c>
      <c r="O1272" s="42"/>
      <c r="P1272" s="201">
        <f t="shared" si="151"/>
        <v>0</v>
      </c>
      <c r="Q1272" s="201">
        <v>0</v>
      </c>
      <c r="R1272" s="201">
        <f t="shared" si="152"/>
        <v>0</v>
      </c>
      <c r="S1272" s="201">
        <v>0</v>
      </c>
      <c r="T1272" s="202">
        <f t="shared" si="153"/>
        <v>0</v>
      </c>
      <c r="AR1272" s="24" t="s">
        <v>192</v>
      </c>
      <c r="AT1272" s="24" t="s">
        <v>268</v>
      </c>
      <c r="AU1272" s="24" t="s">
        <v>81</v>
      </c>
      <c r="AY1272" s="24" t="s">
        <v>172</v>
      </c>
      <c r="BE1272" s="203">
        <f t="shared" si="154"/>
        <v>0</v>
      </c>
      <c r="BF1272" s="203">
        <f t="shared" si="155"/>
        <v>0</v>
      </c>
      <c r="BG1272" s="203">
        <f t="shared" si="156"/>
        <v>0</v>
      </c>
      <c r="BH1272" s="203">
        <f t="shared" si="157"/>
        <v>0</v>
      </c>
      <c r="BI1272" s="203">
        <f t="shared" si="158"/>
        <v>0</v>
      </c>
      <c r="BJ1272" s="24" t="s">
        <v>79</v>
      </c>
      <c r="BK1272" s="203">
        <f t="shared" si="159"/>
        <v>0</v>
      </c>
      <c r="BL1272" s="24" t="s">
        <v>179</v>
      </c>
      <c r="BM1272" s="24" t="s">
        <v>2192</v>
      </c>
    </row>
    <row r="1273" spans="2:65" s="1" customFormat="1" ht="16.5" customHeight="1">
      <c r="B1273" s="41"/>
      <c r="C1273" s="227" t="s">
        <v>1461</v>
      </c>
      <c r="D1273" s="227" t="s">
        <v>268</v>
      </c>
      <c r="E1273" s="228" t="s">
        <v>2193</v>
      </c>
      <c r="F1273" s="229" t="s">
        <v>2194</v>
      </c>
      <c r="G1273" s="230" t="s">
        <v>1685</v>
      </c>
      <c r="H1273" s="231">
        <v>2</v>
      </c>
      <c r="I1273" s="232"/>
      <c r="J1273" s="233">
        <f t="shared" si="150"/>
        <v>0</v>
      </c>
      <c r="K1273" s="229" t="s">
        <v>21</v>
      </c>
      <c r="L1273" s="234"/>
      <c r="M1273" s="235" t="s">
        <v>21</v>
      </c>
      <c r="N1273" s="236" t="s">
        <v>42</v>
      </c>
      <c r="O1273" s="42"/>
      <c r="P1273" s="201">
        <f t="shared" si="151"/>
        <v>0</v>
      </c>
      <c r="Q1273" s="201">
        <v>0</v>
      </c>
      <c r="R1273" s="201">
        <f t="shared" si="152"/>
        <v>0</v>
      </c>
      <c r="S1273" s="201">
        <v>0</v>
      </c>
      <c r="T1273" s="202">
        <f t="shared" si="153"/>
        <v>0</v>
      </c>
      <c r="AR1273" s="24" t="s">
        <v>192</v>
      </c>
      <c r="AT1273" s="24" t="s">
        <v>268</v>
      </c>
      <c r="AU1273" s="24" t="s">
        <v>81</v>
      </c>
      <c r="AY1273" s="24" t="s">
        <v>172</v>
      </c>
      <c r="BE1273" s="203">
        <f t="shared" si="154"/>
        <v>0</v>
      </c>
      <c r="BF1273" s="203">
        <f t="shared" si="155"/>
        <v>0</v>
      </c>
      <c r="BG1273" s="203">
        <f t="shared" si="156"/>
        <v>0</v>
      </c>
      <c r="BH1273" s="203">
        <f t="shared" si="157"/>
        <v>0</v>
      </c>
      <c r="BI1273" s="203">
        <f t="shared" si="158"/>
        <v>0</v>
      </c>
      <c r="BJ1273" s="24" t="s">
        <v>79</v>
      </c>
      <c r="BK1273" s="203">
        <f t="shared" si="159"/>
        <v>0</v>
      </c>
      <c r="BL1273" s="24" t="s">
        <v>179</v>
      </c>
      <c r="BM1273" s="24" t="s">
        <v>2195</v>
      </c>
    </row>
    <row r="1274" spans="2:65" s="1" customFormat="1" ht="16.5" customHeight="1">
      <c r="B1274" s="41"/>
      <c r="C1274" s="192" t="s">
        <v>2196</v>
      </c>
      <c r="D1274" s="192" t="s">
        <v>174</v>
      </c>
      <c r="E1274" s="193" t="s">
        <v>2197</v>
      </c>
      <c r="F1274" s="194" t="s">
        <v>2198</v>
      </c>
      <c r="G1274" s="195" t="s">
        <v>1685</v>
      </c>
      <c r="H1274" s="196">
        <v>2</v>
      </c>
      <c r="I1274" s="197"/>
      <c r="J1274" s="198">
        <f t="shared" si="150"/>
        <v>0</v>
      </c>
      <c r="K1274" s="194" t="s">
        <v>21</v>
      </c>
      <c r="L1274" s="61"/>
      <c r="M1274" s="199" t="s">
        <v>21</v>
      </c>
      <c r="N1274" s="200" t="s">
        <v>42</v>
      </c>
      <c r="O1274" s="42"/>
      <c r="P1274" s="201">
        <f t="shared" si="151"/>
        <v>0</v>
      </c>
      <c r="Q1274" s="201">
        <v>0</v>
      </c>
      <c r="R1274" s="201">
        <f t="shared" si="152"/>
        <v>0</v>
      </c>
      <c r="S1274" s="201">
        <v>0</v>
      </c>
      <c r="T1274" s="202">
        <f t="shared" si="153"/>
        <v>0</v>
      </c>
      <c r="AR1274" s="24" t="s">
        <v>179</v>
      </c>
      <c r="AT1274" s="24" t="s">
        <v>174</v>
      </c>
      <c r="AU1274" s="24" t="s">
        <v>81</v>
      </c>
      <c r="AY1274" s="24" t="s">
        <v>172</v>
      </c>
      <c r="BE1274" s="203">
        <f t="shared" si="154"/>
        <v>0</v>
      </c>
      <c r="BF1274" s="203">
        <f t="shared" si="155"/>
        <v>0</v>
      </c>
      <c r="BG1274" s="203">
        <f t="shared" si="156"/>
        <v>0</v>
      </c>
      <c r="BH1274" s="203">
        <f t="shared" si="157"/>
        <v>0</v>
      </c>
      <c r="BI1274" s="203">
        <f t="shared" si="158"/>
        <v>0</v>
      </c>
      <c r="BJ1274" s="24" t="s">
        <v>79</v>
      </c>
      <c r="BK1274" s="203">
        <f t="shared" si="159"/>
        <v>0</v>
      </c>
      <c r="BL1274" s="24" t="s">
        <v>179</v>
      </c>
      <c r="BM1274" s="24" t="s">
        <v>2199</v>
      </c>
    </row>
    <row r="1275" spans="2:65" s="1" customFormat="1" ht="16.5" customHeight="1">
      <c r="B1275" s="41"/>
      <c r="C1275" s="227" t="s">
        <v>1465</v>
      </c>
      <c r="D1275" s="227" t="s">
        <v>268</v>
      </c>
      <c r="E1275" s="228" t="s">
        <v>2200</v>
      </c>
      <c r="F1275" s="229" t="s">
        <v>2201</v>
      </c>
      <c r="G1275" s="230" t="s">
        <v>1685</v>
      </c>
      <c r="H1275" s="231">
        <v>2</v>
      </c>
      <c r="I1275" s="232"/>
      <c r="J1275" s="233">
        <f t="shared" si="150"/>
        <v>0</v>
      </c>
      <c r="K1275" s="229" t="s">
        <v>21</v>
      </c>
      <c r="L1275" s="234"/>
      <c r="M1275" s="235" t="s">
        <v>21</v>
      </c>
      <c r="N1275" s="236" t="s">
        <v>42</v>
      </c>
      <c r="O1275" s="42"/>
      <c r="P1275" s="201">
        <f t="shared" si="151"/>
        <v>0</v>
      </c>
      <c r="Q1275" s="201">
        <v>0</v>
      </c>
      <c r="R1275" s="201">
        <f t="shared" si="152"/>
        <v>0</v>
      </c>
      <c r="S1275" s="201">
        <v>0</v>
      </c>
      <c r="T1275" s="202">
        <f t="shared" si="153"/>
        <v>0</v>
      </c>
      <c r="AR1275" s="24" t="s">
        <v>192</v>
      </c>
      <c r="AT1275" s="24" t="s">
        <v>268</v>
      </c>
      <c r="AU1275" s="24" t="s">
        <v>81</v>
      </c>
      <c r="AY1275" s="24" t="s">
        <v>172</v>
      </c>
      <c r="BE1275" s="203">
        <f t="shared" si="154"/>
        <v>0</v>
      </c>
      <c r="BF1275" s="203">
        <f t="shared" si="155"/>
        <v>0</v>
      </c>
      <c r="BG1275" s="203">
        <f t="shared" si="156"/>
        <v>0</v>
      </c>
      <c r="BH1275" s="203">
        <f t="shared" si="157"/>
        <v>0</v>
      </c>
      <c r="BI1275" s="203">
        <f t="shared" si="158"/>
        <v>0</v>
      </c>
      <c r="BJ1275" s="24" t="s">
        <v>79</v>
      </c>
      <c r="BK1275" s="203">
        <f t="shared" si="159"/>
        <v>0</v>
      </c>
      <c r="BL1275" s="24" t="s">
        <v>179</v>
      </c>
      <c r="BM1275" s="24" t="s">
        <v>2202</v>
      </c>
    </row>
    <row r="1276" spans="2:65" s="1" customFormat="1" ht="16.5" customHeight="1">
      <c r="B1276" s="41"/>
      <c r="C1276" s="192" t="s">
        <v>2203</v>
      </c>
      <c r="D1276" s="192" t="s">
        <v>174</v>
      </c>
      <c r="E1276" s="193" t="s">
        <v>2204</v>
      </c>
      <c r="F1276" s="194" t="s">
        <v>2205</v>
      </c>
      <c r="G1276" s="195" t="s">
        <v>1685</v>
      </c>
      <c r="H1276" s="196">
        <v>20</v>
      </c>
      <c r="I1276" s="197"/>
      <c r="J1276" s="198">
        <f t="shared" si="150"/>
        <v>0</v>
      </c>
      <c r="K1276" s="194" t="s">
        <v>21</v>
      </c>
      <c r="L1276" s="61"/>
      <c r="M1276" s="199" t="s">
        <v>21</v>
      </c>
      <c r="N1276" s="200" t="s">
        <v>42</v>
      </c>
      <c r="O1276" s="42"/>
      <c r="P1276" s="201">
        <f t="shared" si="151"/>
        <v>0</v>
      </c>
      <c r="Q1276" s="201">
        <v>0</v>
      </c>
      <c r="R1276" s="201">
        <f t="shared" si="152"/>
        <v>0</v>
      </c>
      <c r="S1276" s="201">
        <v>0</v>
      </c>
      <c r="T1276" s="202">
        <f t="shared" si="153"/>
        <v>0</v>
      </c>
      <c r="AR1276" s="24" t="s">
        <v>179</v>
      </c>
      <c r="AT1276" s="24" t="s">
        <v>174</v>
      </c>
      <c r="AU1276" s="24" t="s">
        <v>81</v>
      </c>
      <c r="AY1276" s="24" t="s">
        <v>172</v>
      </c>
      <c r="BE1276" s="203">
        <f t="shared" si="154"/>
        <v>0</v>
      </c>
      <c r="BF1276" s="203">
        <f t="shared" si="155"/>
        <v>0</v>
      </c>
      <c r="BG1276" s="203">
        <f t="shared" si="156"/>
        <v>0</v>
      </c>
      <c r="BH1276" s="203">
        <f t="shared" si="157"/>
        <v>0</v>
      </c>
      <c r="BI1276" s="203">
        <f t="shared" si="158"/>
        <v>0</v>
      </c>
      <c r="BJ1276" s="24" t="s">
        <v>79</v>
      </c>
      <c r="BK1276" s="203">
        <f t="shared" si="159"/>
        <v>0</v>
      </c>
      <c r="BL1276" s="24" t="s">
        <v>179</v>
      </c>
      <c r="BM1276" s="24" t="s">
        <v>2206</v>
      </c>
    </row>
    <row r="1277" spans="2:65" s="1" customFormat="1" ht="16.5" customHeight="1">
      <c r="B1277" s="41"/>
      <c r="C1277" s="227" t="s">
        <v>1469</v>
      </c>
      <c r="D1277" s="227" t="s">
        <v>268</v>
      </c>
      <c r="E1277" s="228" t="s">
        <v>2207</v>
      </c>
      <c r="F1277" s="229" t="s">
        <v>2208</v>
      </c>
      <c r="G1277" s="230" t="s">
        <v>2098</v>
      </c>
      <c r="H1277" s="231">
        <v>20</v>
      </c>
      <c r="I1277" s="232"/>
      <c r="J1277" s="233">
        <f t="shared" si="150"/>
        <v>0</v>
      </c>
      <c r="K1277" s="229" t="s">
        <v>21</v>
      </c>
      <c r="L1277" s="234"/>
      <c r="M1277" s="235" t="s">
        <v>21</v>
      </c>
      <c r="N1277" s="236" t="s">
        <v>42</v>
      </c>
      <c r="O1277" s="42"/>
      <c r="P1277" s="201">
        <f t="shared" si="151"/>
        <v>0</v>
      </c>
      <c r="Q1277" s="201">
        <v>0</v>
      </c>
      <c r="R1277" s="201">
        <f t="shared" si="152"/>
        <v>0</v>
      </c>
      <c r="S1277" s="201">
        <v>0</v>
      </c>
      <c r="T1277" s="202">
        <f t="shared" si="153"/>
        <v>0</v>
      </c>
      <c r="AR1277" s="24" t="s">
        <v>192</v>
      </c>
      <c r="AT1277" s="24" t="s">
        <v>268</v>
      </c>
      <c r="AU1277" s="24" t="s">
        <v>81</v>
      </c>
      <c r="AY1277" s="24" t="s">
        <v>172</v>
      </c>
      <c r="BE1277" s="203">
        <f t="shared" si="154"/>
        <v>0</v>
      </c>
      <c r="BF1277" s="203">
        <f t="shared" si="155"/>
        <v>0</v>
      </c>
      <c r="BG1277" s="203">
        <f t="shared" si="156"/>
        <v>0</v>
      </c>
      <c r="BH1277" s="203">
        <f t="shared" si="157"/>
        <v>0</v>
      </c>
      <c r="BI1277" s="203">
        <f t="shared" si="158"/>
        <v>0</v>
      </c>
      <c r="BJ1277" s="24" t="s">
        <v>79</v>
      </c>
      <c r="BK1277" s="203">
        <f t="shared" si="159"/>
        <v>0</v>
      </c>
      <c r="BL1277" s="24" t="s">
        <v>179</v>
      </c>
      <c r="BM1277" s="24" t="s">
        <v>2209</v>
      </c>
    </row>
    <row r="1278" spans="2:65" s="1" customFormat="1" ht="16.5" customHeight="1">
      <c r="B1278" s="41"/>
      <c r="C1278" s="192" t="s">
        <v>2210</v>
      </c>
      <c r="D1278" s="192" t="s">
        <v>174</v>
      </c>
      <c r="E1278" s="193" t="s">
        <v>2211</v>
      </c>
      <c r="F1278" s="194" t="s">
        <v>2212</v>
      </c>
      <c r="G1278" s="195" t="s">
        <v>1685</v>
      </c>
      <c r="H1278" s="196">
        <v>20</v>
      </c>
      <c r="I1278" s="197"/>
      <c r="J1278" s="198">
        <f t="shared" si="150"/>
        <v>0</v>
      </c>
      <c r="K1278" s="194" t="s">
        <v>21</v>
      </c>
      <c r="L1278" s="61"/>
      <c r="M1278" s="199" t="s">
        <v>21</v>
      </c>
      <c r="N1278" s="200" t="s">
        <v>42</v>
      </c>
      <c r="O1278" s="42"/>
      <c r="P1278" s="201">
        <f t="shared" si="151"/>
        <v>0</v>
      </c>
      <c r="Q1278" s="201">
        <v>0</v>
      </c>
      <c r="R1278" s="201">
        <f t="shared" si="152"/>
        <v>0</v>
      </c>
      <c r="S1278" s="201">
        <v>0</v>
      </c>
      <c r="T1278" s="202">
        <f t="shared" si="153"/>
        <v>0</v>
      </c>
      <c r="AR1278" s="24" t="s">
        <v>179</v>
      </c>
      <c r="AT1278" s="24" t="s">
        <v>174</v>
      </c>
      <c r="AU1278" s="24" t="s">
        <v>81</v>
      </c>
      <c r="AY1278" s="24" t="s">
        <v>172</v>
      </c>
      <c r="BE1278" s="203">
        <f t="shared" si="154"/>
        <v>0</v>
      </c>
      <c r="BF1278" s="203">
        <f t="shared" si="155"/>
        <v>0</v>
      </c>
      <c r="BG1278" s="203">
        <f t="shared" si="156"/>
        <v>0</v>
      </c>
      <c r="BH1278" s="203">
        <f t="shared" si="157"/>
        <v>0</v>
      </c>
      <c r="BI1278" s="203">
        <f t="shared" si="158"/>
        <v>0</v>
      </c>
      <c r="BJ1278" s="24" t="s">
        <v>79</v>
      </c>
      <c r="BK1278" s="203">
        <f t="shared" si="159"/>
        <v>0</v>
      </c>
      <c r="BL1278" s="24" t="s">
        <v>179</v>
      </c>
      <c r="BM1278" s="24" t="s">
        <v>2213</v>
      </c>
    </row>
    <row r="1279" spans="2:65" s="1" customFormat="1" ht="16.5" customHeight="1">
      <c r="B1279" s="41"/>
      <c r="C1279" s="227" t="s">
        <v>1473</v>
      </c>
      <c r="D1279" s="227" t="s">
        <v>268</v>
      </c>
      <c r="E1279" s="228" t="s">
        <v>2214</v>
      </c>
      <c r="F1279" s="229" t="s">
        <v>2215</v>
      </c>
      <c r="G1279" s="230" t="s">
        <v>2098</v>
      </c>
      <c r="H1279" s="231">
        <v>20</v>
      </c>
      <c r="I1279" s="232"/>
      <c r="J1279" s="233">
        <f t="shared" si="150"/>
        <v>0</v>
      </c>
      <c r="K1279" s="229" t="s">
        <v>21</v>
      </c>
      <c r="L1279" s="234"/>
      <c r="M1279" s="235" t="s">
        <v>21</v>
      </c>
      <c r="N1279" s="236" t="s">
        <v>42</v>
      </c>
      <c r="O1279" s="42"/>
      <c r="P1279" s="201">
        <f t="shared" si="151"/>
        <v>0</v>
      </c>
      <c r="Q1279" s="201">
        <v>0</v>
      </c>
      <c r="R1279" s="201">
        <f t="shared" si="152"/>
        <v>0</v>
      </c>
      <c r="S1279" s="201">
        <v>0</v>
      </c>
      <c r="T1279" s="202">
        <f t="shared" si="153"/>
        <v>0</v>
      </c>
      <c r="AR1279" s="24" t="s">
        <v>192</v>
      </c>
      <c r="AT1279" s="24" t="s">
        <v>268</v>
      </c>
      <c r="AU1279" s="24" t="s">
        <v>81</v>
      </c>
      <c r="AY1279" s="24" t="s">
        <v>172</v>
      </c>
      <c r="BE1279" s="203">
        <f t="shared" si="154"/>
        <v>0</v>
      </c>
      <c r="BF1279" s="203">
        <f t="shared" si="155"/>
        <v>0</v>
      </c>
      <c r="BG1279" s="203">
        <f t="shared" si="156"/>
        <v>0</v>
      </c>
      <c r="BH1279" s="203">
        <f t="shared" si="157"/>
        <v>0</v>
      </c>
      <c r="BI1279" s="203">
        <f t="shared" si="158"/>
        <v>0</v>
      </c>
      <c r="BJ1279" s="24" t="s">
        <v>79</v>
      </c>
      <c r="BK1279" s="203">
        <f t="shared" si="159"/>
        <v>0</v>
      </c>
      <c r="BL1279" s="24" t="s">
        <v>179</v>
      </c>
      <c r="BM1279" s="24" t="s">
        <v>2216</v>
      </c>
    </row>
    <row r="1280" spans="2:65" s="1" customFormat="1" ht="16.5" customHeight="1">
      <c r="B1280" s="41"/>
      <c r="C1280" s="192" t="s">
        <v>2217</v>
      </c>
      <c r="D1280" s="192" t="s">
        <v>174</v>
      </c>
      <c r="E1280" s="193" t="s">
        <v>2218</v>
      </c>
      <c r="F1280" s="194" t="s">
        <v>2219</v>
      </c>
      <c r="G1280" s="195" t="s">
        <v>348</v>
      </c>
      <c r="H1280" s="196">
        <v>220</v>
      </c>
      <c r="I1280" s="197"/>
      <c r="J1280" s="198">
        <f t="shared" si="150"/>
        <v>0</v>
      </c>
      <c r="K1280" s="194" t="s">
        <v>21</v>
      </c>
      <c r="L1280" s="61"/>
      <c r="M1280" s="199" t="s">
        <v>21</v>
      </c>
      <c r="N1280" s="200" t="s">
        <v>42</v>
      </c>
      <c r="O1280" s="42"/>
      <c r="P1280" s="201">
        <f t="shared" si="151"/>
        <v>0</v>
      </c>
      <c r="Q1280" s="201">
        <v>0</v>
      </c>
      <c r="R1280" s="201">
        <f t="shared" si="152"/>
        <v>0</v>
      </c>
      <c r="S1280" s="201">
        <v>0</v>
      </c>
      <c r="T1280" s="202">
        <f t="shared" si="153"/>
        <v>0</v>
      </c>
      <c r="AR1280" s="24" t="s">
        <v>179</v>
      </c>
      <c r="AT1280" s="24" t="s">
        <v>174</v>
      </c>
      <c r="AU1280" s="24" t="s">
        <v>81</v>
      </c>
      <c r="AY1280" s="24" t="s">
        <v>172</v>
      </c>
      <c r="BE1280" s="203">
        <f t="shared" si="154"/>
        <v>0</v>
      </c>
      <c r="BF1280" s="203">
        <f t="shared" si="155"/>
        <v>0</v>
      </c>
      <c r="BG1280" s="203">
        <f t="shared" si="156"/>
        <v>0</v>
      </c>
      <c r="BH1280" s="203">
        <f t="shared" si="157"/>
        <v>0</v>
      </c>
      <c r="BI1280" s="203">
        <f t="shared" si="158"/>
        <v>0</v>
      </c>
      <c r="BJ1280" s="24" t="s">
        <v>79</v>
      </c>
      <c r="BK1280" s="203">
        <f t="shared" si="159"/>
        <v>0</v>
      </c>
      <c r="BL1280" s="24" t="s">
        <v>179</v>
      </c>
      <c r="BM1280" s="24" t="s">
        <v>2220</v>
      </c>
    </row>
    <row r="1281" spans="2:65" s="1" customFormat="1" ht="16.5" customHeight="1">
      <c r="B1281" s="41"/>
      <c r="C1281" s="227" t="s">
        <v>1476</v>
      </c>
      <c r="D1281" s="227" t="s">
        <v>268</v>
      </c>
      <c r="E1281" s="228" t="s">
        <v>2221</v>
      </c>
      <c r="F1281" s="229" t="s">
        <v>2222</v>
      </c>
      <c r="G1281" s="230" t="s">
        <v>268</v>
      </c>
      <c r="H1281" s="231">
        <v>220</v>
      </c>
      <c r="I1281" s="232"/>
      <c r="J1281" s="233">
        <f t="shared" si="150"/>
        <v>0</v>
      </c>
      <c r="K1281" s="229" t="s">
        <v>21</v>
      </c>
      <c r="L1281" s="234"/>
      <c r="M1281" s="235" t="s">
        <v>21</v>
      </c>
      <c r="N1281" s="236" t="s">
        <v>42</v>
      </c>
      <c r="O1281" s="42"/>
      <c r="P1281" s="201">
        <f t="shared" si="151"/>
        <v>0</v>
      </c>
      <c r="Q1281" s="201">
        <v>0</v>
      </c>
      <c r="R1281" s="201">
        <f t="shared" si="152"/>
        <v>0</v>
      </c>
      <c r="S1281" s="201">
        <v>0</v>
      </c>
      <c r="T1281" s="202">
        <f t="shared" si="153"/>
        <v>0</v>
      </c>
      <c r="AR1281" s="24" t="s">
        <v>192</v>
      </c>
      <c r="AT1281" s="24" t="s">
        <v>268</v>
      </c>
      <c r="AU1281" s="24" t="s">
        <v>81</v>
      </c>
      <c r="AY1281" s="24" t="s">
        <v>172</v>
      </c>
      <c r="BE1281" s="203">
        <f t="shared" si="154"/>
        <v>0</v>
      </c>
      <c r="BF1281" s="203">
        <f t="shared" si="155"/>
        <v>0</v>
      </c>
      <c r="BG1281" s="203">
        <f t="shared" si="156"/>
        <v>0</v>
      </c>
      <c r="BH1281" s="203">
        <f t="shared" si="157"/>
        <v>0</v>
      </c>
      <c r="BI1281" s="203">
        <f t="shared" si="158"/>
        <v>0</v>
      </c>
      <c r="BJ1281" s="24" t="s">
        <v>79</v>
      </c>
      <c r="BK1281" s="203">
        <f t="shared" si="159"/>
        <v>0</v>
      </c>
      <c r="BL1281" s="24" t="s">
        <v>179</v>
      </c>
      <c r="BM1281" s="24" t="s">
        <v>2223</v>
      </c>
    </row>
    <row r="1282" spans="2:65" s="1" customFormat="1" ht="16.5" customHeight="1">
      <c r="B1282" s="41"/>
      <c r="C1282" s="192" t="s">
        <v>2224</v>
      </c>
      <c r="D1282" s="192" t="s">
        <v>174</v>
      </c>
      <c r="E1282" s="193" t="s">
        <v>2137</v>
      </c>
      <c r="F1282" s="194" t="s">
        <v>2138</v>
      </c>
      <c r="G1282" s="195" t="s">
        <v>348</v>
      </c>
      <c r="H1282" s="196">
        <v>160</v>
      </c>
      <c r="I1282" s="197"/>
      <c r="J1282" s="198">
        <f t="shared" si="150"/>
        <v>0</v>
      </c>
      <c r="K1282" s="194" t="s">
        <v>21</v>
      </c>
      <c r="L1282" s="61"/>
      <c r="M1282" s="199" t="s">
        <v>21</v>
      </c>
      <c r="N1282" s="200" t="s">
        <v>42</v>
      </c>
      <c r="O1282" s="42"/>
      <c r="P1282" s="201">
        <f t="shared" si="151"/>
        <v>0</v>
      </c>
      <c r="Q1282" s="201">
        <v>0</v>
      </c>
      <c r="R1282" s="201">
        <f t="shared" si="152"/>
        <v>0</v>
      </c>
      <c r="S1282" s="201">
        <v>0</v>
      </c>
      <c r="T1282" s="202">
        <f t="shared" si="153"/>
        <v>0</v>
      </c>
      <c r="AR1282" s="24" t="s">
        <v>179</v>
      </c>
      <c r="AT1282" s="24" t="s">
        <v>174</v>
      </c>
      <c r="AU1282" s="24" t="s">
        <v>81</v>
      </c>
      <c r="AY1282" s="24" t="s">
        <v>172</v>
      </c>
      <c r="BE1282" s="203">
        <f t="shared" si="154"/>
        <v>0</v>
      </c>
      <c r="BF1282" s="203">
        <f t="shared" si="155"/>
        <v>0</v>
      </c>
      <c r="BG1282" s="203">
        <f t="shared" si="156"/>
        <v>0</v>
      </c>
      <c r="BH1282" s="203">
        <f t="shared" si="157"/>
        <v>0</v>
      </c>
      <c r="BI1282" s="203">
        <f t="shared" si="158"/>
        <v>0</v>
      </c>
      <c r="BJ1282" s="24" t="s">
        <v>79</v>
      </c>
      <c r="BK1282" s="203">
        <f t="shared" si="159"/>
        <v>0</v>
      </c>
      <c r="BL1282" s="24" t="s">
        <v>179</v>
      </c>
      <c r="BM1282" s="24" t="s">
        <v>2225</v>
      </c>
    </row>
    <row r="1283" spans="2:65" s="1" customFormat="1" ht="16.5" customHeight="1">
      <c r="B1283" s="41"/>
      <c r="C1283" s="227" t="s">
        <v>1480</v>
      </c>
      <c r="D1283" s="227" t="s">
        <v>268</v>
      </c>
      <c r="E1283" s="228" t="s">
        <v>2141</v>
      </c>
      <c r="F1283" s="229" t="s">
        <v>2142</v>
      </c>
      <c r="G1283" s="230" t="s">
        <v>268</v>
      </c>
      <c r="H1283" s="231">
        <v>160</v>
      </c>
      <c r="I1283" s="232"/>
      <c r="J1283" s="233">
        <f t="shared" si="150"/>
        <v>0</v>
      </c>
      <c r="K1283" s="229" t="s">
        <v>21</v>
      </c>
      <c r="L1283" s="234"/>
      <c r="M1283" s="235" t="s">
        <v>21</v>
      </c>
      <c r="N1283" s="236" t="s">
        <v>42</v>
      </c>
      <c r="O1283" s="42"/>
      <c r="P1283" s="201">
        <f t="shared" si="151"/>
        <v>0</v>
      </c>
      <c r="Q1283" s="201">
        <v>0</v>
      </c>
      <c r="R1283" s="201">
        <f t="shared" si="152"/>
        <v>0</v>
      </c>
      <c r="S1283" s="201">
        <v>0</v>
      </c>
      <c r="T1283" s="202">
        <f t="shared" si="153"/>
        <v>0</v>
      </c>
      <c r="AR1283" s="24" t="s">
        <v>192</v>
      </c>
      <c r="AT1283" s="24" t="s">
        <v>268</v>
      </c>
      <c r="AU1283" s="24" t="s">
        <v>81</v>
      </c>
      <c r="AY1283" s="24" t="s">
        <v>172</v>
      </c>
      <c r="BE1283" s="203">
        <f t="shared" si="154"/>
        <v>0</v>
      </c>
      <c r="BF1283" s="203">
        <f t="shared" si="155"/>
        <v>0</v>
      </c>
      <c r="BG1283" s="203">
        <f t="shared" si="156"/>
        <v>0</v>
      </c>
      <c r="BH1283" s="203">
        <f t="shared" si="157"/>
        <v>0</v>
      </c>
      <c r="BI1283" s="203">
        <f t="shared" si="158"/>
        <v>0</v>
      </c>
      <c r="BJ1283" s="24" t="s">
        <v>79</v>
      </c>
      <c r="BK1283" s="203">
        <f t="shared" si="159"/>
        <v>0</v>
      </c>
      <c r="BL1283" s="24" t="s">
        <v>179</v>
      </c>
      <c r="BM1283" s="24" t="s">
        <v>2226</v>
      </c>
    </row>
    <row r="1284" spans="2:65" s="1" customFormat="1" ht="16.5" customHeight="1">
      <c r="B1284" s="41"/>
      <c r="C1284" s="192" t="s">
        <v>2227</v>
      </c>
      <c r="D1284" s="192" t="s">
        <v>174</v>
      </c>
      <c r="E1284" s="193" t="s">
        <v>2228</v>
      </c>
      <c r="F1284" s="194" t="s">
        <v>2229</v>
      </c>
      <c r="G1284" s="195" t="s">
        <v>348</v>
      </c>
      <c r="H1284" s="196">
        <v>160</v>
      </c>
      <c r="I1284" s="197"/>
      <c r="J1284" s="198">
        <f t="shared" si="150"/>
        <v>0</v>
      </c>
      <c r="K1284" s="194" t="s">
        <v>21</v>
      </c>
      <c r="L1284" s="61"/>
      <c r="M1284" s="199" t="s">
        <v>21</v>
      </c>
      <c r="N1284" s="200" t="s">
        <v>42</v>
      </c>
      <c r="O1284" s="42"/>
      <c r="P1284" s="201">
        <f t="shared" si="151"/>
        <v>0</v>
      </c>
      <c r="Q1284" s="201">
        <v>0</v>
      </c>
      <c r="R1284" s="201">
        <f t="shared" si="152"/>
        <v>0</v>
      </c>
      <c r="S1284" s="201">
        <v>0</v>
      </c>
      <c r="T1284" s="202">
        <f t="shared" si="153"/>
        <v>0</v>
      </c>
      <c r="AR1284" s="24" t="s">
        <v>179</v>
      </c>
      <c r="AT1284" s="24" t="s">
        <v>174</v>
      </c>
      <c r="AU1284" s="24" t="s">
        <v>81</v>
      </c>
      <c r="AY1284" s="24" t="s">
        <v>172</v>
      </c>
      <c r="BE1284" s="203">
        <f t="shared" si="154"/>
        <v>0</v>
      </c>
      <c r="BF1284" s="203">
        <f t="shared" si="155"/>
        <v>0</v>
      </c>
      <c r="BG1284" s="203">
        <f t="shared" si="156"/>
        <v>0</v>
      </c>
      <c r="BH1284" s="203">
        <f t="shared" si="157"/>
        <v>0</v>
      </c>
      <c r="BI1284" s="203">
        <f t="shared" si="158"/>
        <v>0</v>
      </c>
      <c r="BJ1284" s="24" t="s">
        <v>79</v>
      </c>
      <c r="BK1284" s="203">
        <f t="shared" si="159"/>
        <v>0</v>
      </c>
      <c r="BL1284" s="24" t="s">
        <v>179</v>
      </c>
      <c r="BM1284" s="24" t="s">
        <v>2230</v>
      </c>
    </row>
    <row r="1285" spans="2:65" s="1" customFormat="1" ht="16.5" customHeight="1">
      <c r="B1285" s="41"/>
      <c r="C1285" s="227" t="s">
        <v>1485</v>
      </c>
      <c r="D1285" s="227" t="s">
        <v>268</v>
      </c>
      <c r="E1285" s="228" t="s">
        <v>2231</v>
      </c>
      <c r="F1285" s="229" t="s">
        <v>2232</v>
      </c>
      <c r="G1285" s="230" t="s">
        <v>268</v>
      </c>
      <c r="H1285" s="231">
        <v>160</v>
      </c>
      <c r="I1285" s="232"/>
      <c r="J1285" s="233">
        <f t="shared" si="150"/>
        <v>0</v>
      </c>
      <c r="K1285" s="229" t="s">
        <v>21</v>
      </c>
      <c r="L1285" s="234"/>
      <c r="M1285" s="235" t="s">
        <v>21</v>
      </c>
      <c r="N1285" s="236" t="s">
        <v>42</v>
      </c>
      <c r="O1285" s="42"/>
      <c r="P1285" s="201">
        <f t="shared" si="151"/>
        <v>0</v>
      </c>
      <c r="Q1285" s="201">
        <v>0</v>
      </c>
      <c r="R1285" s="201">
        <f t="shared" si="152"/>
        <v>0</v>
      </c>
      <c r="S1285" s="201">
        <v>0</v>
      </c>
      <c r="T1285" s="202">
        <f t="shared" si="153"/>
        <v>0</v>
      </c>
      <c r="AR1285" s="24" t="s">
        <v>192</v>
      </c>
      <c r="AT1285" s="24" t="s">
        <v>268</v>
      </c>
      <c r="AU1285" s="24" t="s">
        <v>81</v>
      </c>
      <c r="AY1285" s="24" t="s">
        <v>172</v>
      </c>
      <c r="BE1285" s="203">
        <f t="shared" si="154"/>
        <v>0</v>
      </c>
      <c r="BF1285" s="203">
        <f t="shared" si="155"/>
        <v>0</v>
      </c>
      <c r="BG1285" s="203">
        <f t="shared" si="156"/>
        <v>0</v>
      </c>
      <c r="BH1285" s="203">
        <f t="shared" si="157"/>
        <v>0</v>
      </c>
      <c r="BI1285" s="203">
        <f t="shared" si="158"/>
        <v>0</v>
      </c>
      <c r="BJ1285" s="24" t="s">
        <v>79</v>
      </c>
      <c r="BK1285" s="203">
        <f t="shared" si="159"/>
        <v>0</v>
      </c>
      <c r="BL1285" s="24" t="s">
        <v>179</v>
      </c>
      <c r="BM1285" s="24" t="s">
        <v>2233</v>
      </c>
    </row>
    <row r="1286" spans="2:65" s="1" customFormat="1" ht="16.5" customHeight="1">
      <c r="B1286" s="41"/>
      <c r="C1286" s="192" t="s">
        <v>2234</v>
      </c>
      <c r="D1286" s="192" t="s">
        <v>174</v>
      </c>
      <c r="E1286" s="193" t="s">
        <v>2235</v>
      </c>
      <c r="F1286" s="194" t="s">
        <v>2236</v>
      </c>
      <c r="G1286" s="195" t="s">
        <v>1685</v>
      </c>
      <c r="H1286" s="196">
        <v>20</v>
      </c>
      <c r="I1286" s="197"/>
      <c r="J1286" s="198">
        <f t="shared" si="150"/>
        <v>0</v>
      </c>
      <c r="K1286" s="194" t="s">
        <v>21</v>
      </c>
      <c r="L1286" s="61"/>
      <c r="M1286" s="199" t="s">
        <v>21</v>
      </c>
      <c r="N1286" s="200" t="s">
        <v>42</v>
      </c>
      <c r="O1286" s="42"/>
      <c r="P1286" s="201">
        <f t="shared" si="151"/>
        <v>0</v>
      </c>
      <c r="Q1286" s="201">
        <v>0</v>
      </c>
      <c r="R1286" s="201">
        <f t="shared" si="152"/>
        <v>0</v>
      </c>
      <c r="S1286" s="201">
        <v>0</v>
      </c>
      <c r="T1286" s="202">
        <f t="shared" si="153"/>
        <v>0</v>
      </c>
      <c r="AR1286" s="24" t="s">
        <v>179</v>
      </c>
      <c r="AT1286" s="24" t="s">
        <v>174</v>
      </c>
      <c r="AU1286" s="24" t="s">
        <v>81</v>
      </c>
      <c r="AY1286" s="24" t="s">
        <v>172</v>
      </c>
      <c r="BE1286" s="203">
        <f t="shared" si="154"/>
        <v>0</v>
      </c>
      <c r="BF1286" s="203">
        <f t="shared" si="155"/>
        <v>0</v>
      </c>
      <c r="BG1286" s="203">
        <f t="shared" si="156"/>
        <v>0</v>
      </c>
      <c r="BH1286" s="203">
        <f t="shared" si="157"/>
        <v>0</v>
      </c>
      <c r="BI1286" s="203">
        <f t="shared" si="158"/>
        <v>0</v>
      </c>
      <c r="BJ1286" s="24" t="s">
        <v>79</v>
      </c>
      <c r="BK1286" s="203">
        <f t="shared" si="159"/>
        <v>0</v>
      </c>
      <c r="BL1286" s="24" t="s">
        <v>179</v>
      </c>
      <c r="BM1286" s="24" t="s">
        <v>2237</v>
      </c>
    </row>
    <row r="1287" spans="2:65" s="1" customFormat="1" ht="16.5" customHeight="1">
      <c r="B1287" s="41"/>
      <c r="C1287" s="227" t="s">
        <v>1489</v>
      </c>
      <c r="D1287" s="227" t="s">
        <v>268</v>
      </c>
      <c r="E1287" s="228" t="s">
        <v>2238</v>
      </c>
      <c r="F1287" s="229" t="s">
        <v>2239</v>
      </c>
      <c r="G1287" s="230" t="s">
        <v>1685</v>
      </c>
      <c r="H1287" s="231">
        <v>20</v>
      </c>
      <c r="I1287" s="232"/>
      <c r="J1287" s="233">
        <f t="shared" si="150"/>
        <v>0</v>
      </c>
      <c r="K1287" s="229" t="s">
        <v>21</v>
      </c>
      <c r="L1287" s="234"/>
      <c r="M1287" s="235" t="s">
        <v>21</v>
      </c>
      <c r="N1287" s="236" t="s">
        <v>42</v>
      </c>
      <c r="O1287" s="42"/>
      <c r="P1287" s="201">
        <f t="shared" si="151"/>
        <v>0</v>
      </c>
      <c r="Q1287" s="201">
        <v>0</v>
      </c>
      <c r="R1287" s="201">
        <f t="shared" si="152"/>
        <v>0</v>
      </c>
      <c r="S1287" s="201">
        <v>0</v>
      </c>
      <c r="T1287" s="202">
        <f t="shared" si="153"/>
        <v>0</v>
      </c>
      <c r="AR1287" s="24" t="s">
        <v>192</v>
      </c>
      <c r="AT1287" s="24" t="s">
        <v>268</v>
      </c>
      <c r="AU1287" s="24" t="s">
        <v>81</v>
      </c>
      <c r="AY1287" s="24" t="s">
        <v>172</v>
      </c>
      <c r="BE1287" s="203">
        <f t="shared" si="154"/>
        <v>0</v>
      </c>
      <c r="BF1287" s="203">
        <f t="shared" si="155"/>
        <v>0</v>
      </c>
      <c r="BG1287" s="203">
        <f t="shared" si="156"/>
        <v>0</v>
      </c>
      <c r="BH1287" s="203">
        <f t="shared" si="157"/>
        <v>0</v>
      </c>
      <c r="BI1287" s="203">
        <f t="shared" si="158"/>
        <v>0</v>
      </c>
      <c r="BJ1287" s="24" t="s">
        <v>79</v>
      </c>
      <c r="BK1287" s="203">
        <f t="shared" si="159"/>
        <v>0</v>
      </c>
      <c r="BL1287" s="24" t="s">
        <v>179</v>
      </c>
      <c r="BM1287" s="24" t="s">
        <v>2240</v>
      </c>
    </row>
    <row r="1288" spans="2:63" s="10" customFormat="1" ht="29.85" customHeight="1">
      <c r="B1288" s="176"/>
      <c r="C1288" s="177"/>
      <c r="D1288" s="178" t="s">
        <v>70</v>
      </c>
      <c r="E1288" s="190" t="s">
        <v>2241</v>
      </c>
      <c r="F1288" s="190" t="s">
        <v>2242</v>
      </c>
      <c r="G1288" s="177"/>
      <c r="H1288" s="177"/>
      <c r="I1288" s="180"/>
      <c r="J1288" s="191">
        <f>BK1288</f>
        <v>0</v>
      </c>
      <c r="K1288" s="177"/>
      <c r="L1288" s="182"/>
      <c r="M1288" s="183"/>
      <c r="N1288" s="184"/>
      <c r="O1288" s="184"/>
      <c r="P1288" s="185">
        <f>SUM(P1289:P1296)</f>
        <v>0</v>
      </c>
      <c r="Q1288" s="184"/>
      <c r="R1288" s="185">
        <f>SUM(R1289:R1296)</f>
        <v>0</v>
      </c>
      <c r="S1288" s="184"/>
      <c r="T1288" s="186">
        <f>SUM(T1289:T1296)</f>
        <v>0</v>
      </c>
      <c r="AR1288" s="187" t="s">
        <v>79</v>
      </c>
      <c r="AT1288" s="188" t="s">
        <v>70</v>
      </c>
      <c r="AU1288" s="188" t="s">
        <v>79</v>
      </c>
      <c r="AY1288" s="187" t="s">
        <v>172</v>
      </c>
      <c r="BK1288" s="189">
        <f>SUM(BK1289:BK1296)</f>
        <v>0</v>
      </c>
    </row>
    <row r="1289" spans="2:65" s="1" customFormat="1" ht="16.5" customHeight="1">
      <c r="B1289" s="41"/>
      <c r="C1289" s="192" t="s">
        <v>2243</v>
      </c>
      <c r="D1289" s="192" t="s">
        <v>174</v>
      </c>
      <c r="E1289" s="193" t="s">
        <v>2244</v>
      </c>
      <c r="F1289" s="194" t="s">
        <v>2245</v>
      </c>
      <c r="G1289" s="195" t="s">
        <v>348</v>
      </c>
      <c r="H1289" s="196">
        <v>21</v>
      </c>
      <c r="I1289" s="197"/>
      <c r="J1289" s="198">
        <f aca="true" t="shared" si="160" ref="J1289:J1296">ROUND(I1289*H1289,2)</f>
        <v>0</v>
      </c>
      <c r="K1289" s="194" t="s">
        <v>21</v>
      </c>
      <c r="L1289" s="61"/>
      <c r="M1289" s="199" t="s">
        <v>21</v>
      </c>
      <c r="N1289" s="200" t="s">
        <v>42</v>
      </c>
      <c r="O1289" s="42"/>
      <c r="P1289" s="201">
        <f aca="true" t="shared" si="161" ref="P1289:P1296">O1289*H1289</f>
        <v>0</v>
      </c>
      <c r="Q1289" s="201">
        <v>0</v>
      </c>
      <c r="R1289" s="201">
        <f aca="true" t="shared" si="162" ref="R1289:R1296">Q1289*H1289</f>
        <v>0</v>
      </c>
      <c r="S1289" s="201">
        <v>0</v>
      </c>
      <c r="T1289" s="202">
        <f aca="true" t="shared" si="163" ref="T1289:T1296">S1289*H1289</f>
        <v>0</v>
      </c>
      <c r="AR1289" s="24" t="s">
        <v>179</v>
      </c>
      <c r="AT1289" s="24" t="s">
        <v>174</v>
      </c>
      <c r="AU1289" s="24" t="s">
        <v>81</v>
      </c>
      <c r="AY1289" s="24" t="s">
        <v>172</v>
      </c>
      <c r="BE1289" s="203">
        <f aca="true" t="shared" si="164" ref="BE1289:BE1296">IF(N1289="základní",J1289,0)</f>
        <v>0</v>
      </c>
      <c r="BF1289" s="203">
        <f aca="true" t="shared" si="165" ref="BF1289:BF1296">IF(N1289="snížená",J1289,0)</f>
        <v>0</v>
      </c>
      <c r="BG1289" s="203">
        <f aca="true" t="shared" si="166" ref="BG1289:BG1296">IF(N1289="zákl. přenesená",J1289,0)</f>
        <v>0</v>
      </c>
      <c r="BH1289" s="203">
        <f aca="true" t="shared" si="167" ref="BH1289:BH1296">IF(N1289="sníž. přenesená",J1289,0)</f>
        <v>0</v>
      </c>
      <c r="BI1289" s="203">
        <f aca="true" t="shared" si="168" ref="BI1289:BI1296">IF(N1289="nulová",J1289,0)</f>
        <v>0</v>
      </c>
      <c r="BJ1289" s="24" t="s">
        <v>79</v>
      </c>
      <c r="BK1289" s="203">
        <f aca="true" t="shared" si="169" ref="BK1289:BK1296">ROUND(I1289*H1289,2)</f>
        <v>0</v>
      </c>
      <c r="BL1289" s="24" t="s">
        <v>179</v>
      </c>
      <c r="BM1289" s="24" t="s">
        <v>2246</v>
      </c>
    </row>
    <row r="1290" spans="2:65" s="1" customFormat="1" ht="16.5" customHeight="1">
      <c r="B1290" s="41"/>
      <c r="C1290" s="227" t="s">
        <v>1492</v>
      </c>
      <c r="D1290" s="227" t="s">
        <v>268</v>
      </c>
      <c r="E1290" s="228" t="s">
        <v>2247</v>
      </c>
      <c r="F1290" s="229" t="s">
        <v>2248</v>
      </c>
      <c r="G1290" s="230" t="s">
        <v>268</v>
      </c>
      <c r="H1290" s="231">
        <v>21</v>
      </c>
      <c r="I1290" s="232"/>
      <c r="J1290" s="233">
        <f t="shared" si="160"/>
        <v>0</v>
      </c>
      <c r="K1290" s="229" t="s">
        <v>21</v>
      </c>
      <c r="L1290" s="234"/>
      <c r="M1290" s="235" t="s">
        <v>21</v>
      </c>
      <c r="N1290" s="236" t="s">
        <v>42</v>
      </c>
      <c r="O1290" s="42"/>
      <c r="P1290" s="201">
        <f t="shared" si="161"/>
        <v>0</v>
      </c>
      <c r="Q1290" s="201">
        <v>0</v>
      </c>
      <c r="R1290" s="201">
        <f t="shared" si="162"/>
        <v>0</v>
      </c>
      <c r="S1290" s="201">
        <v>0</v>
      </c>
      <c r="T1290" s="202">
        <f t="shared" si="163"/>
        <v>0</v>
      </c>
      <c r="AR1290" s="24" t="s">
        <v>192</v>
      </c>
      <c r="AT1290" s="24" t="s">
        <v>268</v>
      </c>
      <c r="AU1290" s="24" t="s">
        <v>81</v>
      </c>
      <c r="AY1290" s="24" t="s">
        <v>172</v>
      </c>
      <c r="BE1290" s="203">
        <f t="shared" si="164"/>
        <v>0</v>
      </c>
      <c r="BF1290" s="203">
        <f t="shared" si="165"/>
        <v>0</v>
      </c>
      <c r="BG1290" s="203">
        <f t="shared" si="166"/>
        <v>0</v>
      </c>
      <c r="BH1290" s="203">
        <f t="shared" si="167"/>
        <v>0</v>
      </c>
      <c r="BI1290" s="203">
        <f t="shared" si="168"/>
        <v>0</v>
      </c>
      <c r="BJ1290" s="24" t="s">
        <v>79</v>
      </c>
      <c r="BK1290" s="203">
        <f t="shared" si="169"/>
        <v>0</v>
      </c>
      <c r="BL1290" s="24" t="s">
        <v>179</v>
      </c>
      <c r="BM1290" s="24" t="s">
        <v>2249</v>
      </c>
    </row>
    <row r="1291" spans="2:65" s="1" customFormat="1" ht="16.5" customHeight="1">
      <c r="B1291" s="41"/>
      <c r="C1291" s="192" t="s">
        <v>2250</v>
      </c>
      <c r="D1291" s="192" t="s">
        <v>174</v>
      </c>
      <c r="E1291" s="193" t="s">
        <v>2251</v>
      </c>
      <c r="F1291" s="194" t="s">
        <v>2252</v>
      </c>
      <c r="G1291" s="195" t="s">
        <v>348</v>
      </c>
      <c r="H1291" s="196">
        <v>40</v>
      </c>
      <c r="I1291" s="197"/>
      <c r="J1291" s="198">
        <f t="shared" si="160"/>
        <v>0</v>
      </c>
      <c r="K1291" s="194" t="s">
        <v>21</v>
      </c>
      <c r="L1291" s="61"/>
      <c r="M1291" s="199" t="s">
        <v>21</v>
      </c>
      <c r="N1291" s="200" t="s">
        <v>42</v>
      </c>
      <c r="O1291" s="42"/>
      <c r="P1291" s="201">
        <f t="shared" si="161"/>
        <v>0</v>
      </c>
      <c r="Q1291" s="201">
        <v>0</v>
      </c>
      <c r="R1291" s="201">
        <f t="shared" si="162"/>
        <v>0</v>
      </c>
      <c r="S1291" s="201">
        <v>0</v>
      </c>
      <c r="T1291" s="202">
        <f t="shared" si="163"/>
        <v>0</v>
      </c>
      <c r="AR1291" s="24" t="s">
        <v>179</v>
      </c>
      <c r="AT1291" s="24" t="s">
        <v>174</v>
      </c>
      <c r="AU1291" s="24" t="s">
        <v>81</v>
      </c>
      <c r="AY1291" s="24" t="s">
        <v>172</v>
      </c>
      <c r="BE1291" s="203">
        <f t="shared" si="164"/>
        <v>0</v>
      </c>
      <c r="BF1291" s="203">
        <f t="shared" si="165"/>
        <v>0</v>
      </c>
      <c r="BG1291" s="203">
        <f t="shared" si="166"/>
        <v>0</v>
      </c>
      <c r="BH1291" s="203">
        <f t="shared" si="167"/>
        <v>0</v>
      </c>
      <c r="BI1291" s="203">
        <f t="shared" si="168"/>
        <v>0</v>
      </c>
      <c r="BJ1291" s="24" t="s">
        <v>79</v>
      </c>
      <c r="BK1291" s="203">
        <f t="shared" si="169"/>
        <v>0</v>
      </c>
      <c r="BL1291" s="24" t="s">
        <v>179</v>
      </c>
      <c r="BM1291" s="24" t="s">
        <v>2253</v>
      </c>
    </row>
    <row r="1292" spans="2:65" s="1" customFormat="1" ht="16.5" customHeight="1">
      <c r="B1292" s="41"/>
      <c r="C1292" s="227" t="s">
        <v>1496</v>
      </c>
      <c r="D1292" s="227" t="s">
        <v>268</v>
      </c>
      <c r="E1292" s="228" t="s">
        <v>2254</v>
      </c>
      <c r="F1292" s="229" t="s">
        <v>2255</v>
      </c>
      <c r="G1292" s="230" t="s">
        <v>268</v>
      </c>
      <c r="H1292" s="231">
        <v>40</v>
      </c>
      <c r="I1292" s="232"/>
      <c r="J1292" s="233">
        <f t="shared" si="160"/>
        <v>0</v>
      </c>
      <c r="K1292" s="229" t="s">
        <v>21</v>
      </c>
      <c r="L1292" s="234"/>
      <c r="M1292" s="235" t="s">
        <v>21</v>
      </c>
      <c r="N1292" s="236" t="s">
        <v>42</v>
      </c>
      <c r="O1292" s="42"/>
      <c r="P1292" s="201">
        <f t="shared" si="161"/>
        <v>0</v>
      </c>
      <c r="Q1292" s="201">
        <v>0</v>
      </c>
      <c r="R1292" s="201">
        <f t="shared" si="162"/>
        <v>0</v>
      </c>
      <c r="S1292" s="201">
        <v>0</v>
      </c>
      <c r="T1292" s="202">
        <f t="shared" si="163"/>
        <v>0</v>
      </c>
      <c r="AR1292" s="24" t="s">
        <v>192</v>
      </c>
      <c r="AT1292" s="24" t="s">
        <v>268</v>
      </c>
      <c r="AU1292" s="24" t="s">
        <v>81</v>
      </c>
      <c r="AY1292" s="24" t="s">
        <v>172</v>
      </c>
      <c r="BE1292" s="203">
        <f t="shared" si="164"/>
        <v>0</v>
      </c>
      <c r="BF1292" s="203">
        <f t="shared" si="165"/>
        <v>0</v>
      </c>
      <c r="BG1292" s="203">
        <f t="shared" si="166"/>
        <v>0</v>
      </c>
      <c r="BH1292" s="203">
        <f t="shared" si="167"/>
        <v>0</v>
      </c>
      <c r="BI1292" s="203">
        <f t="shared" si="168"/>
        <v>0</v>
      </c>
      <c r="BJ1292" s="24" t="s">
        <v>79</v>
      </c>
      <c r="BK1292" s="203">
        <f t="shared" si="169"/>
        <v>0</v>
      </c>
      <c r="BL1292" s="24" t="s">
        <v>179</v>
      </c>
      <c r="BM1292" s="24" t="s">
        <v>2256</v>
      </c>
    </row>
    <row r="1293" spans="2:65" s="1" customFormat="1" ht="16.5" customHeight="1">
      <c r="B1293" s="41"/>
      <c r="C1293" s="192" t="s">
        <v>2257</v>
      </c>
      <c r="D1293" s="192" t="s">
        <v>174</v>
      </c>
      <c r="E1293" s="193" t="s">
        <v>2258</v>
      </c>
      <c r="F1293" s="194" t="s">
        <v>2259</v>
      </c>
      <c r="G1293" s="195" t="s">
        <v>1685</v>
      </c>
      <c r="H1293" s="196">
        <v>1</v>
      </c>
      <c r="I1293" s="197"/>
      <c r="J1293" s="198">
        <f t="shared" si="160"/>
        <v>0</v>
      </c>
      <c r="K1293" s="194" t="s">
        <v>21</v>
      </c>
      <c r="L1293" s="61"/>
      <c r="M1293" s="199" t="s">
        <v>21</v>
      </c>
      <c r="N1293" s="200" t="s">
        <v>42</v>
      </c>
      <c r="O1293" s="42"/>
      <c r="P1293" s="201">
        <f t="shared" si="161"/>
        <v>0</v>
      </c>
      <c r="Q1293" s="201">
        <v>0</v>
      </c>
      <c r="R1293" s="201">
        <f t="shared" si="162"/>
        <v>0</v>
      </c>
      <c r="S1293" s="201">
        <v>0</v>
      </c>
      <c r="T1293" s="202">
        <f t="shared" si="163"/>
        <v>0</v>
      </c>
      <c r="AR1293" s="24" t="s">
        <v>179</v>
      </c>
      <c r="AT1293" s="24" t="s">
        <v>174</v>
      </c>
      <c r="AU1293" s="24" t="s">
        <v>81</v>
      </c>
      <c r="AY1293" s="24" t="s">
        <v>172</v>
      </c>
      <c r="BE1293" s="203">
        <f t="shared" si="164"/>
        <v>0</v>
      </c>
      <c r="BF1293" s="203">
        <f t="shared" si="165"/>
        <v>0</v>
      </c>
      <c r="BG1293" s="203">
        <f t="shared" si="166"/>
        <v>0</v>
      </c>
      <c r="BH1293" s="203">
        <f t="shared" si="167"/>
        <v>0</v>
      </c>
      <c r="BI1293" s="203">
        <f t="shared" si="168"/>
        <v>0</v>
      </c>
      <c r="BJ1293" s="24" t="s">
        <v>79</v>
      </c>
      <c r="BK1293" s="203">
        <f t="shared" si="169"/>
        <v>0</v>
      </c>
      <c r="BL1293" s="24" t="s">
        <v>179</v>
      </c>
      <c r="BM1293" s="24" t="s">
        <v>2260</v>
      </c>
    </row>
    <row r="1294" spans="2:65" s="1" customFormat="1" ht="16.5" customHeight="1">
      <c r="B1294" s="41"/>
      <c r="C1294" s="227" t="s">
        <v>1499</v>
      </c>
      <c r="D1294" s="227" t="s">
        <v>268</v>
      </c>
      <c r="E1294" s="228" t="s">
        <v>2261</v>
      </c>
      <c r="F1294" s="229" t="s">
        <v>2262</v>
      </c>
      <c r="G1294" s="230" t="s">
        <v>2098</v>
      </c>
      <c r="H1294" s="231">
        <v>1</v>
      </c>
      <c r="I1294" s="232"/>
      <c r="J1294" s="233">
        <f t="shared" si="160"/>
        <v>0</v>
      </c>
      <c r="K1294" s="229" t="s">
        <v>21</v>
      </c>
      <c r="L1294" s="234"/>
      <c r="M1294" s="235" t="s">
        <v>21</v>
      </c>
      <c r="N1294" s="236" t="s">
        <v>42</v>
      </c>
      <c r="O1294" s="42"/>
      <c r="P1294" s="201">
        <f t="shared" si="161"/>
        <v>0</v>
      </c>
      <c r="Q1294" s="201">
        <v>0</v>
      </c>
      <c r="R1294" s="201">
        <f t="shared" si="162"/>
        <v>0</v>
      </c>
      <c r="S1294" s="201">
        <v>0</v>
      </c>
      <c r="T1294" s="202">
        <f t="shared" si="163"/>
        <v>0</v>
      </c>
      <c r="AR1294" s="24" t="s">
        <v>192</v>
      </c>
      <c r="AT1294" s="24" t="s">
        <v>268</v>
      </c>
      <c r="AU1294" s="24" t="s">
        <v>81</v>
      </c>
      <c r="AY1294" s="24" t="s">
        <v>172</v>
      </c>
      <c r="BE1294" s="203">
        <f t="shared" si="164"/>
        <v>0</v>
      </c>
      <c r="BF1294" s="203">
        <f t="shared" si="165"/>
        <v>0</v>
      </c>
      <c r="BG1294" s="203">
        <f t="shared" si="166"/>
        <v>0</v>
      </c>
      <c r="BH1294" s="203">
        <f t="shared" si="167"/>
        <v>0</v>
      </c>
      <c r="BI1294" s="203">
        <f t="shared" si="168"/>
        <v>0</v>
      </c>
      <c r="BJ1294" s="24" t="s">
        <v>79</v>
      </c>
      <c r="BK1294" s="203">
        <f t="shared" si="169"/>
        <v>0</v>
      </c>
      <c r="BL1294" s="24" t="s">
        <v>179</v>
      </c>
      <c r="BM1294" s="24" t="s">
        <v>2263</v>
      </c>
    </row>
    <row r="1295" spans="2:65" s="1" customFormat="1" ht="16.5" customHeight="1">
      <c r="B1295" s="41"/>
      <c r="C1295" s="192" t="s">
        <v>2264</v>
      </c>
      <c r="D1295" s="192" t="s">
        <v>174</v>
      </c>
      <c r="E1295" s="193" t="s">
        <v>2265</v>
      </c>
      <c r="F1295" s="194" t="s">
        <v>2266</v>
      </c>
      <c r="G1295" s="195" t="s">
        <v>1685</v>
      </c>
      <c r="H1295" s="196">
        <v>7</v>
      </c>
      <c r="I1295" s="197"/>
      <c r="J1295" s="198">
        <f t="shared" si="160"/>
        <v>0</v>
      </c>
      <c r="K1295" s="194" t="s">
        <v>21</v>
      </c>
      <c r="L1295" s="61"/>
      <c r="M1295" s="199" t="s">
        <v>21</v>
      </c>
      <c r="N1295" s="200" t="s">
        <v>42</v>
      </c>
      <c r="O1295" s="42"/>
      <c r="P1295" s="201">
        <f t="shared" si="161"/>
        <v>0</v>
      </c>
      <c r="Q1295" s="201">
        <v>0</v>
      </c>
      <c r="R1295" s="201">
        <f t="shared" si="162"/>
        <v>0</v>
      </c>
      <c r="S1295" s="201">
        <v>0</v>
      </c>
      <c r="T1295" s="202">
        <f t="shared" si="163"/>
        <v>0</v>
      </c>
      <c r="AR1295" s="24" t="s">
        <v>179</v>
      </c>
      <c r="AT1295" s="24" t="s">
        <v>174</v>
      </c>
      <c r="AU1295" s="24" t="s">
        <v>81</v>
      </c>
      <c r="AY1295" s="24" t="s">
        <v>172</v>
      </c>
      <c r="BE1295" s="203">
        <f t="shared" si="164"/>
        <v>0</v>
      </c>
      <c r="BF1295" s="203">
        <f t="shared" si="165"/>
        <v>0</v>
      </c>
      <c r="BG1295" s="203">
        <f t="shared" si="166"/>
        <v>0</v>
      </c>
      <c r="BH1295" s="203">
        <f t="shared" si="167"/>
        <v>0</v>
      </c>
      <c r="BI1295" s="203">
        <f t="shared" si="168"/>
        <v>0</v>
      </c>
      <c r="BJ1295" s="24" t="s">
        <v>79</v>
      </c>
      <c r="BK1295" s="203">
        <f t="shared" si="169"/>
        <v>0</v>
      </c>
      <c r="BL1295" s="24" t="s">
        <v>179</v>
      </c>
      <c r="BM1295" s="24" t="s">
        <v>2267</v>
      </c>
    </row>
    <row r="1296" spans="2:65" s="1" customFormat="1" ht="16.5" customHeight="1">
      <c r="B1296" s="41"/>
      <c r="C1296" s="227" t="s">
        <v>1503</v>
      </c>
      <c r="D1296" s="227" t="s">
        <v>268</v>
      </c>
      <c r="E1296" s="228" t="s">
        <v>2268</v>
      </c>
      <c r="F1296" s="229" t="s">
        <v>2269</v>
      </c>
      <c r="G1296" s="230" t="s">
        <v>1685</v>
      </c>
      <c r="H1296" s="231">
        <v>7</v>
      </c>
      <c r="I1296" s="232"/>
      <c r="J1296" s="233">
        <f t="shared" si="160"/>
        <v>0</v>
      </c>
      <c r="K1296" s="229" t="s">
        <v>21</v>
      </c>
      <c r="L1296" s="234"/>
      <c r="M1296" s="235" t="s">
        <v>21</v>
      </c>
      <c r="N1296" s="236" t="s">
        <v>42</v>
      </c>
      <c r="O1296" s="42"/>
      <c r="P1296" s="201">
        <f t="shared" si="161"/>
        <v>0</v>
      </c>
      <c r="Q1296" s="201">
        <v>0</v>
      </c>
      <c r="R1296" s="201">
        <f t="shared" si="162"/>
        <v>0</v>
      </c>
      <c r="S1296" s="201">
        <v>0</v>
      </c>
      <c r="T1296" s="202">
        <f t="shared" si="163"/>
        <v>0</v>
      </c>
      <c r="AR1296" s="24" t="s">
        <v>192</v>
      </c>
      <c r="AT1296" s="24" t="s">
        <v>268</v>
      </c>
      <c r="AU1296" s="24" t="s">
        <v>81</v>
      </c>
      <c r="AY1296" s="24" t="s">
        <v>172</v>
      </c>
      <c r="BE1296" s="203">
        <f t="shared" si="164"/>
        <v>0</v>
      </c>
      <c r="BF1296" s="203">
        <f t="shared" si="165"/>
        <v>0</v>
      </c>
      <c r="BG1296" s="203">
        <f t="shared" si="166"/>
        <v>0</v>
      </c>
      <c r="BH1296" s="203">
        <f t="shared" si="167"/>
        <v>0</v>
      </c>
      <c r="BI1296" s="203">
        <f t="shared" si="168"/>
        <v>0</v>
      </c>
      <c r="BJ1296" s="24" t="s">
        <v>79</v>
      </c>
      <c r="BK1296" s="203">
        <f t="shared" si="169"/>
        <v>0</v>
      </c>
      <c r="BL1296" s="24" t="s">
        <v>179</v>
      </c>
      <c r="BM1296" s="24" t="s">
        <v>2270</v>
      </c>
    </row>
    <row r="1297" spans="2:63" s="10" customFormat="1" ht="29.85" customHeight="1">
      <c r="B1297" s="176"/>
      <c r="C1297" s="177"/>
      <c r="D1297" s="178" t="s">
        <v>70</v>
      </c>
      <c r="E1297" s="190" t="s">
        <v>1632</v>
      </c>
      <c r="F1297" s="190" t="s">
        <v>1633</v>
      </c>
      <c r="G1297" s="177"/>
      <c r="H1297" s="177"/>
      <c r="I1297" s="180"/>
      <c r="J1297" s="191">
        <f>BK1297</f>
        <v>0</v>
      </c>
      <c r="K1297" s="177"/>
      <c r="L1297" s="182"/>
      <c r="M1297" s="183"/>
      <c r="N1297" s="184"/>
      <c r="O1297" s="184"/>
      <c r="P1297" s="185">
        <f>P1298</f>
        <v>0</v>
      </c>
      <c r="Q1297" s="184"/>
      <c r="R1297" s="185">
        <f>R1298</f>
        <v>0</v>
      </c>
      <c r="S1297" s="184"/>
      <c r="T1297" s="186">
        <f>T1298</f>
        <v>0</v>
      </c>
      <c r="AR1297" s="187" t="s">
        <v>79</v>
      </c>
      <c r="AT1297" s="188" t="s">
        <v>70</v>
      </c>
      <c r="AU1297" s="188" t="s">
        <v>79</v>
      </c>
      <c r="AY1297" s="187" t="s">
        <v>172</v>
      </c>
      <c r="BK1297" s="189">
        <f>BK1298</f>
        <v>0</v>
      </c>
    </row>
    <row r="1298" spans="2:65" s="1" customFormat="1" ht="16.5" customHeight="1">
      <c r="B1298" s="41"/>
      <c r="C1298" s="192" t="s">
        <v>2271</v>
      </c>
      <c r="D1298" s="192" t="s">
        <v>174</v>
      </c>
      <c r="E1298" s="193" t="s">
        <v>2272</v>
      </c>
      <c r="F1298" s="194" t="s">
        <v>2273</v>
      </c>
      <c r="G1298" s="195" t="s">
        <v>1092</v>
      </c>
      <c r="H1298" s="247"/>
      <c r="I1298" s="197"/>
      <c r="J1298" s="198">
        <f>ROUND(I1298*H1298,2)</f>
        <v>0</v>
      </c>
      <c r="K1298" s="194" t="s">
        <v>21</v>
      </c>
      <c r="L1298" s="61"/>
      <c r="M1298" s="199" t="s">
        <v>21</v>
      </c>
      <c r="N1298" s="200" t="s">
        <v>42</v>
      </c>
      <c r="O1298" s="42"/>
      <c r="P1298" s="201">
        <f>O1298*H1298</f>
        <v>0</v>
      </c>
      <c r="Q1298" s="201">
        <v>0</v>
      </c>
      <c r="R1298" s="201">
        <f>Q1298*H1298</f>
        <v>0</v>
      </c>
      <c r="S1298" s="201">
        <v>0</v>
      </c>
      <c r="T1298" s="202">
        <f>S1298*H1298</f>
        <v>0</v>
      </c>
      <c r="AR1298" s="24" t="s">
        <v>179</v>
      </c>
      <c r="AT1298" s="24" t="s">
        <v>174</v>
      </c>
      <c r="AU1298" s="24" t="s">
        <v>81</v>
      </c>
      <c r="AY1298" s="24" t="s">
        <v>172</v>
      </c>
      <c r="BE1298" s="203">
        <f>IF(N1298="základní",J1298,0)</f>
        <v>0</v>
      </c>
      <c r="BF1298" s="203">
        <f>IF(N1298="snížená",J1298,0)</f>
        <v>0</v>
      </c>
      <c r="BG1298" s="203">
        <f>IF(N1298="zákl. přenesená",J1298,0)</f>
        <v>0</v>
      </c>
      <c r="BH1298" s="203">
        <f>IF(N1298="sníž. přenesená",J1298,0)</f>
        <v>0</v>
      </c>
      <c r="BI1298" s="203">
        <f>IF(N1298="nulová",J1298,0)</f>
        <v>0</v>
      </c>
      <c r="BJ1298" s="24" t="s">
        <v>79</v>
      </c>
      <c r="BK1298" s="203">
        <f>ROUND(I1298*H1298,2)</f>
        <v>0</v>
      </c>
      <c r="BL1298" s="24" t="s">
        <v>179</v>
      </c>
      <c r="BM1298" s="24" t="s">
        <v>2274</v>
      </c>
    </row>
    <row r="1299" spans="2:63" s="10" customFormat="1" ht="29.85" customHeight="1">
      <c r="B1299" s="176"/>
      <c r="C1299" s="177"/>
      <c r="D1299" s="178" t="s">
        <v>70</v>
      </c>
      <c r="E1299" s="190" t="s">
        <v>2275</v>
      </c>
      <c r="F1299" s="190" t="s">
        <v>2276</v>
      </c>
      <c r="G1299" s="177"/>
      <c r="H1299" s="177"/>
      <c r="I1299" s="180"/>
      <c r="J1299" s="191">
        <f>BK1299</f>
        <v>0</v>
      </c>
      <c r="K1299" s="177"/>
      <c r="L1299" s="182"/>
      <c r="M1299" s="183"/>
      <c r="N1299" s="184"/>
      <c r="O1299" s="184"/>
      <c r="P1299" s="185">
        <f>SUM(P1300:P1460)</f>
        <v>0</v>
      </c>
      <c r="Q1299" s="184"/>
      <c r="R1299" s="185">
        <f>SUM(R1300:R1460)</f>
        <v>0</v>
      </c>
      <c r="S1299" s="184"/>
      <c r="T1299" s="186">
        <f>SUM(T1300:T1460)</f>
        <v>0</v>
      </c>
      <c r="AR1299" s="187" t="s">
        <v>79</v>
      </c>
      <c r="AT1299" s="188" t="s">
        <v>70</v>
      </c>
      <c r="AU1299" s="188" t="s">
        <v>79</v>
      </c>
      <c r="AY1299" s="187" t="s">
        <v>172</v>
      </c>
      <c r="BK1299" s="189">
        <f>SUM(BK1300:BK1460)</f>
        <v>0</v>
      </c>
    </row>
    <row r="1300" spans="2:65" s="1" customFormat="1" ht="16.5" customHeight="1">
      <c r="B1300" s="41"/>
      <c r="C1300" s="192" t="s">
        <v>1508</v>
      </c>
      <c r="D1300" s="192" t="s">
        <v>174</v>
      </c>
      <c r="E1300" s="193" t="s">
        <v>2086</v>
      </c>
      <c r="F1300" s="194" t="s">
        <v>2087</v>
      </c>
      <c r="G1300" s="195" t="s">
        <v>348</v>
      </c>
      <c r="H1300" s="196">
        <v>46</v>
      </c>
      <c r="I1300" s="197"/>
      <c r="J1300" s="198">
        <f aca="true" t="shared" si="170" ref="J1300:J1331">ROUND(I1300*H1300,2)</f>
        <v>0</v>
      </c>
      <c r="K1300" s="194" t="s">
        <v>21</v>
      </c>
      <c r="L1300" s="61"/>
      <c r="M1300" s="199" t="s">
        <v>21</v>
      </c>
      <c r="N1300" s="200" t="s">
        <v>42</v>
      </c>
      <c r="O1300" s="42"/>
      <c r="P1300" s="201">
        <f aca="true" t="shared" si="171" ref="P1300:P1331">O1300*H1300</f>
        <v>0</v>
      </c>
      <c r="Q1300" s="201">
        <v>0</v>
      </c>
      <c r="R1300" s="201">
        <f aca="true" t="shared" si="172" ref="R1300:R1331">Q1300*H1300</f>
        <v>0</v>
      </c>
      <c r="S1300" s="201">
        <v>0</v>
      </c>
      <c r="T1300" s="202">
        <f aca="true" t="shared" si="173" ref="T1300:T1331">S1300*H1300</f>
        <v>0</v>
      </c>
      <c r="AR1300" s="24" t="s">
        <v>179</v>
      </c>
      <c r="AT1300" s="24" t="s">
        <v>174</v>
      </c>
      <c r="AU1300" s="24" t="s">
        <v>81</v>
      </c>
      <c r="AY1300" s="24" t="s">
        <v>172</v>
      </c>
      <c r="BE1300" s="203">
        <f aca="true" t="shared" si="174" ref="BE1300:BE1331">IF(N1300="základní",J1300,0)</f>
        <v>0</v>
      </c>
      <c r="BF1300" s="203">
        <f aca="true" t="shared" si="175" ref="BF1300:BF1331">IF(N1300="snížená",J1300,0)</f>
        <v>0</v>
      </c>
      <c r="BG1300" s="203">
        <f aca="true" t="shared" si="176" ref="BG1300:BG1331">IF(N1300="zákl. přenesená",J1300,0)</f>
        <v>0</v>
      </c>
      <c r="BH1300" s="203">
        <f aca="true" t="shared" si="177" ref="BH1300:BH1331">IF(N1300="sníž. přenesená",J1300,0)</f>
        <v>0</v>
      </c>
      <c r="BI1300" s="203">
        <f aca="true" t="shared" si="178" ref="BI1300:BI1331">IF(N1300="nulová",J1300,0)</f>
        <v>0</v>
      </c>
      <c r="BJ1300" s="24" t="s">
        <v>79</v>
      </c>
      <c r="BK1300" s="203">
        <f aca="true" t="shared" si="179" ref="BK1300:BK1331">ROUND(I1300*H1300,2)</f>
        <v>0</v>
      </c>
      <c r="BL1300" s="24" t="s">
        <v>179</v>
      </c>
      <c r="BM1300" s="24" t="s">
        <v>2277</v>
      </c>
    </row>
    <row r="1301" spans="2:65" s="1" customFormat="1" ht="16.5" customHeight="1">
      <c r="B1301" s="41"/>
      <c r="C1301" s="227" t="s">
        <v>2278</v>
      </c>
      <c r="D1301" s="227" t="s">
        <v>268</v>
      </c>
      <c r="E1301" s="228" t="s">
        <v>2279</v>
      </c>
      <c r="F1301" s="229" t="s">
        <v>2280</v>
      </c>
      <c r="G1301" s="230" t="s">
        <v>268</v>
      </c>
      <c r="H1301" s="231">
        <v>46</v>
      </c>
      <c r="I1301" s="232"/>
      <c r="J1301" s="233">
        <f t="shared" si="170"/>
        <v>0</v>
      </c>
      <c r="K1301" s="229" t="s">
        <v>21</v>
      </c>
      <c r="L1301" s="234"/>
      <c r="M1301" s="235" t="s">
        <v>21</v>
      </c>
      <c r="N1301" s="236" t="s">
        <v>42</v>
      </c>
      <c r="O1301" s="42"/>
      <c r="P1301" s="201">
        <f t="shared" si="171"/>
        <v>0</v>
      </c>
      <c r="Q1301" s="201">
        <v>0</v>
      </c>
      <c r="R1301" s="201">
        <f t="shared" si="172"/>
        <v>0</v>
      </c>
      <c r="S1301" s="201">
        <v>0</v>
      </c>
      <c r="T1301" s="202">
        <f t="shared" si="173"/>
        <v>0</v>
      </c>
      <c r="AR1301" s="24" t="s">
        <v>192</v>
      </c>
      <c r="AT1301" s="24" t="s">
        <v>268</v>
      </c>
      <c r="AU1301" s="24" t="s">
        <v>81</v>
      </c>
      <c r="AY1301" s="24" t="s">
        <v>172</v>
      </c>
      <c r="BE1301" s="203">
        <f t="shared" si="174"/>
        <v>0</v>
      </c>
      <c r="BF1301" s="203">
        <f t="shared" si="175"/>
        <v>0</v>
      </c>
      <c r="BG1301" s="203">
        <f t="shared" si="176"/>
        <v>0</v>
      </c>
      <c r="BH1301" s="203">
        <f t="shared" si="177"/>
        <v>0</v>
      </c>
      <c r="BI1301" s="203">
        <f t="shared" si="178"/>
        <v>0</v>
      </c>
      <c r="BJ1301" s="24" t="s">
        <v>79</v>
      </c>
      <c r="BK1301" s="203">
        <f t="shared" si="179"/>
        <v>0</v>
      </c>
      <c r="BL1301" s="24" t="s">
        <v>179</v>
      </c>
      <c r="BM1301" s="24" t="s">
        <v>2281</v>
      </c>
    </row>
    <row r="1302" spans="2:65" s="1" customFormat="1" ht="16.5" customHeight="1">
      <c r="B1302" s="41"/>
      <c r="C1302" s="192" t="s">
        <v>1512</v>
      </c>
      <c r="D1302" s="192" t="s">
        <v>174</v>
      </c>
      <c r="E1302" s="193" t="s">
        <v>2282</v>
      </c>
      <c r="F1302" s="194" t="s">
        <v>2283</v>
      </c>
      <c r="G1302" s="195" t="s">
        <v>348</v>
      </c>
      <c r="H1302" s="196">
        <v>12</v>
      </c>
      <c r="I1302" s="197"/>
      <c r="J1302" s="198">
        <f t="shared" si="170"/>
        <v>0</v>
      </c>
      <c r="K1302" s="194" t="s">
        <v>21</v>
      </c>
      <c r="L1302" s="61"/>
      <c r="M1302" s="199" t="s">
        <v>21</v>
      </c>
      <c r="N1302" s="200" t="s">
        <v>42</v>
      </c>
      <c r="O1302" s="42"/>
      <c r="P1302" s="201">
        <f t="shared" si="171"/>
        <v>0</v>
      </c>
      <c r="Q1302" s="201">
        <v>0</v>
      </c>
      <c r="R1302" s="201">
        <f t="shared" si="172"/>
        <v>0</v>
      </c>
      <c r="S1302" s="201">
        <v>0</v>
      </c>
      <c r="T1302" s="202">
        <f t="shared" si="173"/>
        <v>0</v>
      </c>
      <c r="AR1302" s="24" t="s">
        <v>179</v>
      </c>
      <c r="AT1302" s="24" t="s">
        <v>174</v>
      </c>
      <c r="AU1302" s="24" t="s">
        <v>81</v>
      </c>
      <c r="AY1302" s="24" t="s">
        <v>172</v>
      </c>
      <c r="BE1302" s="203">
        <f t="shared" si="174"/>
        <v>0</v>
      </c>
      <c r="BF1302" s="203">
        <f t="shared" si="175"/>
        <v>0</v>
      </c>
      <c r="BG1302" s="203">
        <f t="shared" si="176"/>
        <v>0</v>
      </c>
      <c r="BH1302" s="203">
        <f t="shared" si="177"/>
        <v>0</v>
      </c>
      <c r="BI1302" s="203">
        <f t="shared" si="178"/>
        <v>0</v>
      </c>
      <c r="BJ1302" s="24" t="s">
        <v>79</v>
      </c>
      <c r="BK1302" s="203">
        <f t="shared" si="179"/>
        <v>0</v>
      </c>
      <c r="BL1302" s="24" t="s">
        <v>179</v>
      </c>
      <c r="BM1302" s="24" t="s">
        <v>2284</v>
      </c>
    </row>
    <row r="1303" spans="2:65" s="1" customFormat="1" ht="16.5" customHeight="1">
      <c r="B1303" s="41"/>
      <c r="C1303" s="227" t="s">
        <v>2285</v>
      </c>
      <c r="D1303" s="227" t="s">
        <v>268</v>
      </c>
      <c r="E1303" s="228" t="s">
        <v>2286</v>
      </c>
      <c r="F1303" s="229" t="s">
        <v>2287</v>
      </c>
      <c r="G1303" s="230" t="s">
        <v>268</v>
      </c>
      <c r="H1303" s="231">
        <v>12</v>
      </c>
      <c r="I1303" s="232"/>
      <c r="J1303" s="233">
        <f t="shared" si="170"/>
        <v>0</v>
      </c>
      <c r="K1303" s="229" t="s">
        <v>21</v>
      </c>
      <c r="L1303" s="234"/>
      <c r="M1303" s="235" t="s">
        <v>21</v>
      </c>
      <c r="N1303" s="236" t="s">
        <v>42</v>
      </c>
      <c r="O1303" s="42"/>
      <c r="P1303" s="201">
        <f t="shared" si="171"/>
        <v>0</v>
      </c>
      <c r="Q1303" s="201">
        <v>0</v>
      </c>
      <c r="R1303" s="201">
        <f t="shared" si="172"/>
        <v>0</v>
      </c>
      <c r="S1303" s="201">
        <v>0</v>
      </c>
      <c r="T1303" s="202">
        <f t="shared" si="173"/>
        <v>0</v>
      </c>
      <c r="AR1303" s="24" t="s">
        <v>192</v>
      </c>
      <c r="AT1303" s="24" t="s">
        <v>268</v>
      </c>
      <c r="AU1303" s="24" t="s">
        <v>81</v>
      </c>
      <c r="AY1303" s="24" t="s">
        <v>172</v>
      </c>
      <c r="BE1303" s="203">
        <f t="shared" si="174"/>
        <v>0</v>
      </c>
      <c r="BF1303" s="203">
        <f t="shared" si="175"/>
        <v>0</v>
      </c>
      <c r="BG1303" s="203">
        <f t="shared" si="176"/>
        <v>0</v>
      </c>
      <c r="BH1303" s="203">
        <f t="shared" si="177"/>
        <v>0</v>
      </c>
      <c r="BI1303" s="203">
        <f t="shared" si="178"/>
        <v>0</v>
      </c>
      <c r="BJ1303" s="24" t="s">
        <v>79</v>
      </c>
      <c r="BK1303" s="203">
        <f t="shared" si="179"/>
        <v>0</v>
      </c>
      <c r="BL1303" s="24" t="s">
        <v>179</v>
      </c>
      <c r="BM1303" s="24" t="s">
        <v>2288</v>
      </c>
    </row>
    <row r="1304" spans="2:65" s="1" customFormat="1" ht="16.5" customHeight="1">
      <c r="B1304" s="41"/>
      <c r="C1304" s="192" t="s">
        <v>1515</v>
      </c>
      <c r="D1304" s="192" t="s">
        <v>174</v>
      </c>
      <c r="E1304" s="193" t="s">
        <v>2093</v>
      </c>
      <c r="F1304" s="194" t="s">
        <v>2094</v>
      </c>
      <c r="G1304" s="195" t="s">
        <v>1685</v>
      </c>
      <c r="H1304" s="196">
        <v>555</v>
      </c>
      <c r="I1304" s="197"/>
      <c r="J1304" s="198">
        <f t="shared" si="170"/>
        <v>0</v>
      </c>
      <c r="K1304" s="194" t="s">
        <v>21</v>
      </c>
      <c r="L1304" s="61"/>
      <c r="M1304" s="199" t="s">
        <v>21</v>
      </c>
      <c r="N1304" s="200" t="s">
        <v>42</v>
      </c>
      <c r="O1304" s="42"/>
      <c r="P1304" s="201">
        <f t="shared" si="171"/>
        <v>0</v>
      </c>
      <c r="Q1304" s="201">
        <v>0</v>
      </c>
      <c r="R1304" s="201">
        <f t="shared" si="172"/>
        <v>0</v>
      </c>
      <c r="S1304" s="201">
        <v>0</v>
      </c>
      <c r="T1304" s="202">
        <f t="shared" si="173"/>
        <v>0</v>
      </c>
      <c r="AR1304" s="24" t="s">
        <v>179</v>
      </c>
      <c r="AT1304" s="24" t="s">
        <v>174</v>
      </c>
      <c r="AU1304" s="24" t="s">
        <v>81</v>
      </c>
      <c r="AY1304" s="24" t="s">
        <v>172</v>
      </c>
      <c r="BE1304" s="203">
        <f t="shared" si="174"/>
        <v>0</v>
      </c>
      <c r="BF1304" s="203">
        <f t="shared" si="175"/>
        <v>0</v>
      </c>
      <c r="BG1304" s="203">
        <f t="shared" si="176"/>
        <v>0</v>
      </c>
      <c r="BH1304" s="203">
        <f t="shared" si="177"/>
        <v>0</v>
      </c>
      <c r="BI1304" s="203">
        <f t="shared" si="178"/>
        <v>0</v>
      </c>
      <c r="BJ1304" s="24" t="s">
        <v>79</v>
      </c>
      <c r="BK1304" s="203">
        <f t="shared" si="179"/>
        <v>0</v>
      </c>
      <c r="BL1304" s="24" t="s">
        <v>179</v>
      </c>
      <c r="BM1304" s="24" t="s">
        <v>2289</v>
      </c>
    </row>
    <row r="1305" spans="2:65" s="1" customFormat="1" ht="16.5" customHeight="1">
      <c r="B1305" s="41"/>
      <c r="C1305" s="227" t="s">
        <v>2290</v>
      </c>
      <c r="D1305" s="227" t="s">
        <v>268</v>
      </c>
      <c r="E1305" s="228" t="s">
        <v>2096</v>
      </c>
      <c r="F1305" s="229" t="s">
        <v>2097</v>
      </c>
      <c r="G1305" s="230" t="s">
        <v>2098</v>
      </c>
      <c r="H1305" s="231">
        <v>555</v>
      </c>
      <c r="I1305" s="232"/>
      <c r="J1305" s="233">
        <f t="shared" si="170"/>
        <v>0</v>
      </c>
      <c r="K1305" s="229" t="s">
        <v>21</v>
      </c>
      <c r="L1305" s="234"/>
      <c r="M1305" s="235" t="s">
        <v>21</v>
      </c>
      <c r="N1305" s="236" t="s">
        <v>42</v>
      </c>
      <c r="O1305" s="42"/>
      <c r="P1305" s="201">
        <f t="shared" si="171"/>
        <v>0</v>
      </c>
      <c r="Q1305" s="201">
        <v>0</v>
      </c>
      <c r="R1305" s="201">
        <f t="shared" si="172"/>
        <v>0</v>
      </c>
      <c r="S1305" s="201">
        <v>0</v>
      </c>
      <c r="T1305" s="202">
        <f t="shared" si="173"/>
        <v>0</v>
      </c>
      <c r="AR1305" s="24" t="s">
        <v>192</v>
      </c>
      <c r="AT1305" s="24" t="s">
        <v>268</v>
      </c>
      <c r="AU1305" s="24" t="s">
        <v>81</v>
      </c>
      <c r="AY1305" s="24" t="s">
        <v>172</v>
      </c>
      <c r="BE1305" s="203">
        <f t="shared" si="174"/>
        <v>0</v>
      </c>
      <c r="BF1305" s="203">
        <f t="shared" si="175"/>
        <v>0</v>
      </c>
      <c r="BG1305" s="203">
        <f t="shared" si="176"/>
        <v>0</v>
      </c>
      <c r="BH1305" s="203">
        <f t="shared" si="177"/>
        <v>0</v>
      </c>
      <c r="BI1305" s="203">
        <f t="shared" si="178"/>
        <v>0</v>
      </c>
      <c r="BJ1305" s="24" t="s">
        <v>79</v>
      </c>
      <c r="BK1305" s="203">
        <f t="shared" si="179"/>
        <v>0</v>
      </c>
      <c r="BL1305" s="24" t="s">
        <v>179</v>
      </c>
      <c r="BM1305" s="24" t="s">
        <v>2291</v>
      </c>
    </row>
    <row r="1306" spans="2:65" s="1" customFormat="1" ht="16.5" customHeight="1">
      <c r="B1306" s="41"/>
      <c r="C1306" s="192" t="s">
        <v>1519</v>
      </c>
      <c r="D1306" s="192" t="s">
        <v>174</v>
      </c>
      <c r="E1306" s="193" t="s">
        <v>2292</v>
      </c>
      <c r="F1306" s="194" t="s">
        <v>2293</v>
      </c>
      <c r="G1306" s="195" t="s">
        <v>1685</v>
      </c>
      <c r="H1306" s="196">
        <v>16</v>
      </c>
      <c r="I1306" s="197"/>
      <c r="J1306" s="198">
        <f t="shared" si="170"/>
        <v>0</v>
      </c>
      <c r="K1306" s="194" t="s">
        <v>21</v>
      </c>
      <c r="L1306" s="61"/>
      <c r="M1306" s="199" t="s">
        <v>21</v>
      </c>
      <c r="N1306" s="200" t="s">
        <v>42</v>
      </c>
      <c r="O1306" s="42"/>
      <c r="P1306" s="201">
        <f t="shared" si="171"/>
        <v>0</v>
      </c>
      <c r="Q1306" s="201">
        <v>0</v>
      </c>
      <c r="R1306" s="201">
        <f t="shared" si="172"/>
        <v>0</v>
      </c>
      <c r="S1306" s="201">
        <v>0</v>
      </c>
      <c r="T1306" s="202">
        <f t="shared" si="173"/>
        <v>0</v>
      </c>
      <c r="AR1306" s="24" t="s">
        <v>179</v>
      </c>
      <c r="AT1306" s="24" t="s">
        <v>174</v>
      </c>
      <c r="AU1306" s="24" t="s">
        <v>81</v>
      </c>
      <c r="AY1306" s="24" t="s">
        <v>172</v>
      </c>
      <c r="BE1306" s="203">
        <f t="shared" si="174"/>
        <v>0</v>
      </c>
      <c r="BF1306" s="203">
        <f t="shared" si="175"/>
        <v>0</v>
      </c>
      <c r="BG1306" s="203">
        <f t="shared" si="176"/>
        <v>0</v>
      </c>
      <c r="BH1306" s="203">
        <f t="shared" si="177"/>
        <v>0</v>
      </c>
      <c r="BI1306" s="203">
        <f t="shared" si="178"/>
        <v>0</v>
      </c>
      <c r="BJ1306" s="24" t="s">
        <v>79</v>
      </c>
      <c r="BK1306" s="203">
        <f t="shared" si="179"/>
        <v>0</v>
      </c>
      <c r="BL1306" s="24" t="s">
        <v>179</v>
      </c>
      <c r="BM1306" s="24" t="s">
        <v>2294</v>
      </c>
    </row>
    <row r="1307" spans="2:65" s="1" customFormat="1" ht="16.5" customHeight="1">
      <c r="B1307" s="41"/>
      <c r="C1307" s="227" t="s">
        <v>2295</v>
      </c>
      <c r="D1307" s="227" t="s">
        <v>268</v>
      </c>
      <c r="E1307" s="228" t="s">
        <v>2296</v>
      </c>
      <c r="F1307" s="229" t="s">
        <v>2297</v>
      </c>
      <c r="G1307" s="230" t="s">
        <v>2098</v>
      </c>
      <c r="H1307" s="231">
        <v>16</v>
      </c>
      <c r="I1307" s="232"/>
      <c r="J1307" s="233">
        <f t="shared" si="170"/>
        <v>0</v>
      </c>
      <c r="K1307" s="229" t="s">
        <v>21</v>
      </c>
      <c r="L1307" s="234"/>
      <c r="M1307" s="235" t="s">
        <v>21</v>
      </c>
      <c r="N1307" s="236" t="s">
        <v>42</v>
      </c>
      <c r="O1307" s="42"/>
      <c r="P1307" s="201">
        <f t="shared" si="171"/>
        <v>0</v>
      </c>
      <c r="Q1307" s="201">
        <v>0</v>
      </c>
      <c r="R1307" s="201">
        <f t="shared" si="172"/>
        <v>0</v>
      </c>
      <c r="S1307" s="201">
        <v>0</v>
      </c>
      <c r="T1307" s="202">
        <f t="shared" si="173"/>
        <v>0</v>
      </c>
      <c r="AR1307" s="24" t="s">
        <v>192</v>
      </c>
      <c r="AT1307" s="24" t="s">
        <v>268</v>
      </c>
      <c r="AU1307" s="24" t="s">
        <v>81</v>
      </c>
      <c r="AY1307" s="24" t="s">
        <v>172</v>
      </c>
      <c r="BE1307" s="203">
        <f t="shared" si="174"/>
        <v>0</v>
      </c>
      <c r="BF1307" s="203">
        <f t="shared" si="175"/>
        <v>0</v>
      </c>
      <c r="BG1307" s="203">
        <f t="shared" si="176"/>
        <v>0</v>
      </c>
      <c r="BH1307" s="203">
        <f t="shared" si="177"/>
        <v>0</v>
      </c>
      <c r="BI1307" s="203">
        <f t="shared" si="178"/>
        <v>0</v>
      </c>
      <c r="BJ1307" s="24" t="s">
        <v>79</v>
      </c>
      <c r="BK1307" s="203">
        <f t="shared" si="179"/>
        <v>0</v>
      </c>
      <c r="BL1307" s="24" t="s">
        <v>179</v>
      </c>
      <c r="BM1307" s="24" t="s">
        <v>2298</v>
      </c>
    </row>
    <row r="1308" spans="2:65" s="1" customFormat="1" ht="16.5" customHeight="1">
      <c r="B1308" s="41"/>
      <c r="C1308" s="192" t="s">
        <v>1522</v>
      </c>
      <c r="D1308" s="192" t="s">
        <v>174</v>
      </c>
      <c r="E1308" s="193" t="s">
        <v>2101</v>
      </c>
      <c r="F1308" s="194" t="s">
        <v>2102</v>
      </c>
      <c r="G1308" s="195" t="s">
        <v>1685</v>
      </c>
      <c r="H1308" s="196">
        <v>5</v>
      </c>
      <c r="I1308" s="197"/>
      <c r="J1308" s="198">
        <f t="shared" si="170"/>
        <v>0</v>
      </c>
      <c r="K1308" s="194" t="s">
        <v>21</v>
      </c>
      <c r="L1308" s="61"/>
      <c r="M1308" s="199" t="s">
        <v>21</v>
      </c>
      <c r="N1308" s="200" t="s">
        <v>42</v>
      </c>
      <c r="O1308" s="42"/>
      <c r="P1308" s="201">
        <f t="shared" si="171"/>
        <v>0</v>
      </c>
      <c r="Q1308" s="201">
        <v>0</v>
      </c>
      <c r="R1308" s="201">
        <f t="shared" si="172"/>
        <v>0</v>
      </c>
      <c r="S1308" s="201">
        <v>0</v>
      </c>
      <c r="T1308" s="202">
        <f t="shared" si="173"/>
        <v>0</v>
      </c>
      <c r="AR1308" s="24" t="s">
        <v>179</v>
      </c>
      <c r="AT1308" s="24" t="s">
        <v>174</v>
      </c>
      <c r="AU1308" s="24" t="s">
        <v>81</v>
      </c>
      <c r="AY1308" s="24" t="s">
        <v>172</v>
      </c>
      <c r="BE1308" s="203">
        <f t="shared" si="174"/>
        <v>0</v>
      </c>
      <c r="BF1308" s="203">
        <f t="shared" si="175"/>
        <v>0</v>
      </c>
      <c r="BG1308" s="203">
        <f t="shared" si="176"/>
        <v>0</v>
      </c>
      <c r="BH1308" s="203">
        <f t="shared" si="177"/>
        <v>0</v>
      </c>
      <c r="BI1308" s="203">
        <f t="shared" si="178"/>
        <v>0</v>
      </c>
      <c r="BJ1308" s="24" t="s">
        <v>79</v>
      </c>
      <c r="BK1308" s="203">
        <f t="shared" si="179"/>
        <v>0</v>
      </c>
      <c r="BL1308" s="24" t="s">
        <v>179</v>
      </c>
      <c r="BM1308" s="24" t="s">
        <v>2299</v>
      </c>
    </row>
    <row r="1309" spans="2:65" s="1" customFormat="1" ht="16.5" customHeight="1">
      <c r="B1309" s="41"/>
      <c r="C1309" s="227" t="s">
        <v>2300</v>
      </c>
      <c r="D1309" s="227" t="s">
        <v>268</v>
      </c>
      <c r="E1309" s="228" t="s">
        <v>2104</v>
      </c>
      <c r="F1309" s="229" t="s">
        <v>2105</v>
      </c>
      <c r="G1309" s="230" t="s">
        <v>2098</v>
      </c>
      <c r="H1309" s="231">
        <v>5</v>
      </c>
      <c r="I1309" s="232"/>
      <c r="J1309" s="233">
        <f t="shared" si="170"/>
        <v>0</v>
      </c>
      <c r="K1309" s="229" t="s">
        <v>21</v>
      </c>
      <c r="L1309" s="234"/>
      <c r="M1309" s="235" t="s">
        <v>21</v>
      </c>
      <c r="N1309" s="236" t="s">
        <v>42</v>
      </c>
      <c r="O1309" s="42"/>
      <c r="P1309" s="201">
        <f t="shared" si="171"/>
        <v>0</v>
      </c>
      <c r="Q1309" s="201">
        <v>0</v>
      </c>
      <c r="R1309" s="201">
        <f t="shared" si="172"/>
        <v>0</v>
      </c>
      <c r="S1309" s="201">
        <v>0</v>
      </c>
      <c r="T1309" s="202">
        <f t="shared" si="173"/>
        <v>0</v>
      </c>
      <c r="AR1309" s="24" t="s">
        <v>192</v>
      </c>
      <c r="AT1309" s="24" t="s">
        <v>268</v>
      </c>
      <c r="AU1309" s="24" t="s">
        <v>81</v>
      </c>
      <c r="AY1309" s="24" t="s">
        <v>172</v>
      </c>
      <c r="BE1309" s="203">
        <f t="shared" si="174"/>
        <v>0</v>
      </c>
      <c r="BF1309" s="203">
        <f t="shared" si="175"/>
        <v>0</v>
      </c>
      <c r="BG1309" s="203">
        <f t="shared" si="176"/>
        <v>0</v>
      </c>
      <c r="BH1309" s="203">
        <f t="shared" si="177"/>
        <v>0</v>
      </c>
      <c r="BI1309" s="203">
        <f t="shared" si="178"/>
        <v>0</v>
      </c>
      <c r="BJ1309" s="24" t="s">
        <v>79</v>
      </c>
      <c r="BK1309" s="203">
        <f t="shared" si="179"/>
        <v>0</v>
      </c>
      <c r="BL1309" s="24" t="s">
        <v>179</v>
      </c>
      <c r="BM1309" s="24" t="s">
        <v>2301</v>
      </c>
    </row>
    <row r="1310" spans="2:65" s="1" customFormat="1" ht="16.5" customHeight="1">
      <c r="B1310" s="41"/>
      <c r="C1310" s="192" t="s">
        <v>1526</v>
      </c>
      <c r="D1310" s="192" t="s">
        <v>174</v>
      </c>
      <c r="E1310" s="193" t="s">
        <v>2302</v>
      </c>
      <c r="F1310" s="194" t="s">
        <v>2303</v>
      </c>
      <c r="G1310" s="195" t="s">
        <v>1685</v>
      </c>
      <c r="H1310" s="196">
        <v>7</v>
      </c>
      <c r="I1310" s="197"/>
      <c r="J1310" s="198">
        <f t="shared" si="170"/>
        <v>0</v>
      </c>
      <c r="K1310" s="194" t="s">
        <v>21</v>
      </c>
      <c r="L1310" s="61"/>
      <c r="M1310" s="199" t="s">
        <v>21</v>
      </c>
      <c r="N1310" s="200" t="s">
        <v>42</v>
      </c>
      <c r="O1310" s="42"/>
      <c r="P1310" s="201">
        <f t="shared" si="171"/>
        <v>0</v>
      </c>
      <c r="Q1310" s="201">
        <v>0</v>
      </c>
      <c r="R1310" s="201">
        <f t="shared" si="172"/>
        <v>0</v>
      </c>
      <c r="S1310" s="201">
        <v>0</v>
      </c>
      <c r="T1310" s="202">
        <f t="shared" si="173"/>
        <v>0</v>
      </c>
      <c r="AR1310" s="24" t="s">
        <v>179</v>
      </c>
      <c r="AT1310" s="24" t="s">
        <v>174</v>
      </c>
      <c r="AU1310" s="24" t="s">
        <v>81</v>
      </c>
      <c r="AY1310" s="24" t="s">
        <v>172</v>
      </c>
      <c r="BE1310" s="203">
        <f t="shared" si="174"/>
        <v>0</v>
      </c>
      <c r="BF1310" s="203">
        <f t="shared" si="175"/>
        <v>0</v>
      </c>
      <c r="BG1310" s="203">
        <f t="shared" si="176"/>
        <v>0</v>
      </c>
      <c r="BH1310" s="203">
        <f t="shared" si="177"/>
        <v>0</v>
      </c>
      <c r="BI1310" s="203">
        <f t="shared" si="178"/>
        <v>0</v>
      </c>
      <c r="BJ1310" s="24" t="s">
        <v>79</v>
      </c>
      <c r="BK1310" s="203">
        <f t="shared" si="179"/>
        <v>0</v>
      </c>
      <c r="BL1310" s="24" t="s">
        <v>179</v>
      </c>
      <c r="BM1310" s="24" t="s">
        <v>2304</v>
      </c>
    </row>
    <row r="1311" spans="2:65" s="1" customFormat="1" ht="16.5" customHeight="1">
      <c r="B1311" s="41"/>
      <c r="C1311" s="227" t="s">
        <v>2305</v>
      </c>
      <c r="D1311" s="227" t="s">
        <v>268</v>
      </c>
      <c r="E1311" s="228" t="s">
        <v>2306</v>
      </c>
      <c r="F1311" s="229" t="s">
        <v>2307</v>
      </c>
      <c r="G1311" s="230" t="s">
        <v>2098</v>
      </c>
      <c r="H1311" s="231">
        <v>14</v>
      </c>
      <c r="I1311" s="232"/>
      <c r="J1311" s="233">
        <f t="shared" si="170"/>
        <v>0</v>
      </c>
      <c r="K1311" s="229" t="s">
        <v>21</v>
      </c>
      <c r="L1311" s="234"/>
      <c r="M1311" s="235" t="s">
        <v>21</v>
      </c>
      <c r="N1311" s="236" t="s">
        <v>42</v>
      </c>
      <c r="O1311" s="42"/>
      <c r="P1311" s="201">
        <f t="shared" si="171"/>
        <v>0</v>
      </c>
      <c r="Q1311" s="201">
        <v>0</v>
      </c>
      <c r="R1311" s="201">
        <f t="shared" si="172"/>
        <v>0</v>
      </c>
      <c r="S1311" s="201">
        <v>0</v>
      </c>
      <c r="T1311" s="202">
        <f t="shared" si="173"/>
        <v>0</v>
      </c>
      <c r="AR1311" s="24" t="s">
        <v>192</v>
      </c>
      <c r="AT1311" s="24" t="s">
        <v>268</v>
      </c>
      <c r="AU1311" s="24" t="s">
        <v>81</v>
      </c>
      <c r="AY1311" s="24" t="s">
        <v>172</v>
      </c>
      <c r="BE1311" s="203">
        <f t="shared" si="174"/>
        <v>0</v>
      </c>
      <c r="BF1311" s="203">
        <f t="shared" si="175"/>
        <v>0</v>
      </c>
      <c r="BG1311" s="203">
        <f t="shared" si="176"/>
        <v>0</v>
      </c>
      <c r="BH1311" s="203">
        <f t="shared" si="177"/>
        <v>0</v>
      </c>
      <c r="BI1311" s="203">
        <f t="shared" si="178"/>
        <v>0</v>
      </c>
      <c r="BJ1311" s="24" t="s">
        <v>79</v>
      </c>
      <c r="BK1311" s="203">
        <f t="shared" si="179"/>
        <v>0</v>
      </c>
      <c r="BL1311" s="24" t="s">
        <v>179</v>
      </c>
      <c r="BM1311" s="24" t="s">
        <v>2308</v>
      </c>
    </row>
    <row r="1312" spans="2:65" s="1" customFormat="1" ht="16.5" customHeight="1">
      <c r="B1312" s="41"/>
      <c r="C1312" s="227" t="s">
        <v>1529</v>
      </c>
      <c r="D1312" s="227" t="s">
        <v>268</v>
      </c>
      <c r="E1312" s="228" t="s">
        <v>2309</v>
      </c>
      <c r="F1312" s="229" t="s">
        <v>2310</v>
      </c>
      <c r="G1312" s="230" t="s">
        <v>2098</v>
      </c>
      <c r="H1312" s="231">
        <v>7</v>
      </c>
      <c r="I1312" s="232"/>
      <c r="J1312" s="233">
        <f t="shared" si="170"/>
        <v>0</v>
      </c>
      <c r="K1312" s="229" t="s">
        <v>21</v>
      </c>
      <c r="L1312" s="234"/>
      <c r="M1312" s="235" t="s">
        <v>21</v>
      </c>
      <c r="N1312" s="236" t="s">
        <v>42</v>
      </c>
      <c r="O1312" s="42"/>
      <c r="P1312" s="201">
        <f t="shared" si="171"/>
        <v>0</v>
      </c>
      <c r="Q1312" s="201">
        <v>0</v>
      </c>
      <c r="R1312" s="201">
        <f t="shared" si="172"/>
        <v>0</v>
      </c>
      <c r="S1312" s="201">
        <v>0</v>
      </c>
      <c r="T1312" s="202">
        <f t="shared" si="173"/>
        <v>0</v>
      </c>
      <c r="AR1312" s="24" t="s">
        <v>192</v>
      </c>
      <c r="AT1312" s="24" t="s">
        <v>268</v>
      </c>
      <c r="AU1312" s="24" t="s">
        <v>81</v>
      </c>
      <c r="AY1312" s="24" t="s">
        <v>172</v>
      </c>
      <c r="BE1312" s="203">
        <f t="shared" si="174"/>
        <v>0</v>
      </c>
      <c r="BF1312" s="203">
        <f t="shared" si="175"/>
        <v>0</v>
      </c>
      <c r="BG1312" s="203">
        <f t="shared" si="176"/>
        <v>0</v>
      </c>
      <c r="BH1312" s="203">
        <f t="shared" si="177"/>
        <v>0</v>
      </c>
      <c r="BI1312" s="203">
        <f t="shared" si="178"/>
        <v>0</v>
      </c>
      <c r="BJ1312" s="24" t="s">
        <v>79</v>
      </c>
      <c r="BK1312" s="203">
        <f t="shared" si="179"/>
        <v>0</v>
      </c>
      <c r="BL1312" s="24" t="s">
        <v>179</v>
      </c>
      <c r="BM1312" s="24" t="s">
        <v>2311</v>
      </c>
    </row>
    <row r="1313" spans="2:65" s="1" customFormat="1" ht="16.5" customHeight="1">
      <c r="B1313" s="41"/>
      <c r="C1313" s="227" t="s">
        <v>2312</v>
      </c>
      <c r="D1313" s="227" t="s">
        <v>268</v>
      </c>
      <c r="E1313" s="228" t="s">
        <v>2313</v>
      </c>
      <c r="F1313" s="229" t="s">
        <v>2314</v>
      </c>
      <c r="G1313" s="230" t="s">
        <v>2098</v>
      </c>
      <c r="H1313" s="231">
        <v>7</v>
      </c>
      <c r="I1313" s="232"/>
      <c r="J1313" s="233">
        <f t="shared" si="170"/>
        <v>0</v>
      </c>
      <c r="K1313" s="229" t="s">
        <v>21</v>
      </c>
      <c r="L1313" s="234"/>
      <c r="M1313" s="235" t="s">
        <v>21</v>
      </c>
      <c r="N1313" s="236" t="s">
        <v>42</v>
      </c>
      <c r="O1313" s="42"/>
      <c r="P1313" s="201">
        <f t="shared" si="171"/>
        <v>0</v>
      </c>
      <c r="Q1313" s="201">
        <v>0</v>
      </c>
      <c r="R1313" s="201">
        <f t="shared" si="172"/>
        <v>0</v>
      </c>
      <c r="S1313" s="201">
        <v>0</v>
      </c>
      <c r="T1313" s="202">
        <f t="shared" si="173"/>
        <v>0</v>
      </c>
      <c r="AR1313" s="24" t="s">
        <v>192</v>
      </c>
      <c r="AT1313" s="24" t="s">
        <v>268</v>
      </c>
      <c r="AU1313" s="24" t="s">
        <v>81</v>
      </c>
      <c r="AY1313" s="24" t="s">
        <v>172</v>
      </c>
      <c r="BE1313" s="203">
        <f t="shared" si="174"/>
        <v>0</v>
      </c>
      <c r="BF1313" s="203">
        <f t="shared" si="175"/>
        <v>0</v>
      </c>
      <c r="BG1313" s="203">
        <f t="shared" si="176"/>
        <v>0</v>
      </c>
      <c r="BH1313" s="203">
        <f t="shared" si="177"/>
        <v>0</v>
      </c>
      <c r="BI1313" s="203">
        <f t="shared" si="178"/>
        <v>0</v>
      </c>
      <c r="BJ1313" s="24" t="s">
        <v>79</v>
      </c>
      <c r="BK1313" s="203">
        <f t="shared" si="179"/>
        <v>0</v>
      </c>
      <c r="BL1313" s="24" t="s">
        <v>179</v>
      </c>
      <c r="BM1313" s="24" t="s">
        <v>2315</v>
      </c>
    </row>
    <row r="1314" spans="2:65" s="1" customFormat="1" ht="16.5" customHeight="1">
      <c r="B1314" s="41"/>
      <c r="C1314" s="227" t="s">
        <v>1533</v>
      </c>
      <c r="D1314" s="227" t="s">
        <v>268</v>
      </c>
      <c r="E1314" s="228" t="s">
        <v>2316</v>
      </c>
      <c r="F1314" s="229" t="s">
        <v>2317</v>
      </c>
      <c r="G1314" s="230" t="s">
        <v>2098</v>
      </c>
      <c r="H1314" s="231">
        <v>7</v>
      </c>
      <c r="I1314" s="232"/>
      <c r="J1314" s="233">
        <f t="shared" si="170"/>
        <v>0</v>
      </c>
      <c r="K1314" s="229" t="s">
        <v>21</v>
      </c>
      <c r="L1314" s="234"/>
      <c r="M1314" s="235" t="s">
        <v>21</v>
      </c>
      <c r="N1314" s="236" t="s">
        <v>42</v>
      </c>
      <c r="O1314" s="42"/>
      <c r="P1314" s="201">
        <f t="shared" si="171"/>
        <v>0</v>
      </c>
      <c r="Q1314" s="201">
        <v>0</v>
      </c>
      <c r="R1314" s="201">
        <f t="shared" si="172"/>
        <v>0</v>
      </c>
      <c r="S1314" s="201">
        <v>0</v>
      </c>
      <c r="T1314" s="202">
        <f t="shared" si="173"/>
        <v>0</v>
      </c>
      <c r="AR1314" s="24" t="s">
        <v>192</v>
      </c>
      <c r="AT1314" s="24" t="s">
        <v>268</v>
      </c>
      <c r="AU1314" s="24" t="s">
        <v>81</v>
      </c>
      <c r="AY1314" s="24" t="s">
        <v>172</v>
      </c>
      <c r="BE1314" s="203">
        <f t="shared" si="174"/>
        <v>0</v>
      </c>
      <c r="BF1314" s="203">
        <f t="shared" si="175"/>
        <v>0</v>
      </c>
      <c r="BG1314" s="203">
        <f t="shared" si="176"/>
        <v>0</v>
      </c>
      <c r="BH1314" s="203">
        <f t="shared" si="177"/>
        <v>0</v>
      </c>
      <c r="BI1314" s="203">
        <f t="shared" si="178"/>
        <v>0</v>
      </c>
      <c r="BJ1314" s="24" t="s">
        <v>79</v>
      </c>
      <c r="BK1314" s="203">
        <f t="shared" si="179"/>
        <v>0</v>
      </c>
      <c r="BL1314" s="24" t="s">
        <v>179</v>
      </c>
      <c r="BM1314" s="24" t="s">
        <v>2318</v>
      </c>
    </row>
    <row r="1315" spans="2:65" s="1" customFormat="1" ht="16.5" customHeight="1">
      <c r="B1315" s="41"/>
      <c r="C1315" s="192" t="s">
        <v>2319</v>
      </c>
      <c r="D1315" s="192" t="s">
        <v>174</v>
      </c>
      <c r="E1315" s="193" t="s">
        <v>2320</v>
      </c>
      <c r="F1315" s="194" t="s">
        <v>2321</v>
      </c>
      <c r="G1315" s="195" t="s">
        <v>1685</v>
      </c>
      <c r="H1315" s="196">
        <v>500</v>
      </c>
      <c r="I1315" s="197"/>
      <c r="J1315" s="198">
        <f t="shared" si="170"/>
        <v>0</v>
      </c>
      <c r="K1315" s="194" t="s">
        <v>21</v>
      </c>
      <c r="L1315" s="61"/>
      <c r="M1315" s="199" t="s">
        <v>21</v>
      </c>
      <c r="N1315" s="200" t="s">
        <v>42</v>
      </c>
      <c r="O1315" s="42"/>
      <c r="P1315" s="201">
        <f t="shared" si="171"/>
        <v>0</v>
      </c>
      <c r="Q1315" s="201">
        <v>0</v>
      </c>
      <c r="R1315" s="201">
        <f t="shared" si="172"/>
        <v>0</v>
      </c>
      <c r="S1315" s="201">
        <v>0</v>
      </c>
      <c r="T1315" s="202">
        <f t="shared" si="173"/>
        <v>0</v>
      </c>
      <c r="AR1315" s="24" t="s">
        <v>179</v>
      </c>
      <c r="AT1315" s="24" t="s">
        <v>174</v>
      </c>
      <c r="AU1315" s="24" t="s">
        <v>81</v>
      </c>
      <c r="AY1315" s="24" t="s">
        <v>172</v>
      </c>
      <c r="BE1315" s="203">
        <f t="shared" si="174"/>
        <v>0</v>
      </c>
      <c r="BF1315" s="203">
        <f t="shared" si="175"/>
        <v>0</v>
      </c>
      <c r="BG1315" s="203">
        <f t="shared" si="176"/>
        <v>0</v>
      </c>
      <c r="BH1315" s="203">
        <f t="shared" si="177"/>
        <v>0</v>
      </c>
      <c r="BI1315" s="203">
        <f t="shared" si="178"/>
        <v>0</v>
      </c>
      <c r="BJ1315" s="24" t="s">
        <v>79</v>
      </c>
      <c r="BK1315" s="203">
        <f t="shared" si="179"/>
        <v>0</v>
      </c>
      <c r="BL1315" s="24" t="s">
        <v>179</v>
      </c>
      <c r="BM1315" s="24" t="s">
        <v>2322</v>
      </c>
    </row>
    <row r="1316" spans="2:65" s="1" customFormat="1" ht="16.5" customHeight="1">
      <c r="B1316" s="41"/>
      <c r="C1316" s="227" t="s">
        <v>1536</v>
      </c>
      <c r="D1316" s="227" t="s">
        <v>268</v>
      </c>
      <c r="E1316" s="228" t="s">
        <v>2323</v>
      </c>
      <c r="F1316" s="229" t="s">
        <v>2324</v>
      </c>
      <c r="G1316" s="230" t="s">
        <v>2098</v>
      </c>
      <c r="H1316" s="231">
        <v>1500</v>
      </c>
      <c r="I1316" s="232"/>
      <c r="J1316" s="233">
        <f t="shared" si="170"/>
        <v>0</v>
      </c>
      <c r="K1316" s="229" t="s">
        <v>21</v>
      </c>
      <c r="L1316" s="234"/>
      <c r="M1316" s="235" t="s">
        <v>21</v>
      </c>
      <c r="N1316" s="236" t="s">
        <v>42</v>
      </c>
      <c r="O1316" s="42"/>
      <c r="P1316" s="201">
        <f t="shared" si="171"/>
        <v>0</v>
      </c>
      <c r="Q1316" s="201">
        <v>0</v>
      </c>
      <c r="R1316" s="201">
        <f t="shared" si="172"/>
        <v>0</v>
      </c>
      <c r="S1316" s="201">
        <v>0</v>
      </c>
      <c r="T1316" s="202">
        <f t="shared" si="173"/>
        <v>0</v>
      </c>
      <c r="AR1316" s="24" t="s">
        <v>192</v>
      </c>
      <c r="AT1316" s="24" t="s">
        <v>268</v>
      </c>
      <c r="AU1316" s="24" t="s">
        <v>81</v>
      </c>
      <c r="AY1316" s="24" t="s">
        <v>172</v>
      </c>
      <c r="BE1316" s="203">
        <f t="shared" si="174"/>
        <v>0</v>
      </c>
      <c r="BF1316" s="203">
        <f t="shared" si="175"/>
        <v>0</v>
      </c>
      <c r="BG1316" s="203">
        <f t="shared" si="176"/>
        <v>0</v>
      </c>
      <c r="BH1316" s="203">
        <f t="shared" si="177"/>
        <v>0</v>
      </c>
      <c r="BI1316" s="203">
        <f t="shared" si="178"/>
        <v>0</v>
      </c>
      <c r="BJ1316" s="24" t="s">
        <v>79</v>
      </c>
      <c r="BK1316" s="203">
        <f t="shared" si="179"/>
        <v>0</v>
      </c>
      <c r="BL1316" s="24" t="s">
        <v>179</v>
      </c>
      <c r="BM1316" s="24" t="s">
        <v>2325</v>
      </c>
    </row>
    <row r="1317" spans="2:65" s="1" customFormat="1" ht="16.5" customHeight="1">
      <c r="B1317" s="41"/>
      <c r="C1317" s="227" t="s">
        <v>2326</v>
      </c>
      <c r="D1317" s="227" t="s">
        <v>268</v>
      </c>
      <c r="E1317" s="228" t="s">
        <v>2309</v>
      </c>
      <c r="F1317" s="229" t="s">
        <v>2310</v>
      </c>
      <c r="G1317" s="230" t="s">
        <v>2098</v>
      </c>
      <c r="H1317" s="231">
        <v>1000</v>
      </c>
      <c r="I1317" s="232"/>
      <c r="J1317" s="233">
        <f t="shared" si="170"/>
        <v>0</v>
      </c>
      <c r="K1317" s="229" t="s">
        <v>21</v>
      </c>
      <c r="L1317" s="234"/>
      <c r="M1317" s="235" t="s">
        <v>21</v>
      </c>
      <c r="N1317" s="236" t="s">
        <v>42</v>
      </c>
      <c r="O1317" s="42"/>
      <c r="P1317" s="201">
        <f t="shared" si="171"/>
        <v>0</v>
      </c>
      <c r="Q1317" s="201">
        <v>0</v>
      </c>
      <c r="R1317" s="201">
        <f t="shared" si="172"/>
        <v>0</v>
      </c>
      <c r="S1317" s="201">
        <v>0</v>
      </c>
      <c r="T1317" s="202">
        <f t="shared" si="173"/>
        <v>0</v>
      </c>
      <c r="AR1317" s="24" t="s">
        <v>192</v>
      </c>
      <c r="AT1317" s="24" t="s">
        <v>268</v>
      </c>
      <c r="AU1317" s="24" t="s">
        <v>81</v>
      </c>
      <c r="AY1317" s="24" t="s">
        <v>172</v>
      </c>
      <c r="BE1317" s="203">
        <f t="shared" si="174"/>
        <v>0</v>
      </c>
      <c r="BF1317" s="203">
        <f t="shared" si="175"/>
        <v>0</v>
      </c>
      <c r="BG1317" s="203">
        <f t="shared" si="176"/>
        <v>0</v>
      </c>
      <c r="BH1317" s="203">
        <f t="shared" si="177"/>
        <v>0</v>
      </c>
      <c r="BI1317" s="203">
        <f t="shared" si="178"/>
        <v>0</v>
      </c>
      <c r="BJ1317" s="24" t="s">
        <v>79</v>
      </c>
      <c r="BK1317" s="203">
        <f t="shared" si="179"/>
        <v>0</v>
      </c>
      <c r="BL1317" s="24" t="s">
        <v>179</v>
      </c>
      <c r="BM1317" s="24" t="s">
        <v>2327</v>
      </c>
    </row>
    <row r="1318" spans="2:65" s="1" customFormat="1" ht="16.5" customHeight="1">
      <c r="B1318" s="41"/>
      <c r="C1318" s="227" t="s">
        <v>1540</v>
      </c>
      <c r="D1318" s="227" t="s">
        <v>268</v>
      </c>
      <c r="E1318" s="228" t="s">
        <v>2313</v>
      </c>
      <c r="F1318" s="229" t="s">
        <v>2314</v>
      </c>
      <c r="G1318" s="230" t="s">
        <v>2098</v>
      </c>
      <c r="H1318" s="231">
        <v>500</v>
      </c>
      <c r="I1318" s="232"/>
      <c r="J1318" s="233">
        <f t="shared" si="170"/>
        <v>0</v>
      </c>
      <c r="K1318" s="229" t="s">
        <v>21</v>
      </c>
      <c r="L1318" s="234"/>
      <c r="M1318" s="235" t="s">
        <v>21</v>
      </c>
      <c r="N1318" s="236" t="s">
        <v>42</v>
      </c>
      <c r="O1318" s="42"/>
      <c r="P1318" s="201">
        <f t="shared" si="171"/>
        <v>0</v>
      </c>
      <c r="Q1318" s="201">
        <v>0</v>
      </c>
      <c r="R1318" s="201">
        <f t="shared" si="172"/>
        <v>0</v>
      </c>
      <c r="S1318" s="201">
        <v>0</v>
      </c>
      <c r="T1318" s="202">
        <f t="shared" si="173"/>
        <v>0</v>
      </c>
      <c r="AR1318" s="24" t="s">
        <v>192</v>
      </c>
      <c r="AT1318" s="24" t="s">
        <v>268</v>
      </c>
      <c r="AU1318" s="24" t="s">
        <v>81</v>
      </c>
      <c r="AY1318" s="24" t="s">
        <v>172</v>
      </c>
      <c r="BE1318" s="203">
        <f t="shared" si="174"/>
        <v>0</v>
      </c>
      <c r="BF1318" s="203">
        <f t="shared" si="175"/>
        <v>0</v>
      </c>
      <c r="BG1318" s="203">
        <f t="shared" si="176"/>
        <v>0</v>
      </c>
      <c r="BH1318" s="203">
        <f t="shared" si="177"/>
        <v>0</v>
      </c>
      <c r="BI1318" s="203">
        <f t="shared" si="178"/>
        <v>0</v>
      </c>
      <c r="BJ1318" s="24" t="s">
        <v>79</v>
      </c>
      <c r="BK1318" s="203">
        <f t="shared" si="179"/>
        <v>0</v>
      </c>
      <c r="BL1318" s="24" t="s">
        <v>179</v>
      </c>
      <c r="BM1318" s="24" t="s">
        <v>2328</v>
      </c>
    </row>
    <row r="1319" spans="2:65" s="1" customFormat="1" ht="16.5" customHeight="1">
      <c r="B1319" s="41"/>
      <c r="C1319" s="192" t="s">
        <v>2329</v>
      </c>
      <c r="D1319" s="192" t="s">
        <v>174</v>
      </c>
      <c r="E1319" s="193" t="s">
        <v>2330</v>
      </c>
      <c r="F1319" s="194" t="s">
        <v>2331</v>
      </c>
      <c r="G1319" s="195" t="s">
        <v>348</v>
      </c>
      <c r="H1319" s="196">
        <v>110</v>
      </c>
      <c r="I1319" s="197"/>
      <c r="J1319" s="198">
        <f t="shared" si="170"/>
        <v>0</v>
      </c>
      <c r="K1319" s="194" t="s">
        <v>21</v>
      </c>
      <c r="L1319" s="61"/>
      <c r="M1319" s="199" t="s">
        <v>21</v>
      </c>
      <c r="N1319" s="200" t="s">
        <v>42</v>
      </c>
      <c r="O1319" s="42"/>
      <c r="P1319" s="201">
        <f t="shared" si="171"/>
        <v>0</v>
      </c>
      <c r="Q1319" s="201">
        <v>0</v>
      </c>
      <c r="R1319" s="201">
        <f t="shared" si="172"/>
        <v>0</v>
      </c>
      <c r="S1319" s="201">
        <v>0</v>
      </c>
      <c r="T1319" s="202">
        <f t="shared" si="173"/>
        <v>0</v>
      </c>
      <c r="AR1319" s="24" t="s">
        <v>179</v>
      </c>
      <c r="AT1319" s="24" t="s">
        <v>174</v>
      </c>
      <c r="AU1319" s="24" t="s">
        <v>81</v>
      </c>
      <c r="AY1319" s="24" t="s">
        <v>172</v>
      </c>
      <c r="BE1319" s="203">
        <f t="shared" si="174"/>
        <v>0</v>
      </c>
      <c r="BF1319" s="203">
        <f t="shared" si="175"/>
        <v>0</v>
      </c>
      <c r="BG1319" s="203">
        <f t="shared" si="176"/>
        <v>0</v>
      </c>
      <c r="BH1319" s="203">
        <f t="shared" si="177"/>
        <v>0</v>
      </c>
      <c r="BI1319" s="203">
        <f t="shared" si="178"/>
        <v>0</v>
      </c>
      <c r="BJ1319" s="24" t="s">
        <v>79</v>
      </c>
      <c r="BK1319" s="203">
        <f t="shared" si="179"/>
        <v>0</v>
      </c>
      <c r="BL1319" s="24" t="s">
        <v>179</v>
      </c>
      <c r="BM1319" s="24" t="s">
        <v>2332</v>
      </c>
    </row>
    <row r="1320" spans="2:65" s="1" customFormat="1" ht="16.5" customHeight="1">
      <c r="B1320" s="41"/>
      <c r="C1320" s="227" t="s">
        <v>1543</v>
      </c>
      <c r="D1320" s="227" t="s">
        <v>268</v>
      </c>
      <c r="E1320" s="228" t="s">
        <v>2333</v>
      </c>
      <c r="F1320" s="229" t="s">
        <v>2334</v>
      </c>
      <c r="G1320" s="230" t="s">
        <v>268</v>
      </c>
      <c r="H1320" s="231">
        <v>110</v>
      </c>
      <c r="I1320" s="232"/>
      <c r="J1320" s="233">
        <f t="shared" si="170"/>
        <v>0</v>
      </c>
      <c r="K1320" s="229" t="s">
        <v>21</v>
      </c>
      <c r="L1320" s="234"/>
      <c r="M1320" s="235" t="s">
        <v>21</v>
      </c>
      <c r="N1320" s="236" t="s">
        <v>42</v>
      </c>
      <c r="O1320" s="42"/>
      <c r="P1320" s="201">
        <f t="shared" si="171"/>
        <v>0</v>
      </c>
      <c r="Q1320" s="201">
        <v>0</v>
      </c>
      <c r="R1320" s="201">
        <f t="shared" si="172"/>
        <v>0</v>
      </c>
      <c r="S1320" s="201">
        <v>0</v>
      </c>
      <c r="T1320" s="202">
        <f t="shared" si="173"/>
        <v>0</v>
      </c>
      <c r="AR1320" s="24" t="s">
        <v>192</v>
      </c>
      <c r="AT1320" s="24" t="s">
        <v>268</v>
      </c>
      <c r="AU1320" s="24" t="s">
        <v>81</v>
      </c>
      <c r="AY1320" s="24" t="s">
        <v>172</v>
      </c>
      <c r="BE1320" s="203">
        <f t="shared" si="174"/>
        <v>0</v>
      </c>
      <c r="BF1320" s="203">
        <f t="shared" si="175"/>
        <v>0</v>
      </c>
      <c r="BG1320" s="203">
        <f t="shared" si="176"/>
        <v>0</v>
      </c>
      <c r="BH1320" s="203">
        <f t="shared" si="177"/>
        <v>0</v>
      </c>
      <c r="BI1320" s="203">
        <f t="shared" si="178"/>
        <v>0</v>
      </c>
      <c r="BJ1320" s="24" t="s">
        <v>79</v>
      </c>
      <c r="BK1320" s="203">
        <f t="shared" si="179"/>
        <v>0</v>
      </c>
      <c r="BL1320" s="24" t="s">
        <v>179</v>
      </c>
      <c r="BM1320" s="24" t="s">
        <v>2335</v>
      </c>
    </row>
    <row r="1321" spans="2:65" s="1" customFormat="1" ht="16.5" customHeight="1">
      <c r="B1321" s="41"/>
      <c r="C1321" s="192" t="s">
        <v>2336</v>
      </c>
      <c r="D1321" s="192" t="s">
        <v>174</v>
      </c>
      <c r="E1321" s="193" t="s">
        <v>2251</v>
      </c>
      <c r="F1321" s="194" t="s">
        <v>2252</v>
      </c>
      <c r="G1321" s="195" t="s">
        <v>348</v>
      </c>
      <c r="H1321" s="196">
        <v>1439</v>
      </c>
      <c r="I1321" s="197"/>
      <c r="J1321" s="198">
        <f t="shared" si="170"/>
        <v>0</v>
      </c>
      <c r="K1321" s="194" t="s">
        <v>21</v>
      </c>
      <c r="L1321" s="61"/>
      <c r="M1321" s="199" t="s">
        <v>21</v>
      </c>
      <c r="N1321" s="200" t="s">
        <v>42</v>
      </c>
      <c r="O1321" s="42"/>
      <c r="P1321" s="201">
        <f t="shared" si="171"/>
        <v>0</v>
      </c>
      <c r="Q1321" s="201">
        <v>0</v>
      </c>
      <c r="R1321" s="201">
        <f t="shared" si="172"/>
        <v>0</v>
      </c>
      <c r="S1321" s="201">
        <v>0</v>
      </c>
      <c r="T1321" s="202">
        <f t="shared" si="173"/>
        <v>0</v>
      </c>
      <c r="AR1321" s="24" t="s">
        <v>179</v>
      </c>
      <c r="AT1321" s="24" t="s">
        <v>174</v>
      </c>
      <c r="AU1321" s="24" t="s">
        <v>81</v>
      </c>
      <c r="AY1321" s="24" t="s">
        <v>172</v>
      </c>
      <c r="BE1321" s="203">
        <f t="shared" si="174"/>
        <v>0</v>
      </c>
      <c r="BF1321" s="203">
        <f t="shared" si="175"/>
        <v>0</v>
      </c>
      <c r="BG1321" s="203">
        <f t="shared" si="176"/>
        <v>0</v>
      </c>
      <c r="BH1321" s="203">
        <f t="shared" si="177"/>
        <v>0</v>
      </c>
      <c r="BI1321" s="203">
        <f t="shared" si="178"/>
        <v>0</v>
      </c>
      <c r="BJ1321" s="24" t="s">
        <v>79</v>
      </c>
      <c r="BK1321" s="203">
        <f t="shared" si="179"/>
        <v>0</v>
      </c>
      <c r="BL1321" s="24" t="s">
        <v>179</v>
      </c>
      <c r="BM1321" s="24" t="s">
        <v>2337</v>
      </c>
    </row>
    <row r="1322" spans="2:65" s="1" customFormat="1" ht="16.5" customHeight="1">
      <c r="B1322" s="41"/>
      <c r="C1322" s="227" t="s">
        <v>1547</v>
      </c>
      <c r="D1322" s="227" t="s">
        <v>268</v>
      </c>
      <c r="E1322" s="228" t="s">
        <v>2254</v>
      </c>
      <c r="F1322" s="229" t="s">
        <v>2255</v>
      </c>
      <c r="G1322" s="230" t="s">
        <v>268</v>
      </c>
      <c r="H1322" s="231">
        <v>1439</v>
      </c>
      <c r="I1322" s="232"/>
      <c r="J1322" s="233">
        <f t="shared" si="170"/>
        <v>0</v>
      </c>
      <c r="K1322" s="229" t="s">
        <v>21</v>
      </c>
      <c r="L1322" s="234"/>
      <c r="M1322" s="235" t="s">
        <v>21</v>
      </c>
      <c r="N1322" s="236" t="s">
        <v>42</v>
      </c>
      <c r="O1322" s="42"/>
      <c r="P1322" s="201">
        <f t="shared" si="171"/>
        <v>0</v>
      </c>
      <c r="Q1322" s="201">
        <v>0</v>
      </c>
      <c r="R1322" s="201">
        <f t="shared" si="172"/>
        <v>0</v>
      </c>
      <c r="S1322" s="201">
        <v>0</v>
      </c>
      <c r="T1322" s="202">
        <f t="shared" si="173"/>
        <v>0</v>
      </c>
      <c r="AR1322" s="24" t="s">
        <v>192</v>
      </c>
      <c r="AT1322" s="24" t="s">
        <v>268</v>
      </c>
      <c r="AU1322" s="24" t="s">
        <v>81</v>
      </c>
      <c r="AY1322" s="24" t="s">
        <v>172</v>
      </c>
      <c r="BE1322" s="203">
        <f t="shared" si="174"/>
        <v>0</v>
      </c>
      <c r="BF1322" s="203">
        <f t="shared" si="175"/>
        <v>0</v>
      </c>
      <c r="BG1322" s="203">
        <f t="shared" si="176"/>
        <v>0</v>
      </c>
      <c r="BH1322" s="203">
        <f t="shared" si="177"/>
        <v>0</v>
      </c>
      <c r="BI1322" s="203">
        <f t="shared" si="178"/>
        <v>0</v>
      </c>
      <c r="BJ1322" s="24" t="s">
        <v>79</v>
      </c>
      <c r="BK1322" s="203">
        <f t="shared" si="179"/>
        <v>0</v>
      </c>
      <c r="BL1322" s="24" t="s">
        <v>179</v>
      </c>
      <c r="BM1322" s="24" t="s">
        <v>2338</v>
      </c>
    </row>
    <row r="1323" spans="2:65" s="1" customFormat="1" ht="16.5" customHeight="1">
      <c r="B1323" s="41"/>
      <c r="C1323" s="192" t="s">
        <v>2339</v>
      </c>
      <c r="D1323" s="192" t="s">
        <v>174</v>
      </c>
      <c r="E1323" s="193" t="s">
        <v>2340</v>
      </c>
      <c r="F1323" s="194" t="s">
        <v>2341</v>
      </c>
      <c r="G1323" s="195" t="s">
        <v>348</v>
      </c>
      <c r="H1323" s="196">
        <v>193</v>
      </c>
      <c r="I1323" s="197"/>
      <c r="J1323" s="198">
        <f t="shared" si="170"/>
        <v>0</v>
      </c>
      <c r="K1323" s="194" t="s">
        <v>21</v>
      </c>
      <c r="L1323" s="61"/>
      <c r="M1323" s="199" t="s">
        <v>21</v>
      </c>
      <c r="N1323" s="200" t="s">
        <v>42</v>
      </c>
      <c r="O1323" s="42"/>
      <c r="P1323" s="201">
        <f t="shared" si="171"/>
        <v>0</v>
      </c>
      <c r="Q1323" s="201">
        <v>0</v>
      </c>
      <c r="R1323" s="201">
        <f t="shared" si="172"/>
        <v>0</v>
      </c>
      <c r="S1323" s="201">
        <v>0</v>
      </c>
      <c r="T1323" s="202">
        <f t="shared" si="173"/>
        <v>0</v>
      </c>
      <c r="AR1323" s="24" t="s">
        <v>179</v>
      </c>
      <c r="AT1323" s="24" t="s">
        <v>174</v>
      </c>
      <c r="AU1323" s="24" t="s">
        <v>81</v>
      </c>
      <c r="AY1323" s="24" t="s">
        <v>172</v>
      </c>
      <c r="BE1323" s="203">
        <f t="shared" si="174"/>
        <v>0</v>
      </c>
      <c r="BF1323" s="203">
        <f t="shared" si="175"/>
        <v>0</v>
      </c>
      <c r="BG1323" s="203">
        <f t="shared" si="176"/>
        <v>0</v>
      </c>
      <c r="BH1323" s="203">
        <f t="shared" si="177"/>
        <v>0</v>
      </c>
      <c r="BI1323" s="203">
        <f t="shared" si="178"/>
        <v>0</v>
      </c>
      <c r="BJ1323" s="24" t="s">
        <v>79</v>
      </c>
      <c r="BK1323" s="203">
        <f t="shared" si="179"/>
        <v>0</v>
      </c>
      <c r="BL1323" s="24" t="s">
        <v>179</v>
      </c>
      <c r="BM1323" s="24" t="s">
        <v>2342</v>
      </c>
    </row>
    <row r="1324" spans="2:65" s="1" customFormat="1" ht="16.5" customHeight="1">
      <c r="B1324" s="41"/>
      <c r="C1324" s="227" t="s">
        <v>1550</v>
      </c>
      <c r="D1324" s="227" t="s">
        <v>268</v>
      </c>
      <c r="E1324" s="228" t="s">
        <v>2343</v>
      </c>
      <c r="F1324" s="229" t="s">
        <v>2344</v>
      </c>
      <c r="G1324" s="230" t="s">
        <v>268</v>
      </c>
      <c r="H1324" s="231">
        <v>193</v>
      </c>
      <c r="I1324" s="232"/>
      <c r="J1324" s="233">
        <f t="shared" si="170"/>
        <v>0</v>
      </c>
      <c r="K1324" s="229" t="s">
        <v>21</v>
      </c>
      <c r="L1324" s="234"/>
      <c r="M1324" s="235" t="s">
        <v>21</v>
      </c>
      <c r="N1324" s="236" t="s">
        <v>42</v>
      </c>
      <c r="O1324" s="42"/>
      <c r="P1324" s="201">
        <f t="shared" si="171"/>
        <v>0</v>
      </c>
      <c r="Q1324" s="201">
        <v>0</v>
      </c>
      <c r="R1324" s="201">
        <f t="shared" si="172"/>
        <v>0</v>
      </c>
      <c r="S1324" s="201">
        <v>0</v>
      </c>
      <c r="T1324" s="202">
        <f t="shared" si="173"/>
        <v>0</v>
      </c>
      <c r="AR1324" s="24" t="s">
        <v>192</v>
      </c>
      <c r="AT1324" s="24" t="s">
        <v>268</v>
      </c>
      <c r="AU1324" s="24" t="s">
        <v>81</v>
      </c>
      <c r="AY1324" s="24" t="s">
        <v>172</v>
      </c>
      <c r="BE1324" s="203">
        <f t="shared" si="174"/>
        <v>0</v>
      </c>
      <c r="BF1324" s="203">
        <f t="shared" si="175"/>
        <v>0</v>
      </c>
      <c r="BG1324" s="203">
        <f t="shared" si="176"/>
        <v>0</v>
      </c>
      <c r="BH1324" s="203">
        <f t="shared" si="177"/>
        <v>0</v>
      </c>
      <c r="BI1324" s="203">
        <f t="shared" si="178"/>
        <v>0</v>
      </c>
      <c r="BJ1324" s="24" t="s">
        <v>79</v>
      </c>
      <c r="BK1324" s="203">
        <f t="shared" si="179"/>
        <v>0</v>
      </c>
      <c r="BL1324" s="24" t="s">
        <v>179</v>
      </c>
      <c r="BM1324" s="24" t="s">
        <v>2345</v>
      </c>
    </row>
    <row r="1325" spans="2:65" s="1" customFormat="1" ht="16.5" customHeight="1">
      <c r="B1325" s="41"/>
      <c r="C1325" s="192" t="s">
        <v>2346</v>
      </c>
      <c r="D1325" s="192" t="s">
        <v>174</v>
      </c>
      <c r="E1325" s="193" t="s">
        <v>2347</v>
      </c>
      <c r="F1325" s="194" t="s">
        <v>2348</v>
      </c>
      <c r="G1325" s="195" t="s">
        <v>348</v>
      </c>
      <c r="H1325" s="196">
        <v>2783</v>
      </c>
      <c r="I1325" s="197"/>
      <c r="J1325" s="198">
        <f t="shared" si="170"/>
        <v>0</v>
      </c>
      <c r="K1325" s="194" t="s">
        <v>21</v>
      </c>
      <c r="L1325" s="61"/>
      <c r="M1325" s="199" t="s">
        <v>21</v>
      </c>
      <c r="N1325" s="200" t="s">
        <v>42</v>
      </c>
      <c r="O1325" s="42"/>
      <c r="P1325" s="201">
        <f t="shared" si="171"/>
        <v>0</v>
      </c>
      <c r="Q1325" s="201">
        <v>0</v>
      </c>
      <c r="R1325" s="201">
        <f t="shared" si="172"/>
        <v>0</v>
      </c>
      <c r="S1325" s="201">
        <v>0</v>
      </c>
      <c r="T1325" s="202">
        <f t="shared" si="173"/>
        <v>0</v>
      </c>
      <c r="AR1325" s="24" t="s">
        <v>179</v>
      </c>
      <c r="AT1325" s="24" t="s">
        <v>174</v>
      </c>
      <c r="AU1325" s="24" t="s">
        <v>81</v>
      </c>
      <c r="AY1325" s="24" t="s">
        <v>172</v>
      </c>
      <c r="BE1325" s="203">
        <f t="shared" si="174"/>
        <v>0</v>
      </c>
      <c r="BF1325" s="203">
        <f t="shared" si="175"/>
        <v>0</v>
      </c>
      <c r="BG1325" s="203">
        <f t="shared" si="176"/>
        <v>0</v>
      </c>
      <c r="BH1325" s="203">
        <f t="shared" si="177"/>
        <v>0</v>
      </c>
      <c r="BI1325" s="203">
        <f t="shared" si="178"/>
        <v>0</v>
      </c>
      <c r="BJ1325" s="24" t="s">
        <v>79</v>
      </c>
      <c r="BK1325" s="203">
        <f t="shared" si="179"/>
        <v>0</v>
      </c>
      <c r="BL1325" s="24" t="s">
        <v>179</v>
      </c>
      <c r="BM1325" s="24" t="s">
        <v>2349</v>
      </c>
    </row>
    <row r="1326" spans="2:65" s="1" customFormat="1" ht="16.5" customHeight="1">
      <c r="B1326" s="41"/>
      <c r="C1326" s="227" t="s">
        <v>1554</v>
      </c>
      <c r="D1326" s="227" t="s">
        <v>268</v>
      </c>
      <c r="E1326" s="228" t="s">
        <v>2350</v>
      </c>
      <c r="F1326" s="229" t="s">
        <v>2351</v>
      </c>
      <c r="G1326" s="230" t="s">
        <v>268</v>
      </c>
      <c r="H1326" s="231">
        <v>2783</v>
      </c>
      <c r="I1326" s="232"/>
      <c r="J1326" s="233">
        <f t="shared" si="170"/>
        <v>0</v>
      </c>
      <c r="K1326" s="229" t="s">
        <v>21</v>
      </c>
      <c r="L1326" s="234"/>
      <c r="M1326" s="235" t="s">
        <v>21</v>
      </c>
      <c r="N1326" s="236" t="s">
        <v>42</v>
      </c>
      <c r="O1326" s="42"/>
      <c r="P1326" s="201">
        <f t="shared" si="171"/>
        <v>0</v>
      </c>
      <c r="Q1326" s="201">
        <v>0</v>
      </c>
      <c r="R1326" s="201">
        <f t="shared" si="172"/>
        <v>0</v>
      </c>
      <c r="S1326" s="201">
        <v>0</v>
      </c>
      <c r="T1326" s="202">
        <f t="shared" si="173"/>
        <v>0</v>
      </c>
      <c r="AR1326" s="24" t="s">
        <v>192</v>
      </c>
      <c r="AT1326" s="24" t="s">
        <v>268</v>
      </c>
      <c r="AU1326" s="24" t="s">
        <v>81</v>
      </c>
      <c r="AY1326" s="24" t="s">
        <v>172</v>
      </c>
      <c r="BE1326" s="203">
        <f t="shared" si="174"/>
        <v>0</v>
      </c>
      <c r="BF1326" s="203">
        <f t="shared" si="175"/>
        <v>0</v>
      </c>
      <c r="BG1326" s="203">
        <f t="shared" si="176"/>
        <v>0</v>
      </c>
      <c r="BH1326" s="203">
        <f t="shared" si="177"/>
        <v>0</v>
      </c>
      <c r="BI1326" s="203">
        <f t="shared" si="178"/>
        <v>0</v>
      </c>
      <c r="BJ1326" s="24" t="s">
        <v>79</v>
      </c>
      <c r="BK1326" s="203">
        <f t="shared" si="179"/>
        <v>0</v>
      </c>
      <c r="BL1326" s="24" t="s">
        <v>179</v>
      </c>
      <c r="BM1326" s="24" t="s">
        <v>2352</v>
      </c>
    </row>
    <row r="1327" spans="2:65" s="1" customFormat="1" ht="16.5" customHeight="1">
      <c r="B1327" s="41"/>
      <c r="C1327" s="192" t="s">
        <v>2353</v>
      </c>
      <c r="D1327" s="192" t="s">
        <v>174</v>
      </c>
      <c r="E1327" s="193" t="s">
        <v>2354</v>
      </c>
      <c r="F1327" s="194" t="s">
        <v>2355</v>
      </c>
      <c r="G1327" s="195" t="s">
        <v>348</v>
      </c>
      <c r="H1327" s="196">
        <v>143</v>
      </c>
      <c r="I1327" s="197"/>
      <c r="J1327" s="198">
        <f t="shared" si="170"/>
        <v>0</v>
      </c>
      <c r="K1327" s="194" t="s">
        <v>21</v>
      </c>
      <c r="L1327" s="61"/>
      <c r="M1327" s="199" t="s">
        <v>21</v>
      </c>
      <c r="N1327" s="200" t="s">
        <v>42</v>
      </c>
      <c r="O1327" s="42"/>
      <c r="P1327" s="201">
        <f t="shared" si="171"/>
        <v>0</v>
      </c>
      <c r="Q1327" s="201">
        <v>0</v>
      </c>
      <c r="R1327" s="201">
        <f t="shared" si="172"/>
        <v>0</v>
      </c>
      <c r="S1327" s="201">
        <v>0</v>
      </c>
      <c r="T1327" s="202">
        <f t="shared" si="173"/>
        <v>0</v>
      </c>
      <c r="AR1327" s="24" t="s">
        <v>179</v>
      </c>
      <c r="AT1327" s="24" t="s">
        <v>174</v>
      </c>
      <c r="AU1327" s="24" t="s">
        <v>81</v>
      </c>
      <c r="AY1327" s="24" t="s">
        <v>172</v>
      </c>
      <c r="BE1327" s="203">
        <f t="shared" si="174"/>
        <v>0</v>
      </c>
      <c r="BF1327" s="203">
        <f t="shared" si="175"/>
        <v>0</v>
      </c>
      <c r="BG1327" s="203">
        <f t="shared" si="176"/>
        <v>0</v>
      </c>
      <c r="BH1327" s="203">
        <f t="shared" si="177"/>
        <v>0</v>
      </c>
      <c r="BI1327" s="203">
        <f t="shared" si="178"/>
        <v>0</v>
      </c>
      <c r="BJ1327" s="24" t="s">
        <v>79</v>
      </c>
      <c r="BK1327" s="203">
        <f t="shared" si="179"/>
        <v>0</v>
      </c>
      <c r="BL1327" s="24" t="s">
        <v>179</v>
      </c>
      <c r="BM1327" s="24" t="s">
        <v>2356</v>
      </c>
    </row>
    <row r="1328" spans="2:65" s="1" customFormat="1" ht="16.5" customHeight="1">
      <c r="B1328" s="41"/>
      <c r="C1328" s="227" t="s">
        <v>1557</v>
      </c>
      <c r="D1328" s="227" t="s">
        <v>268</v>
      </c>
      <c r="E1328" s="228" t="s">
        <v>2357</v>
      </c>
      <c r="F1328" s="229" t="s">
        <v>2358</v>
      </c>
      <c r="G1328" s="230" t="s">
        <v>268</v>
      </c>
      <c r="H1328" s="231">
        <v>143</v>
      </c>
      <c r="I1328" s="232"/>
      <c r="J1328" s="233">
        <f t="shared" si="170"/>
        <v>0</v>
      </c>
      <c r="K1328" s="229" t="s">
        <v>21</v>
      </c>
      <c r="L1328" s="234"/>
      <c r="M1328" s="235" t="s">
        <v>21</v>
      </c>
      <c r="N1328" s="236" t="s">
        <v>42</v>
      </c>
      <c r="O1328" s="42"/>
      <c r="P1328" s="201">
        <f t="shared" si="171"/>
        <v>0</v>
      </c>
      <c r="Q1328" s="201">
        <v>0</v>
      </c>
      <c r="R1328" s="201">
        <f t="shared" si="172"/>
        <v>0</v>
      </c>
      <c r="S1328" s="201">
        <v>0</v>
      </c>
      <c r="T1328" s="202">
        <f t="shared" si="173"/>
        <v>0</v>
      </c>
      <c r="AR1328" s="24" t="s">
        <v>192</v>
      </c>
      <c r="AT1328" s="24" t="s">
        <v>268</v>
      </c>
      <c r="AU1328" s="24" t="s">
        <v>81</v>
      </c>
      <c r="AY1328" s="24" t="s">
        <v>172</v>
      </c>
      <c r="BE1328" s="203">
        <f t="shared" si="174"/>
        <v>0</v>
      </c>
      <c r="BF1328" s="203">
        <f t="shared" si="175"/>
        <v>0</v>
      </c>
      <c r="BG1328" s="203">
        <f t="shared" si="176"/>
        <v>0</v>
      </c>
      <c r="BH1328" s="203">
        <f t="shared" si="177"/>
        <v>0</v>
      </c>
      <c r="BI1328" s="203">
        <f t="shared" si="178"/>
        <v>0</v>
      </c>
      <c r="BJ1328" s="24" t="s">
        <v>79</v>
      </c>
      <c r="BK1328" s="203">
        <f t="shared" si="179"/>
        <v>0</v>
      </c>
      <c r="BL1328" s="24" t="s">
        <v>179</v>
      </c>
      <c r="BM1328" s="24" t="s">
        <v>2359</v>
      </c>
    </row>
    <row r="1329" spans="2:65" s="1" customFormat="1" ht="16.5" customHeight="1">
      <c r="B1329" s="41"/>
      <c r="C1329" s="192" t="s">
        <v>2360</v>
      </c>
      <c r="D1329" s="192" t="s">
        <v>174</v>
      </c>
      <c r="E1329" s="193" t="s">
        <v>2361</v>
      </c>
      <c r="F1329" s="194" t="s">
        <v>2362</v>
      </c>
      <c r="G1329" s="195" t="s">
        <v>348</v>
      </c>
      <c r="H1329" s="196">
        <v>177</v>
      </c>
      <c r="I1329" s="197"/>
      <c r="J1329" s="198">
        <f t="shared" si="170"/>
        <v>0</v>
      </c>
      <c r="K1329" s="194" t="s">
        <v>21</v>
      </c>
      <c r="L1329" s="61"/>
      <c r="M1329" s="199" t="s">
        <v>21</v>
      </c>
      <c r="N1329" s="200" t="s">
        <v>42</v>
      </c>
      <c r="O1329" s="42"/>
      <c r="P1329" s="201">
        <f t="shared" si="171"/>
        <v>0</v>
      </c>
      <c r="Q1329" s="201">
        <v>0</v>
      </c>
      <c r="R1329" s="201">
        <f t="shared" si="172"/>
        <v>0</v>
      </c>
      <c r="S1329" s="201">
        <v>0</v>
      </c>
      <c r="T1329" s="202">
        <f t="shared" si="173"/>
        <v>0</v>
      </c>
      <c r="AR1329" s="24" t="s">
        <v>179</v>
      </c>
      <c r="AT1329" s="24" t="s">
        <v>174</v>
      </c>
      <c r="AU1329" s="24" t="s">
        <v>81</v>
      </c>
      <c r="AY1329" s="24" t="s">
        <v>172</v>
      </c>
      <c r="BE1329" s="203">
        <f t="shared" si="174"/>
        <v>0</v>
      </c>
      <c r="BF1329" s="203">
        <f t="shared" si="175"/>
        <v>0</v>
      </c>
      <c r="BG1329" s="203">
        <f t="shared" si="176"/>
        <v>0</v>
      </c>
      <c r="BH1329" s="203">
        <f t="shared" si="177"/>
        <v>0</v>
      </c>
      <c r="BI1329" s="203">
        <f t="shared" si="178"/>
        <v>0</v>
      </c>
      <c r="BJ1329" s="24" t="s">
        <v>79</v>
      </c>
      <c r="BK1329" s="203">
        <f t="shared" si="179"/>
        <v>0</v>
      </c>
      <c r="BL1329" s="24" t="s">
        <v>179</v>
      </c>
      <c r="BM1329" s="24" t="s">
        <v>2363</v>
      </c>
    </row>
    <row r="1330" spans="2:65" s="1" customFormat="1" ht="16.5" customHeight="1">
      <c r="B1330" s="41"/>
      <c r="C1330" s="227" t="s">
        <v>1561</v>
      </c>
      <c r="D1330" s="227" t="s">
        <v>268</v>
      </c>
      <c r="E1330" s="228" t="s">
        <v>2364</v>
      </c>
      <c r="F1330" s="229" t="s">
        <v>2365</v>
      </c>
      <c r="G1330" s="230" t="s">
        <v>268</v>
      </c>
      <c r="H1330" s="231">
        <v>177</v>
      </c>
      <c r="I1330" s="232"/>
      <c r="J1330" s="233">
        <f t="shared" si="170"/>
        <v>0</v>
      </c>
      <c r="K1330" s="229" t="s">
        <v>21</v>
      </c>
      <c r="L1330" s="234"/>
      <c r="M1330" s="235" t="s">
        <v>21</v>
      </c>
      <c r="N1330" s="236" t="s">
        <v>42</v>
      </c>
      <c r="O1330" s="42"/>
      <c r="P1330" s="201">
        <f t="shared" si="171"/>
        <v>0</v>
      </c>
      <c r="Q1330" s="201">
        <v>0</v>
      </c>
      <c r="R1330" s="201">
        <f t="shared" si="172"/>
        <v>0</v>
      </c>
      <c r="S1330" s="201">
        <v>0</v>
      </c>
      <c r="T1330" s="202">
        <f t="shared" si="173"/>
        <v>0</v>
      </c>
      <c r="AR1330" s="24" t="s">
        <v>192</v>
      </c>
      <c r="AT1330" s="24" t="s">
        <v>268</v>
      </c>
      <c r="AU1330" s="24" t="s">
        <v>81</v>
      </c>
      <c r="AY1330" s="24" t="s">
        <v>172</v>
      </c>
      <c r="BE1330" s="203">
        <f t="shared" si="174"/>
        <v>0</v>
      </c>
      <c r="BF1330" s="203">
        <f t="shared" si="175"/>
        <v>0</v>
      </c>
      <c r="BG1330" s="203">
        <f t="shared" si="176"/>
        <v>0</v>
      </c>
      <c r="BH1330" s="203">
        <f t="shared" si="177"/>
        <v>0</v>
      </c>
      <c r="BI1330" s="203">
        <f t="shared" si="178"/>
        <v>0</v>
      </c>
      <c r="BJ1330" s="24" t="s">
        <v>79</v>
      </c>
      <c r="BK1330" s="203">
        <f t="shared" si="179"/>
        <v>0</v>
      </c>
      <c r="BL1330" s="24" t="s">
        <v>179</v>
      </c>
      <c r="BM1330" s="24" t="s">
        <v>2366</v>
      </c>
    </row>
    <row r="1331" spans="2:65" s="1" customFormat="1" ht="16.5" customHeight="1">
      <c r="B1331" s="41"/>
      <c r="C1331" s="192" t="s">
        <v>2367</v>
      </c>
      <c r="D1331" s="192" t="s">
        <v>174</v>
      </c>
      <c r="E1331" s="193" t="s">
        <v>2368</v>
      </c>
      <c r="F1331" s="194" t="s">
        <v>2369</v>
      </c>
      <c r="G1331" s="195" t="s">
        <v>348</v>
      </c>
      <c r="H1331" s="196">
        <v>217</v>
      </c>
      <c r="I1331" s="197"/>
      <c r="J1331" s="198">
        <f t="shared" si="170"/>
        <v>0</v>
      </c>
      <c r="K1331" s="194" t="s">
        <v>21</v>
      </c>
      <c r="L1331" s="61"/>
      <c r="M1331" s="199" t="s">
        <v>21</v>
      </c>
      <c r="N1331" s="200" t="s">
        <v>42</v>
      </c>
      <c r="O1331" s="42"/>
      <c r="P1331" s="201">
        <f t="shared" si="171"/>
        <v>0</v>
      </c>
      <c r="Q1331" s="201">
        <v>0</v>
      </c>
      <c r="R1331" s="201">
        <f t="shared" si="172"/>
        <v>0</v>
      </c>
      <c r="S1331" s="201">
        <v>0</v>
      </c>
      <c r="T1331" s="202">
        <f t="shared" si="173"/>
        <v>0</v>
      </c>
      <c r="AR1331" s="24" t="s">
        <v>179</v>
      </c>
      <c r="AT1331" s="24" t="s">
        <v>174</v>
      </c>
      <c r="AU1331" s="24" t="s">
        <v>81</v>
      </c>
      <c r="AY1331" s="24" t="s">
        <v>172</v>
      </c>
      <c r="BE1331" s="203">
        <f t="shared" si="174"/>
        <v>0</v>
      </c>
      <c r="BF1331" s="203">
        <f t="shared" si="175"/>
        <v>0</v>
      </c>
      <c r="BG1331" s="203">
        <f t="shared" si="176"/>
        <v>0</v>
      </c>
      <c r="BH1331" s="203">
        <f t="shared" si="177"/>
        <v>0</v>
      </c>
      <c r="BI1331" s="203">
        <f t="shared" si="178"/>
        <v>0</v>
      </c>
      <c r="BJ1331" s="24" t="s">
        <v>79</v>
      </c>
      <c r="BK1331" s="203">
        <f t="shared" si="179"/>
        <v>0</v>
      </c>
      <c r="BL1331" s="24" t="s">
        <v>179</v>
      </c>
      <c r="BM1331" s="24" t="s">
        <v>2370</v>
      </c>
    </row>
    <row r="1332" spans="2:65" s="1" customFormat="1" ht="16.5" customHeight="1">
      <c r="B1332" s="41"/>
      <c r="C1332" s="227" t="s">
        <v>1564</v>
      </c>
      <c r="D1332" s="227" t="s">
        <v>268</v>
      </c>
      <c r="E1332" s="228" t="s">
        <v>2371</v>
      </c>
      <c r="F1332" s="229" t="s">
        <v>2372</v>
      </c>
      <c r="G1332" s="230" t="s">
        <v>268</v>
      </c>
      <c r="H1332" s="231">
        <v>217</v>
      </c>
      <c r="I1332" s="232"/>
      <c r="J1332" s="233">
        <f aca="true" t="shared" si="180" ref="J1332:J1363">ROUND(I1332*H1332,2)</f>
        <v>0</v>
      </c>
      <c r="K1332" s="229" t="s">
        <v>21</v>
      </c>
      <c r="L1332" s="234"/>
      <c r="M1332" s="235" t="s">
        <v>21</v>
      </c>
      <c r="N1332" s="236" t="s">
        <v>42</v>
      </c>
      <c r="O1332" s="42"/>
      <c r="P1332" s="201">
        <f aca="true" t="shared" si="181" ref="P1332:P1363">O1332*H1332</f>
        <v>0</v>
      </c>
      <c r="Q1332" s="201">
        <v>0</v>
      </c>
      <c r="R1332" s="201">
        <f aca="true" t="shared" si="182" ref="R1332:R1363">Q1332*H1332</f>
        <v>0</v>
      </c>
      <c r="S1332" s="201">
        <v>0</v>
      </c>
      <c r="T1332" s="202">
        <f aca="true" t="shared" si="183" ref="T1332:T1363">S1332*H1332</f>
        <v>0</v>
      </c>
      <c r="AR1332" s="24" t="s">
        <v>192</v>
      </c>
      <c r="AT1332" s="24" t="s">
        <v>268</v>
      </c>
      <c r="AU1332" s="24" t="s">
        <v>81</v>
      </c>
      <c r="AY1332" s="24" t="s">
        <v>172</v>
      </c>
      <c r="BE1332" s="203">
        <f aca="true" t="shared" si="184" ref="BE1332:BE1363">IF(N1332="základní",J1332,0)</f>
        <v>0</v>
      </c>
      <c r="BF1332" s="203">
        <f aca="true" t="shared" si="185" ref="BF1332:BF1363">IF(N1332="snížená",J1332,0)</f>
        <v>0</v>
      </c>
      <c r="BG1332" s="203">
        <f aca="true" t="shared" si="186" ref="BG1332:BG1363">IF(N1332="zákl. přenesená",J1332,0)</f>
        <v>0</v>
      </c>
      <c r="BH1332" s="203">
        <f aca="true" t="shared" si="187" ref="BH1332:BH1363">IF(N1332="sníž. přenesená",J1332,0)</f>
        <v>0</v>
      </c>
      <c r="BI1332" s="203">
        <f aca="true" t="shared" si="188" ref="BI1332:BI1363">IF(N1332="nulová",J1332,0)</f>
        <v>0</v>
      </c>
      <c r="BJ1332" s="24" t="s">
        <v>79</v>
      </c>
      <c r="BK1332" s="203">
        <f aca="true" t="shared" si="189" ref="BK1332:BK1363">ROUND(I1332*H1332,2)</f>
        <v>0</v>
      </c>
      <c r="BL1332" s="24" t="s">
        <v>179</v>
      </c>
      <c r="BM1332" s="24" t="s">
        <v>2373</v>
      </c>
    </row>
    <row r="1333" spans="2:65" s="1" customFormat="1" ht="16.5" customHeight="1">
      <c r="B1333" s="41"/>
      <c r="C1333" s="192" t="s">
        <v>2374</v>
      </c>
      <c r="D1333" s="192" t="s">
        <v>174</v>
      </c>
      <c r="E1333" s="193" t="s">
        <v>2375</v>
      </c>
      <c r="F1333" s="194" t="s">
        <v>2376</v>
      </c>
      <c r="G1333" s="195" t="s">
        <v>348</v>
      </c>
      <c r="H1333" s="196">
        <v>16</v>
      </c>
      <c r="I1333" s="197"/>
      <c r="J1333" s="198">
        <f t="shared" si="180"/>
        <v>0</v>
      </c>
      <c r="K1333" s="194" t="s">
        <v>21</v>
      </c>
      <c r="L1333" s="61"/>
      <c r="M1333" s="199" t="s">
        <v>21</v>
      </c>
      <c r="N1333" s="200" t="s">
        <v>42</v>
      </c>
      <c r="O1333" s="42"/>
      <c r="P1333" s="201">
        <f t="shared" si="181"/>
        <v>0</v>
      </c>
      <c r="Q1333" s="201">
        <v>0</v>
      </c>
      <c r="R1333" s="201">
        <f t="shared" si="182"/>
        <v>0</v>
      </c>
      <c r="S1333" s="201">
        <v>0</v>
      </c>
      <c r="T1333" s="202">
        <f t="shared" si="183"/>
        <v>0</v>
      </c>
      <c r="AR1333" s="24" t="s">
        <v>179</v>
      </c>
      <c r="AT1333" s="24" t="s">
        <v>174</v>
      </c>
      <c r="AU1333" s="24" t="s">
        <v>81</v>
      </c>
      <c r="AY1333" s="24" t="s">
        <v>172</v>
      </c>
      <c r="BE1333" s="203">
        <f t="shared" si="184"/>
        <v>0</v>
      </c>
      <c r="BF1333" s="203">
        <f t="shared" si="185"/>
        <v>0</v>
      </c>
      <c r="BG1333" s="203">
        <f t="shared" si="186"/>
        <v>0</v>
      </c>
      <c r="BH1333" s="203">
        <f t="shared" si="187"/>
        <v>0</v>
      </c>
      <c r="BI1333" s="203">
        <f t="shared" si="188"/>
        <v>0</v>
      </c>
      <c r="BJ1333" s="24" t="s">
        <v>79</v>
      </c>
      <c r="BK1333" s="203">
        <f t="shared" si="189"/>
        <v>0</v>
      </c>
      <c r="BL1333" s="24" t="s">
        <v>179</v>
      </c>
      <c r="BM1333" s="24" t="s">
        <v>2377</v>
      </c>
    </row>
    <row r="1334" spans="2:65" s="1" customFormat="1" ht="16.5" customHeight="1">
      <c r="B1334" s="41"/>
      <c r="C1334" s="227" t="s">
        <v>1568</v>
      </c>
      <c r="D1334" s="227" t="s">
        <v>268</v>
      </c>
      <c r="E1334" s="228" t="s">
        <v>2378</v>
      </c>
      <c r="F1334" s="229" t="s">
        <v>2379</v>
      </c>
      <c r="G1334" s="230" t="s">
        <v>268</v>
      </c>
      <c r="H1334" s="231">
        <v>16</v>
      </c>
      <c r="I1334" s="232"/>
      <c r="J1334" s="233">
        <f t="shared" si="180"/>
        <v>0</v>
      </c>
      <c r="K1334" s="229" t="s">
        <v>21</v>
      </c>
      <c r="L1334" s="234"/>
      <c r="M1334" s="235" t="s">
        <v>21</v>
      </c>
      <c r="N1334" s="236" t="s">
        <v>42</v>
      </c>
      <c r="O1334" s="42"/>
      <c r="P1334" s="201">
        <f t="shared" si="181"/>
        <v>0</v>
      </c>
      <c r="Q1334" s="201">
        <v>0</v>
      </c>
      <c r="R1334" s="201">
        <f t="shared" si="182"/>
        <v>0</v>
      </c>
      <c r="S1334" s="201">
        <v>0</v>
      </c>
      <c r="T1334" s="202">
        <f t="shared" si="183"/>
        <v>0</v>
      </c>
      <c r="AR1334" s="24" t="s">
        <v>192</v>
      </c>
      <c r="AT1334" s="24" t="s">
        <v>268</v>
      </c>
      <c r="AU1334" s="24" t="s">
        <v>81</v>
      </c>
      <c r="AY1334" s="24" t="s">
        <v>172</v>
      </c>
      <c r="BE1334" s="203">
        <f t="shared" si="184"/>
        <v>0</v>
      </c>
      <c r="BF1334" s="203">
        <f t="shared" si="185"/>
        <v>0</v>
      </c>
      <c r="BG1334" s="203">
        <f t="shared" si="186"/>
        <v>0</v>
      </c>
      <c r="BH1334" s="203">
        <f t="shared" si="187"/>
        <v>0</v>
      </c>
      <c r="BI1334" s="203">
        <f t="shared" si="188"/>
        <v>0</v>
      </c>
      <c r="BJ1334" s="24" t="s">
        <v>79</v>
      </c>
      <c r="BK1334" s="203">
        <f t="shared" si="189"/>
        <v>0</v>
      </c>
      <c r="BL1334" s="24" t="s">
        <v>179</v>
      </c>
      <c r="BM1334" s="24" t="s">
        <v>2380</v>
      </c>
    </row>
    <row r="1335" spans="2:65" s="1" customFormat="1" ht="16.5" customHeight="1">
      <c r="B1335" s="41"/>
      <c r="C1335" s="192" t="s">
        <v>2381</v>
      </c>
      <c r="D1335" s="192" t="s">
        <v>174</v>
      </c>
      <c r="E1335" s="193" t="s">
        <v>2382</v>
      </c>
      <c r="F1335" s="194" t="s">
        <v>2383</v>
      </c>
      <c r="G1335" s="195" t="s">
        <v>348</v>
      </c>
      <c r="H1335" s="196">
        <v>112</v>
      </c>
      <c r="I1335" s="197"/>
      <c r="J1335" s="198">
        <f t="shared" si="180"/>
        <v>0</v>
      </c>
      <c r="K1335" s="194" t="s">
        <v>21</v>
      </c>
      <c r="L1335" s="61"/>
      <c r="M1335" s="199" t="s">
        <v>21</v>
      </c>
      <c r="N1335" s="200" t="s">
        <v>42</v>
      </c>
      <c r="O1335" s="42"/>
      <c r="P1335" s="201">
        <f t="shared" si="181"/>
        <v>0</v>
      </c>
      <c r="Q1335" s="201">
        <v>0</v>
      </c>
      <c r="R1335" s="201">
        <f t="shared" si="182"/>
        <v>0</v>
      </c>
      <c r="S1335" s="201">
        <v>0</v>
      </c>
      <c r="T1335" s="202">
        <f t="shared" si="183"/>
        <v>0</v>
      </c>
      <c r="AR1335" s="24" t="s">
        <v>179</v>
      </c>
      <c r="AT1335" s="24" t="s">
        <v>174</v>
      </c>
      <c r="AU1335" s="24" t="s">
        <v>81</v>
      </c>
      <c r="AY1335" s="24" t="s">
        <v>172</v>
      </c>
      <c r="BE1335" s="203">
        <f t="shared" si="184"/>
        <v>0</v>
      </c>
      <c r="BF1335" s="203">
        <f t="shared" si="185"/>
        <v>0</v>
      </c>
      <c r="BG1335" s="203">
        <f t="shared" si="186"/>
        <v>0</v>
      </c>
      <c r="BH1335" s="203">
        <f t="shared" si="187"/>
        <v>0</v>
      </c>
      <c r="BI1335" s="203">
        <f t="shared" si="188"/>
        <v>0</v>
      </c>
      <c r="BJ1335" s="24" t="s">
        <v>79</v>
      </c>
      <c r="BK1335" s="203">
        <f t="shared" si="189"/>
        <v>0</v>
      </c>
      <c r="BL1335" s="24" t="s">
        <v>179</v>
      </c>
      <c r="BM1335" s="24" t="s">
        <v>2384</v>
      </c>
    </row>
    <row r="1336" spans="2:65" s="1" customFormat="1" ht="16.5" customHeight="1">
      <c r="B1336" s="41"/>
      <c r="C1336" s="227" t="s">
        <v>1571</v>
      </c>
      <c r="D1336" s="227" t="s">
        <v>268</v>
      </c>
      <c r="E1336" s="228" t="s">
        <v>2385</v>
      </c>
      <c r="F1336" s="229" t="s">
        <v>2386</v>
      </c>
      <c r="G1336" s="230" t="s">
        <v>268</v>
      </c>
      <c r="H1336" s="231">
        <v>112</v>
      </c>
      <c r="I1336" s="232"/>
      <c r="J1336" s="233">
        <f t="shared" si="180"/>
        <v>0</v>
      </c>
      <c r="K1336" s="229" t="s">
        <v>21</v>
      </c>
      <c r="L1336" s="234"/>
      <c r="M1336" s="235" t="s">
        <v>21</v>
      </c>
      <c r="N1336" s="236" t="s">
        <v>42</v>
      </c>
      <c r="O1336" s="42"/>
      <c r="P1336" s="201">
        <f t="shared" si="181"/>
        <v>0</v>
      </c>
      <c r="Q1336" s="201">
        <v>0</v>
      </c>
      <c r="R1336" s="201">
        <f t="shared" si="182"/>
        <v>0</v>
      </c>
      <c r="S1336" s="201">
        <v>0</v>
      </c>
      <c r="T1336" s="202">
        <f t="shared" si="183"/>
        <v>0</v>
      </c>
      <c r="AR1336" s="24" t="s">
        <v>192</v>
      </c>
      <c r="AT1336" s="24" t="s">
        <v>268</v>
      </c>
      <c r="AU1336" s="24" t="s">
        <v>81</v>
      </c>
      <c r="AY1336" s="24" t="s">
        <v>172</v>
      </c>
      <c r="BE1336" s="203">
        <f t="shared" si="184"/>
        <v>0</v>
      </c>
      <c r="BF1336" s="203">
        <f t="shared" si="185"/>
        <v>0</v>
      </c>
      <c r="BG1336" s="203">
        <f t="shared" si="186"/>
        <v>0</v>
      </c>
      <c r="BH1336" s="203">
        <f t="shared" si="187"/>
        <v>0</v>
      </c>
      <c r="BI1336" s="203">
        <f t="shared" si="188"/>
        <v>0</v>
      </c>
      <c r="BJ1336" s="24" t="s">
        <v>79</v>
      </c>
      <c r="BK1336" s="203">
        <f t="shared" si="189"/>
        <v>0</v>
      </c>
      <c r="BL1336" s="24" t="s">
        <v>179</v>
      </c>
      <c r="BM1336" s="24" t="s">
        <v>2387</v>
      </c>
    </row>
    <row r="1337" spans="2:65" s="1" customFormat="1" ht="16.5" customHeight="1">
      <c r="B1337" s="41"/>
      <c r="C1337" s="192" t="s">
        <v>2388</v>
      </c>
      <c r="D1337" s="192" t="s">
        <v>174</v>
      </c>
      <c r="E1337" s="193" t="s">
        <v>2389</v>
      </c>
      <c r="F1337" s="194" t="s">
        <v>2390</v>
      </c>
      <c r="G1337" s="195" t="s">
        <v>348</v>
      </c>
      <c r="H1337" s="196">
        <v>29</v>
      </c>
      <c r="I1337" s="197"/>
      <c r="J1337" s="198">
        <f t="shared" si="180"/>
        <v>0</v>
      </c>
      <c r="K1337" s="194" t="s">
        <v>21</v>
      </c>
      <c r="L1337" s="61"/>
      <c r="M1337" s="199" t="s">
        <v>21</v>
      </c>
      <c r="N1337" s="200" t="s">
        <v>42</v>
      </c>
      <c r="O1337" s="42"/>
      <c r="P1337" s="201">
        <f t="shared" si="181"/>
        <v>0</v>
      </c>
      <c r="Q1337" s="201">
        <v>0</v>
      </c>
      <c r="R1337" s="201">
        <f t="shared" si="182"/>
        <v>0</v>
      </c>
      <c r="S1337" s="201">
        <v>0</v>
      </c>
      <c r="T1337" s="202">
        <f t="shared" si="183"/>
        <v>0</v>
      </c>
      <c r="AR1337" s="24" t="s">
        <v>179</v>
      </c>
      <c r="AT1337" s="24" t="s">
        <v>174</v>
      </c>
      <c r="AU1337" s="24" t="s">
        <v>81</v>
      </c>
      <c r="AY1337" s="24" t="s">
        <v>172</v>
      </c>
      <c r="BE1337" s="203">
        <f t="shared" si="184"/>
        <v>0</v>
      </c>
      <c r="BF1337" s="203">
        <f t="shared" si="185"/>
        <v>0</v>
      </c>
      <c r="BG1337" s="203">
        <f t="shared" si="186"/>
        <v>0</v>
      </c>
      <c r="BH1337" s="203">
        <f t="shared" si="187"/>
        <v>0</v>
      </c>
      <c r="BI1337" s="203">
        <f t="shared" si="188"/>
        <v>0</v>
      </c>
      <c r="BJ1337" s="24" t="s">
        <v>79</v>
      </c>
      <c r="BK1337" s="203">
        <f t="shared" si="189"/>
        <v>0</v>
      </c>
      <c r="BL1337" s="24" t="s">
        <v>179</v>
      </c>
      <c r="BM1337" s="24" t="s">
        <v>2391</v>
      </c>
    </row>
    <row r="1338" spans="2:65" s="1" customFormat="1" ht="16.5" customHeight="1">
      <c r="B1338" s="41"/>
      <c r="C1338" s="227" t="s">
        <v>1575</v>
      </c>
      <c r="D1338" s="227" t="s">
        <v>268</v>
      </c>
      <c r="E1338" s="228" t="s">
        <v>2392</v>
      </c>
      <c r="F1338" s="229" t="s">
        <v>2393</v>
      </c>
      <c r="G1338" s="230" t="s">
        <v>348</v>
      </c>
      <c r="H1338" s="231">
        <v>29</v>
      </c>
      <c r="I1338" s="232"/>
      <c r="J1338" s="233">
        <f t="shared" si="180"/>
        <v>0</v>
      </c>
      <c r="K1338" s="229" t="s">
        <v>21</v>
      </c>
      <c r="L1338" s="234"/>
      <c r="M1338" s="235" t="s">
        <v>21</v>
      </c>
      <c r="N1338" s="236" t="s">
        <v>42</v>
      </c>
      <c r="O1338" s="42"/>
      <c r="P1338" s="201">
        <f t="shared" si="181"/>
        <v>0</v>
      </c>
      <c r="Q1338" s="201">
        <v>0</v>
      </c>
      <c r="R1338" s="201">
        <f t="shared" si="182"/>
        <v>0</v>
      </c>
      <c r="S1338" s="201">
        <v>0</v>
      </c>
      <c r="T1338" s="202">
        <f t="shared" si="183"/>
        <v>0</v>
      </c>
      <c r="AR1338" s="24" t="s">
        <v>192</v>
      </c>
      <c r="AT1338" s="24" t="s">
        <v>268</v>
      </c>
      <c r="AU1338" s="24" t="s">
        <v>81</v>
      </c>
      <c r="AY1338" s="24" t="s">
        <v>172</v>
      </c>
      <c r="BE1338" s="203">
        <f t="shared" si="184"/>
        <v>0</v>
      </c>
      <c r="BF1338" s="203">
        <f t="shared" si="185"/>
        <v>0</v>
      </c>
      <c r="BG1338" s="203">
        <f t="shared" si="186"/>
        <v>0</v>
      </c>
      <c r="BH1338" s="203">
        <f t="shared" si="187"/>
        <v>0</v>
      </c>
      <c r="BI1338" s="203">
        <f t="shared" si="188"/>
        <v>0</v>
      </c>
      <c r="BJ1338" s="24" t="s">
        <v>79</v>
      </c>
      <c r="BK1338" s="203">
        <f t="shared" si="189"/>
        <v>0</v>
      </c>
      <c r="BL1338" s="24" t="s">
        <v>179</v>
      </c>
      <c r="BM1338" s="24" t="s">
        <v>2394</v>
      </c>
    </row>
    <row r="1339" spans="2:65" s="1" customFormat="1" ht="16.5" customHeight="1">
      <c r="B1339" s="41"/>
      <c r="C1339" s="227" t="s">
        <v>2395</v>
      </c>
      <c r="D1339" s="227" t="s">
        <v>268</v>
      </c>
      <c r="E1339" s="228" t="s">
        <v>2396</v>
      </c>
      <c r="F1339" s="229" t="s">
        <v>2397</v>
      </c>
      <c r="G1339" s="230" t="s">
        <v>268</v>
      </c>
      <c r="H1339" s="231">
        <v>29</v>
      </c>
      <c r="I1339" s="232"/>
      <c r="J1339" s="233">
        <f t="shared" si="180"/>
        <v>0</v>
      </c>
      <c r="K1339" s="229" t="s">
        <v>21</v>
      </c>
      <c r="L1339" s="234"/>
      <c r="M1339" s="235" t="s">
        <v>21</v>
      </c>
      <c r="N1339" s="236" t="s">
        <v>42</v>
      </c>
      <c r="O1339" s="42"/>
      <c r="P1339" s="201">
        <f t="shared" si="181"/>
        <v>0</v>
      </c>
      <c r="Q1339" s="201">
        <v>0</v>
      </c>
      <c r="R1339" s="201">
        <f t="shared" si="182"/>
        <v>0</v>
      </c>
      <c r="S1339" s="201">
        <v>0</v>
      </c>
      <c r="T1339" s="202">
        <f t="shared" si="183"/>
        <v>0</v>
      </c>
      <c r="AR1339" s="24" t="s">
        <v>192</v>
      </c>
      <c r="AT1339" s="24" t="s">
        <v>268</v>
      </c>
      <c r="AU1339" s="24" t="s">
        <v>81</v>
      </c>
      <c r="AY1339" s="24" t="s">
        <v>172</v>
      </c>
      <c r="BE1339" s="203">
        <f t="shared" si="184"/>
        <v>0</v>
      </c>
      <c r="BF1339" s="203">
        <f t="shared" si="185"/>
        <v>0</v>
      </c>
      <c r="BG1339" s="203">
        <f t="shared" si="186"/>
        <v>0</v>
      </c>
      <c r="BH1339" s="203">
        <f t="shared" si="187"/>
        <v>0</v>
      </c>
      <c r="BI1339" s="203">
        <f t="shared" si="188"/>
        <v>0</v>
      </c>
      <c r="BJ1339" s="24" t="s">
        <v>79</v>
      </c>
      <c r="BK1339" s="203">
        <f t="shared" si="189"/>
        <v>0</v>
      </c>
      <c r="BL1339" s="24" t="s">
        <v>179</v>
      </c>
      <c r="BM1339" s="24" t="s">
        <v>2398</v>
      </c>
    </row>
    <row r="1340" spans="2:65" s="1" customFormat="1" ht="16.5" customHeight="1">
      <c r="B1340" s="41"/>
      <c r="C1340" s="192" t="s">
        <v>1578</v>
      </c>
      <c r="D1340" s="192" t="s">
        <v>174</v>
      </c>
      <c r="E1340" s="193" t="s">
        <v>2399</v>
      </c>
      <c r="F1340" s="194" t="s">
        <v>2400</v>
      </c>
      <c r="G1340" s="195" t="s">
        <v>1685</v>
      </c>
      <c r="H1340" s="196">
        <v>90</v>
      </c>
      <c r="I1340" s="197"/>
      <c r="J1340" s="198">
        <f t="shared" si="180"/>
        <v>0</v>
      </c>
      <c r="K1340" s="194" t="s">
        <v>21</v>
      </c>
      <c r="L1340" s="61"/>
      <c r="M1340" s="199" t="s">
        <v>21</v>
      </c>
      <c r="N1340" s="200" t="s">
        <v>42</v>
      </c>
      <c r="O1340" s="42"/>
      <c r="P1340" s="201">
        <f t="shared" si="181"/>
        <v>0</v>
      </c>
      <c r="Q1340" s="201">
        <v>0</v>
      </c>
      <c r="R1340" s="201">
        <f t="shared" si="182"/>
        <v>0</v>
      </c>
      <c r="S1340" s="201">
        <v>0</v>
      </c>
      <c r="T1340" s="202">
        <f t="shared" si="183"/>
        <v>0</v>
      </c>
      <c r="AR1340" s="24" t="s">
        <v>179</v>
      </c>
      <c r="AT1340" s="24" t="s">
        <v>174</v>
      </c>
      <c r="AU1340" s="24" t="s">
        <v>81</v>
      </c>
      <c r="AY1340" s="24" t="s">
        <v>172</v>
      </c>
      <c r="BE1340" s="203">
        <f t="shared" si="184"/>
        <v>0</v>
      </c>
      <c r="BF1340" s="203">
        <f t="shared" si="185"/>
        <v>0</v>
      </c>
      <c r="BG1340" s="203">
        <f t="shared" si="186"/>
        <v>0</v>
      </c>
      <c r="BH1340" s="203">
        <f t="shared" si="187"/>
        <v>0</v>
      </c>
      <c r="BI1340" s="203">
        <f t="shared" si="188"/>
        <v>0</v>
      </c>
      <c r="BJ1340" s="24" t="s">
        <v>79</v>
      </c>
      <c r="BK1340" s="203">
        <f t="shared" si="189"/>
        <v>0</v>
      </c>
      <c r="BL1340" s="24" t="s">
        <v>179</v>
      </c>
      <c r="BM1340" s="24" t="s">
        <v>2401</v>
      </c>
    </row>
    <row r="1341" spans="2:65" s="1" customFormat="1" ht="16.5" customHeight="1">
      <c r="B1341" s="41"/>
      <c r="C1341" s="227" t="s">
        <v>2402</v>
      </c>
      <c r="D1341" s="227" t="s">
        <v>268</v>
      </c>
      <c r="E1341" s="228" t="s">
        <v>2403</v>
      </c>
      <c r="F1341" s="229" t="s">
        <v>2404</v>
      </c>
      <c r="G1341" s="230" t="s">
        <v>2098</v>
      </c>
      <c r="H1341" s="231">
        <v>90</v>
      </c>
      <c r="I1341" s="232"/>
      <c r="J1341" s="233">
        <f t="shared" si="180"/>
        <v>0</v>
      </c>
      <c r="K1341" s="229" t="s">
        <v>21</v>
      </c>
      <c r="L1341" s="234"/>
      <c r="M1341" s="235" t="s">
        <v>21</v>
      </c>
      <c r="N1341" s="236" t="s">
        <v>42</v>
      </c>
      <c r="O1341" s="42"/>
      <c r="P1341" s="201">
        <f t="shared" si="181"/>
        <v>0</v>
      </c>
      <c r="Q1341" s="201">
        <v>0</v>
      </c>
      <c r="R1341" s="201">
        <f t="shared" si="182"/>
        <v>0</v>
      </c>
      <c r="S1341" s="201">
        <v>0</v>
      </c>
      <c r="T1341" s="202">
        <f t="shared" si="183"/>
        <v>0</v>
      </c>
      <c r="AR1341" s="24" t="s">
        <v>192</v>
      </c>
      <c r="AT1341" s="24" t="s">
        <v>268</v>
      </c>
      <c r="AU1341" s="24" t="s">
        <v>81</v>
      </c>
      <c r="AY1341" s="24" t="s">
        <v>172</v>
      </c>
      <c r="BE1341" s="203">
        <f t="shared" si="184"/>
        <v>0</v>
      </c>
      <c r="BF1341" s="203">
        <f t="shared" si="185"/>
        <v>0</v>
      </c>
      <c r="BG1341" s="203">
        <f t="shared" si="186"/>
        <v>0</v>
      </c>
      <c r="BH1341" s="203">
        <f t="shared" si="187"/>
        <v>0</v>
      </c>
      <c r="BI1341" s="203">
        <f t="shared" si="188"/>
        <v>0</v>
      </c>
      <c r="BJ1341" s="24" t="s">
        <v>79</v>
      </c>
      <c r="BK1341" s="203">
        <f t="shared" si="189"/>
        <v>0</v>
      </c>
      <c r="BL1341" s="24" t="s">
        <v>179</v>
      </c>
      <c r="BM1341" s="24" t="s">
        <v>2405</v>
      </c>
    </row>
    <row r="1342" spans="2:65" s="1" customFormat="1" ht="16.5" customHeight="1">
      <c r="B1342" s="41"/>
      <c r="C1342" s="227" t="s">
        <v>1582</v>
      </c>
      <c r="D1342" s="227" t="s">
        <v>268</v>
      </c>
      <c r="E1342" s="228" t="s">
        <v>2406</v>
      </c>
      <c r="F1342" s="229" t="s">
        <v>2407</v>
      </c>
      <c r="G1342" s="230" t="s">
        <v>2098</v>
      </c>
      <c r="H1342" s="231">
        <v>90</v>
      </c>
      <c r="I1342" s="232"/>
      <c r="J1342" s="233">
        <f t="shared" si="180"/>
        <v>0</v>
      </c>
      <c r="K1342" s="229" t="s">
        <v>21</v>
      </c>
      <c r="L1342" s="234"/>
      <c r="M1342" s="235" t="s">
        <v>21</v>
      </c>
      <c r="N1342" s="236" t="s">
        <v>42</v>
      </c>
      <c r="O1342" s="42"/>
      <c r="P1342" s="201">
        <f t="shared" si="181"/>
        <v>0</v>
      </c>
      <c r="Q1342" s="201">
        <v>0</v>
      </c>
      <c r="R1342" s="201">
        <f t="shared" si="182"/>
        <v>0</v>
      </c>
      <c r="S1342" s="201">
        <v>0</v>
      </c>
      <c r="T1342" s="202">
        <f t="shared" si="183"/>
        <v>0</v>
      </c>
      <c r="AR1342" s="24" t="s">
        <v>192</v>
      </c>
      <c r="AT1342" s="24" t="s">
        <v>268</v>
      </c>
      <c r="AU1342" s="24" t="s">
        <v>81</v>
      </c>
      <c r="AY1342" s="24" t="s">
        <v>172</v>
      </c>
      <c r="BE1342" s="203">
        <f t="shared" si="184"/>
        <v>0</v>
      </c>
      <c r="BF1342" s="203">
        <f t="shared" si="185"/>
        <v>0</v>
      </c>
      <c r="BG1342" s="203">
        <f t="shared" si="186"/>
        <v>0</v>
      </c>
      <c r="BH1342" s="203">
        <f t="shared" si="187"/>
        <v>0</v>
      </c>
      <c r="BI1342" s="203">
        <f t="shared" si="188"/>
        <v>0</v>
      </c>
      <c r="BJ1342" s="24" t="s">
        <v>79</v>
      </c>
      <c r="BK1342" s="203">
        <f t="shared" si="189"/>
        <v>0</v>
      </c>
      <c r="BL1342" s="24" t="s">
        <v>179</v>
      </c>
      <c r="BM1342" s="24" t="s">
        <v>2408</v>
      </c>
    </row>
    <row r="1343" spans="2:65" s="1" customFormat="1" ht="16.5" customHeight="1">
      <c r="B1343" s="41"/>
      <c r="C1343" s="192" t="s">
        <v>2409</v>
      </c>
      <c r="D1343" s="192" t="s">
        <v>174</v>
      </c>
      <c r="E1343" s="193" t="s">
        <v>2410</v>
      </c>
      <c r="F1343" s="194" t="s">
        <v>2411</v>
      </c>
      <c r="G1343" s="195" t="s">
        <v>348</v>
      </c>
      <c r="H1343" s="196">
        <v>220</v>
      </c>
      <c r="I1343" s="197"/>
      <c r="J1343" s="198">
        <f t="shared" si="180"/>
        <v>0</v>
      </c>
      <c r="K1343" s="194" t="s">
        <v>21</v>
      </c>
      <c r="L1343" s="61"/>
      <c r="M1343" s="199" t="s">
        <v>21</v>
      </c>
      <c r="N1343" s="200" t="s">
        <v>42</v>
      </c>
      <c r="O1343" s="42"/>
      <c r="P1343" s="201">
        <f t="shared" si="181"/>
        <v>0</v>
      </c>
      <c r="Q1343" s="201">
        <v>0</v>
      </c>
      <c r="R1343" s="201">
        <f t="shared" si="182"/>
        <v>0</v>
      </c>
      <c r="S1343" s="201">
        <v>0</v>
      </c>
      <c r="T1343" s="202">
        <f t="shared" si="183"/>
        <v>0</v>
      </c>
      <c r="AR1343" s="24" t="s">
        <v>179</v>
      </c>
      <c r="AT1343" s="24" t="s">
        <v>174</v>
      </c>
      <c r="AU1343" s="24" t="s">
        <v>81</v>
      </c>
      <c r="AY1343" s="24" t="s">
        <v>172</v>
      </c>
      <c r="BE1343" s="203">
        <f t="shared" si="184"/>
        <v>0</v>
      </c>
      <c r="BF1343" s="203">
        <f t="shared" si="185"/>
        <v>0</v>
      </c>
      <c r="BG1343" s="203">
        <f t="shared" si="186"/>
        <v>0</v>
      </c>
      <c r="BH1343" s="203">
        <f t="shared" si="187"/>
        <v>0</v>
      </c>
      <c r="BI1343" s="203">
        <f t="shared" si="188"/>
        <v>0</v>
      </c>
      <c r="BJ1343" s="24" t="s">
        <v>79</v>
      </c>
      <c r="BK1343" s="203">
        <f t="shared" si="189"/>
        <v>0</v>
      </c>
      <c r="BL1343" s="24" t="s">
        <v>179</v>
      </c>
      <c r="BM1343" s="24" t="s">
        <v>2412</v>
      </c>
    </row>
    <row r="1344" spans="2:65" s="1" customFormat="1" ht="16.5" customHeight="1">
      <c r="B1344" s="41"/>
      <c r="C1344" s="227" t="s">
        <v>1585</v>
      </c>
      <c r="D1344" s="227" t="s">
        <v>268</v>
      </c>
      <c r="E1344" s="228" t="s">
        <v>2413</v>
      </c>
      <c r="F1344" s="229" t="s">
        <v>2414</v>
      </c>
      <c r="G1344" s="230" t="s">
        <v>268</v>
      </c>
      <c r="H1344" s="231">
        <v>220</v>
      </c>
      <c r="I1344" s="232"/>
      <c r="J1344" s="233">
        <f t="shared" si="180"/>
        <v>0</v>
      </c>
      <c r="K1344" s="229" t="s">
        <v>21</v>
      </c>
      <c r="L1344" s="234"/>
      <c r="M1344" s="235" t="s">
        <v>21</v>
      </c>
      <c r="N1344" s="236" t="s">
        <v>42</v>
      </c>
      <c r="O1344" s="42"/>
      <c r="P1344" s="201">
        <f t="shared" si="181"/>
        <v>0</v>
      </c>
      <c r="Q1344" s="201">
        <v>0</v>
      </c>
      <c r="R1344" s="201">
        <f t="shared" si="182"/>
        <v>0</v>
      </c>
      <c r="S1344" s="201">
        <v>0</v>
      </c>
      <c r="T1344" s="202">
        <f t="shared" si="183"/>
        <v>0</v>
      </c>
      <c r="AR1344" s="24" t="s">
        <v>192</v>
      </c>
      <c r="AT1344" s="24" t="s">
        <v>268</v>
      </c>
      <c r="AU1344" s="24" t="s">
        <v>81</v>
      </c>
      <c r="AY1344" s="24" t="s">
        <v>172</v>
      </c>
      <c r="BE1344" s="203">
        <f t="shared" si="184"/>
        <v>0</v>
      </c>
      <c r="BF1344" s="203">
        <f t="shared" si="185"/>
        <v>0</v>
      </c>
      <c r="BG1344" s="203">
        <f t="shared" si="186"/>
        <v>0</v>
      </c>
      <c r="BH1344" s="203">
        <f t="shared" si="187"/>
        <v>0</v>
      </c>
      <c r="BI1344" s="203">
        <f t="shared" si="188"/>
        <v>0</v>
      </c>
      <c r="BJ1344" s="24" t="s">
        <v>79</v>
      </c>
      <c r="BK1344" s="203">
        <f t="shared" si="189"/>
        <v>0</v>
      </c>
      <c r="BL1344" s="24" t="s">
        <v>179</v>
      </c>
      <c r="BM1344" s="24" t="s">
        <v>2415</v>
      </c>
    </row>
    <row r="1345" spans="2:65" s="1" customFormat="1" ht="16.5" customHeight="1">
      <c r="B1345" s="41"/>
      <c r="C1345" s="192" t="s">
        <v>2416</v>
      </c>
      <c r="D1345" s="192" t="s">
        <v>174</v>
      </c>
      <c r="E1345" s="193" t="s">
        <v>2410</v>
      </c>
      <c r="F1345" s="194" t="s">
        <v>2411</v>
      </c>
      <c r="G1345" s="195" t="s">
        <v>348</v>
      </c>
      <c r="H1345" s="196">
        <v>32</v>
      </c>
      <c r="I1345" s="197"/>
      <c r="J1345" s="198">
        <f t="shared" si="180"/>
        <v>0</v>
      </c>
      <c r="K1345" s="194" t="s">
        <v>21</v>
      </c>
      <c r="L1345" s="61"/>
      <c r="M1345" s="199" t="s">
        <v>21</v>
      </c>
      <c r="N1345" s="200" t="s">
        <v>42</v>
      </c>
      <c r="O1345" s="42"/>
      <c r="P1345" s="201">
        <f t="shared" si="181"/>
        <v>0</v>
      </c>
      <c r="Q1345" s="201">
        <v>0</v>
      </c>
      <c r="R1345" s="201">
        <f t="shared" si="182"/>
        <v>0</v>
      </c>
      <c r="S1345" s="201">
        <v>0</v>
      </c>
      <c r="T1345" s="202">
        <f t="shared" si="183"/>
        <v>0</v>
      </c>
      <c r="AR1345" s="24" t="s">
        <v>179</v>
      </c>
      <c r="AT1345" s="24" t="s">
        <v>174</v>
      </c>
      <c r="AU1345" s="24" t="s">
        <v>81</v>
      </c>
      <c r="AY1345" s="24" t="s">
        <v>172</v>
      </c>
      <c r="BE1345" s="203">
        <f t="shared" si="184"/>
        <v>0</v>
      </c>
      <c r="BF1345" s="203">
        <f t="shared" si="185"/>
        <v>0</v>
      </c>
      <c r="BG1345" s="203">
        <f t="shared" si="186"/>
        <v>0</v>
      </c>
      <c r="BH1345" s="203">
        <f t="shared" si="187"/>
        <v>0</v>
      </c>
      <c r="BI1345" s="203">
        <f t="shared" si="188"/>
        <v>0</v>
      </c>
      <c r="BJ1345" s="24" t="s">
        <v>79</v>
      </c>
      <c r="BK1345" s="203">
        <f t="shared" si="189"/>
        <v>0</v>
      </c>
      <c r="BL1345" s="24" t="s">
        <v>179</v>
      </c>
      <c r="BM1345" s="24" t="s">
        <v>2417</v>
      </c>
    </row>
    <row r="1346" spans="2:65" s="1" customFormat="1" ht="16.5" customHeight="1">
      <c r="B1346" s="41"/>
      <c r="C1346" s="227" t="s">
        <v>1589</v>
      </c>
      <c r="D1346" s="227" t="s">
        <v>268</v>
      </c>
      <c r="E1346" s="228" t="s">
        <v>2418</v>
      </c>
      <c r="F1346" s="229" t="s">
        <v>2419</v>
      </c>
      <c r="G1346" s="230" t="s">
        <v>268</v>
      </c>
      <c r="H1346" s="231">
        <v>32</v>
      </c>
      <c r="I1346" s="232"/>
      <c r="J1346" s="233">
        <f t="shared" si="180"/>
        <v>0</v>
      </c>
      <c r="K1346" s="229" t="s">
        <v>21</v>
      </c>
      <c r="L1346" s="234"/>
      <c r="M1346" s="235" t="s">
        <v>21</v>
      </c>
      <c r="N1346" s="236" t="s">
        <v>42</v>
      </c>
      <c r="O1346" s="42"/>
      <c r="P1346" s="201">
        <f t="shared" si="181"/>
        <v>0</v>
      </c>
      <c r="Q1346" s="201">
        <v>0</v>
      </c>
      <c r="R1346" s="201">
        <f t="shared" si="182"/>
        <v>0</v>
      </c>
      <c r="S1346" s="201">
        <v>0</v>
      </c>
      <c r="T1346" s="202">
        <f t="shared" si="183"/>
        <v>0</v>
      </c>
      <c r="AR1346" s="24" t="s">
        <v>192</v>
      </c>
      <c r="AT1346" s="24" t="s">
        <v>268</v>
      </c>
      <c r="AU1346" s="24" t="s">
        <v>81</v>
      </c>
      <c r="AY1346" s="24" t="s">
        <v>172</v>
      </c>
      <c r="BE1346" s="203">
        <f t="shared" si="184"/>
        <v>0</v>
      </c>
      <c r="BF1346" s="203">
        <f t="shared" si="185"/>
        <v>0</v>
      </c>
      <c r="BG1346" s="203">
        <f t="shared" si="186"/>
        <v>0</v>
      </c>
      <c r="BH1346" s="203">
        <f t="shared" si="187"/>
        <v>0</v>
      </c>
      <c r="BI1346" s="203">
        <f t="shared" si="188"/>
        <v>0</v>
      </c>
      <c r="BJ1346" s="24" t="s">
        <v>79</v>
      </c>
      <c r="BK1346" s="203">
        <f t="shared" si="189"/>
        <v>0</v>
      </c>
      <c r="BL1346" s="24" t="s">
        <v>179</v>
      </c>
      <c r="BM1346" s="24" t="s">
        <v>2420</v>
      </c>
    </row>
    <row r="1347" spans="2:65" s="1" customFormat="1" ht="16.5" customHeight="1">
      <c r="B1347" s="41"/>
      <c r="C1347" s="192" t="s">
        <v>2421</v>
      </c>
      <c r="D1347" s="192" t="s">
        <v>174</v>
      </c>
      <c r="E1347" s="193" t="s">
        <v>2422</v>
      </c>
      <c r="F1347" s="194" t="s">
        <v>2423</v>
      </c>
      <c r="G1347" s="195" t="s">
        <v>1685</v>
      </c>
      <c r="H1347" s="196">
        <v>1</v>
      </c>
      <c r="I1347" s="197"/>
      <c r="J1347" s="198">
        <f t="shared" si="180"/>
        <v>0</v>
      </c>
      <c r="K1347" s="194" t="s">
        <v>21</v>
      </c>
      <c r="L1347" s="61"/>
      <c r="M1347" s="199" t="s">
        <v>21</v>
      </c>
      <c r="N1347" s="200" t="s">
        <v>42</v>
      </c>
      <c r="O1347" s="42"/>
      <c r="P1347" s="201">
        <f t="shared" si="181"/>
        <v>0</v>
      </c>
      <c r="Q1347" s="201">
        <v>0</v>
      </c>
      <c r="R1347" s="201">
        <f t="shared" si="182"/>
        <v>0</v>
      </c>
      <c r="S1347" s="201">
        <v>0</v>
      </c>
      <c r="T1347" s="202">
        <f t="shared" si="183"/>
        <v>0</v>
      </c>
      <c r="AR1347" s="24" t="s">
        <v>179</v>
      </c>
      <c r="AT1347" s="24" t="s">
        <v>174</v>
      </c>
      <c r="AU1347" s="24" t="s">
        <v>81</v>
      </c>
      <c r="AY1347" s="24" t="s">
        <v>172</v>
      </c>
      <c r="BE1347" s="203">
        <f t="shared" si="184"/>
        <v>0</v>
      </c>
      <c r="BF1347" s="203">
        <f t="shared" si="185"/>
        <v>0</v>
      </c>
      <c r="BG1347" s="203">
        <f t="shared" si="186"/>
        <v>0</v>
      </c>
      <c r="BH1347" s="203">
        <f t="shared" si="187"/>
        <v>0</v>
      </c>
      <c r="BI1347" s="203">
        <f t="shared" si="188"/>
        <v>0</v>
      </c>
      <c r="BJ1347" s="24" t="s">
        <v>79</v>
      </c>
      <c r="BK1347" s="203">
        <f t="shared" si="189"/>
        <v>0</v>
      </c>
      <c r="BL1347" s="24" t="s">
        <v>179</v>
      </c>
      <c r="BM1347" s="24" t="s">
        <v>2424</v>
      </c>
    </row>
    <row r="1348" spans="2:65" s="1" customFormat="1" ht="16.5" customHeight="1">
      <c r="B1348" s="41"/>
      <c r="C1348" s="227" t="s">
        <v>1592</v>
      </c>
      <c r="D1348" s="227" t="s">
        <v>268</v>
      </c>
      <c r="E1348" s="228" t="s">
        <v>2425</v>
      </c>
      <c r="F1348" s="229" t="s">
        <v>2426</v>
      </c>
      <c r="G1348" s="230" t="s">
        <v>2098</v>
      </c>
      <c r="H1348" s="231">
        <v>1</v>
      </c>
      <c r="I1348" s="232"/>
      <c r="J1348" s="233">
        <f t="shared" si="180"/>
        <v>0</v>
      </c>
      <c r="K1348" s="229" t="s">
        <v>21</v>
      </c>
      <c r="L1348" s="234"/>
      <c r="M1348" s="235" t="s">
        <v>21</v>
      </c>
      <c r="N1348" s="236" t="s">
        <v>42</v>
      </c>
      <c r="O1348" s="42"/>
      <c r="P1348" s="201">
        <f t="shared" si="181"/>
        <v>0</v>
      </c>
      <c r="Q1348" s="201">
        <v>0</v>
      </c>
      <c r="R1348" s="201">
        <f t="shared" si="182"/>
        <v>0</v>
      </c>
      <c r="S1348" s="201">
        <v>0</v>
      </c>
      <c r="T1348" s="202">
        <f t="shared" si="183"/>
        <v>0</v>
      </c>
      <c r="AR1348" s="24" t="s">
        <v>192</v>
      </c>
      <c r="AT1348" s="24" t="s">
        <v>268</v>
      </c>
      <c r="AU1348" s="24" t="s">
        <v>81</v>
      </c>
      <c r="AY1348" s="24" t="s">
        <v>172</v>
      </c>
      <c r="BE1348" s="203">
        <f t="shared" si="184"/>
        <v>0</v>
      </c>
      <c r="BF1348" s="203">
        <f t="shared" si="185"/>
        <v>0</v>
      </c>
      <c r="BG1348" s="203">
        <f t="shared" si="186"/>
        <v>0</v>
      </c>
      <c r="BH1348" s="203">
        <f t="shared" si="187"/>
        <v>0</v>
      </c>
      <c r="BI1348" s="203">
        <f t="shared" si="188"/>
        <v>0</v>
      </c>
      <c r="BJ1348" s="24" t="s">
        <v>79</v>
      </c>
      <c r="BK1348" s="203">
        <f t="shared" si="189"/>
        <v>0</v>
      </c>
      <c r="BL1348" s="24" t="s">
        <v>179</v>
      </c>
      <c r="BM1348" s="24" t="s">
        <v>2427</v>
      </c>
    </row>
    <row r="1349" spans="2:65" s="1" customFormat="1" ht="16.5" customHeight="1">
      <c r="B1349" s="41"/>
      <c r="C1349" s="227" t="s">
        <v>2428</v>
      </c>
      <c r="D1349" s="227" t="s">
        <v>268</v>
      </c>
      <c r="E1349" s="228" t="s">
        <v>2104</v>
      </c>
      <c r="F1349" s="229" t="s">
        <v>2105</v>
      </c>
      <c r="G1349" s="230" t="s">
        <v>2098</v>
      </c>
      <c r="H1349" s="231">
        <v>1</v>
      </c>
      <c r="I1349" s="232"/>
      <c r="J1349" s="233">
        <f t="shared" si="180"/>
        <v>0</v>
      </c>
      <c r="K1349" s="229" t="s">
        <v>21</v>
      </c>
      <c r="L1349" s="234"/>
      <c r="M1349" s="235" t="s">
        <v>21</v>
      </c>
      <c r="N1349" s="236" t="s">
        <v>42</v>
      </c>
      <c r="O1349" s="42"/>
      <c r="P1349" s="201">
        <f t="shared" si="181"/>
        <v>0</v>
      </c>
      <c r="Q1349" s="201">
        <v>0</v>
      </c>
      <c r="R1349" s="201">
        <f t="shared" si="182"/>
        <v>0</v>
      </c>
      <c r="S1349" s="201">
        <v>0</v>
      </c>
      <c r="T1349" s="202">
        <f t="shared" si="183"/>
        <v>0</v>
      </c>
      <c r="AR1349" s="24" t="s">
        <v>192</v>
      </c>
      <c r="AT1349" s="24" t="s">
        <v>268</v>
      </c>
      <c r="AU1349" s="24" t="s">
        <v>81</v>
      </c>
      <c r="AY1349" s="24" t="s">
        <v>172</v>
      </c>
      <c r="BE1349" s="203">
        <f t="shared" si="184"/>
        <v>0</v>
      </c>
      <c r="BF1349" s="203">
        <f t="shared" si="185"/>
        <v>0</v>
      </c>
      <c r="BG1349" s="203">
        <f t="shared" si="186"/>
        <v>0</v>
      </c>
      <c r="BH1349" s="203">
        <f t="shared" si="187"/>
        <v>0</v>
      </c>
      <c r="BI1349" s="203">
        <f t="shared" si="188"/>
        <v>0</v>
      </c>
      <c r="BJ1349" s="24" t="s">
        <v>79</v>
      </c>
      <c r="BK1349" s="203">
        <f t="shared" si="189"/>
        <v>0</v>
      </c>
      <c r="BL1349" s="24" t="s">
        <v>179</v>
      </c>
      <c r="BM1349" s="24" t="s">
        <v>2429</v>
      </c>
    </row>
    <row r="1350" spans="2:65" s="1" customFormat="1" ht="16.5" customHeight="1">
      <c r="B1350" s="41"/>
      <c r="C1350" s="192" t="s">
        <v>1596</v>
      </c>
      <c r="D1350" s="192" t="s">
        <v>174</v>
      </c>
      <c r="E1350" s="193" t="s">
        <v>2430</v>
      </c>
      <c r="F1350" s="194" t="s">
        <v>2431</v>
      </c>
      <c r="G1350" s="195" t="s">
        <v>1685</v>
      </c>
      <c r="H1350" s="196">
        <v>21</v>
      </c>
      <c r="I1350" s="197"/>
      <c r="J1350" s="198">
        <f t="shared" si="180"/>
        <v>0</v>
      </c>
      <c r="K1350" s="194" t="s">
        <v>21</v>
      </c>
      <c r="L1350" s="61"/>
      <c r="M1350" s="199" t="s">
        <v>21</v>
      </c>
      <c r="N1350" s="200" t="s">
        <v>42</v>
      </c>
      <c r="O1350" s="42"/>
      <c r="P1350" s="201">
        <f t="shared" si="181"/>
        <v>0</v>
      </c>
      <c r="Q1350" s="201">
        <v>0</v>
      </c>
      <c r="R1350" s="201">
        <f t="shared" si="182"/>
        <v>0</v>
      </c>
      <c r="S1350" s="201">
        <v>0</v>
      </c>
      <c r="T1350" s="202">
        <f t="shared" si="183"/>
        <v>0</v>
      </c>
      <c r="AR1350" s="24" t="s">
        <v>179</v>
      </c>
      <c r="AT1350" s="24" t="s">
        <v>174</v>
      </c>
      <c r="AU1350" s="24" t="s">
        <v>81</v>
      </c>
      <c r="AY1350" s="24" t="s">
        <v>172</v>
      </c>
      <c r="BE1350" s="203">
        <f t="shared" si="184"/>
        <v>0</v>
      </c>
      <c r="BF1350" s="203">
        <f t="shared" si="185"/>
        <v>0</v>
      </c>
      <c r="BG1350" s="203">
        <f t="shared" si="186"/>
        <v>0</v>
      </c>
      <c r="BH1350" s="203">
        <f t="shared" si="187"/>
        <v>0</v>
      </c>
      <c r="BI1350" s="203">
        <f t="shared" si="188"/>
        <v>0</v>
      </c>
      <c r="BJ1350" s="24" t="s">
        <v>79</v>
      </c>
      <c r="BK1350" s="203">
        <f t="shared" si="189"/>
        <v>0</v>
      </c>
      <c r="BL1350" s="24" t="s">
        <v>179</v>
      </c>
      <c r="BM1350" s="24" t="s">
        <v>2432</v>
      </c>
    </row>
    <row r="1351" spans="2:65" s="1" customFormat="1" ht="16.5" customHeight="1">
      <c r="B1351" s="41"/>
      <c r="C1351" s="227" t="s">
        <v>2433</v>
      </c>
      <c r="D1351" s="227" t="s">
        <v>268</v>
      </c>
      <c r="E1351" s="228" t="s">
        <v>2434</v>
      </c>
      <c r="F1351" s="229" t="s">
        <v>2435</v>
      </c>
      <c r="G1351" s="230" t="s">
        <v>2098</v>
      </c>
      <c r="H1351" s="231">
        <v>21</v>
      </c>
      <c r="I1351" s="232"/>
      <c r="J1351" s="233">
        <f t="shared" si="180"/>
        <v>0</v>
      </c>
      <c r="K1351" s="229" t="s">
        <v>21</v>
      </c>
      <c r="L1351" s="234"/>
      <c r="M1351" s="235" t="s">
        <v>21</v>
      </c>
      <c r="N1351" s="236" t="s">
        <v>42</v>
      </c>
      <c r="O1351" s="42"/>
      <c r="P1351" s="201">
        <f t="shared" si="181"/>
        <v>0</v>
      </c>
      <c r="Q1351" s="201">
        <v>0</v>
      </c>
      <c r="R1351" s="201">
        <f t="shared" si="182"/>
        <v>0</v>
      </c>
      <c r="S1351" s="201">
        <v>0</v>
      </c>
      <c r="T1351" s="202">
        <f t="shared" si="183"/>
        <v>0</v>
      </c>
      <c r="AR1351" s="24" t="s">
        <v>192</v>
      </c>
      <c r="AT1351" s="24" t="s">
        <v>268</v>
      </c>
      <c r="AU1351" s="24" t="s">
        <v>81</v>
      </c>
      <c r="AY1351" s="24" t="s">
        <v>172</v>
      </c>
      <c r="BE1351" s="203">
        <f t="shared" si="184"/>
        <v>0</v>
      </c>
      <c r="BF1351" s="203">
        <f t="shared" si="185"/>
        <v>0</v>
      </c>
      <c r="BG1351" s="203">
        <f t="shared" si="186"/>
        <v>0</v>
      </c>
      <c r="BH1351" s="203">
        <f t="shared" si="187"/>
        <v>0</v>
      </c>
      <c r="BI1351" s="203">
        <f t="shared" si="188"/>
        <v>0</v>
      </c>
      <c r="BJ1351" s="24" t="s">
        <v>79</v>
      </c>
      <c r="BK1351" s="203">
        <f t="shared" si="189"/>
        <v>0</v>
      </c>
      <c r="BL1351" s="24" t="s">
        <v>179</v>
      </c>
      <c r="BM1351" s="24" t="s">
        <v>2436</v>
      </c>
    </row>
    <row r="1352" spans="2:65" s="1" customFormat="1" ht="16.5" customHeight="1">
      <c r="B1352" s="41"/>
      <c r="C1352" s="192" t="s">
        <v>1601</v>
      </c>
      <c r="D1352" s="192" t="s">
        <v>174</v>
      </c>
      <c r="E1352" s="193" t="s">
        <v>2437</v>
      </c>
      <c r="F1352" s="194" t="s">
        <v>2438</v>
      </c>
      <c r="G1352" s="195" t="s">
        <v>1685</v>
      </c>
      <c r="H1352" s="196">
        <v>4</v>
      </c>
      <c r="I1352" s="197"/>
      <c r="J1352" s="198">
        <f t="shared" si="180"/>
        <v>0</v>
      </c>
      <c r="K1352" s="194" t="s">
        <v>21</v>
      </c>
      <c r="L1352" s="61"/>
      <c r="M1352" s="199" t="s">
        <v>21</v>
      </c>
      <c r="N1352" s="200" t="s">
        <v>42</v>
      </c>
      <c r="O1352" s="42"/>
      <c r="P1352" s="201">
        <f t="shared" si="181"/>
        <v>0</v>
      </c>
      <c r="Q1352" s="201">
        <v>0</v>
      </c>
      <c r="R1352" s="201">
        <f t="shared" si="182"/>
        <v>0</v>
      </c>
      <c r="S1352" s="201">
        <v>0</v>
      </c>
      <c r="T1352" s="202">
        <f t="shared" si="183"/>
        <v>0</v>
      </c>
      <c r="AR1352" s="24" t="s">
        <v>179</v>
      </c>
      <c r="AT1352" s="24" t="s">
        <v>174</v>
      </c>
      <c r="AU1352" s="24" t="s">
        <v>81</v>
      </c>
      <c r="AY1352" s="24" t="s">
        <v>172</v>
      </c>
      <c r="BE1352" s="203">
        <f t="shared" si="184"/>
        <v>0</v>
      </c>
      <c r="BF1352" s="203">
        <f t="shared" si="185"/>
        <v>0</v>
      </c>
      <c r="BG1352" s="203">
        <f t="shared" si="186"/>
        <v>0</v>
      </c>
      <c r="BH1352" s="203">
        <f t="shared" si="187"/>
        <v>0</v>
      </c>
      <c r="BI1352" s="203">
        <f t="shared" si="188"/>
        <v>0</v>
      </c>
      <c r="BJ1352" s="24" t="s">
        <v>79</v>
      </c>
      <c r="BK1352" s="203">
        <f t="shared" si="189"/>
        <v>0</v>
      </c>
      <c r="BL1352" s="24" t="s">
        <v>179</v>
      </c>
      <c r="BM1352" s="24" t="s">
        <v>2439</v>
      </c>
    </row>
    <row r="1353" spans="2:65" s="1" customFormat="1" ht="16.5" customHeight="1">
      <c r="B1353" s="41"/>
      <c r="C1353" s="227" t="s">
        <v>2440</v>
      </c>
      <c r="D1353" s="227" t="s">
        <v>268</v>
      </c>
      <c r="E1353" s="228" t="s">
        <v>2441</v>
      </c>
      <c r="F1353" s="229" t="s">
        <v>2442</v>
      </c>
      <c r="G1353" s="230" t="s">
        <v>1685</v>
      </c>
      <c r="H1353" s="231">
        <v>4</v>
      </c>
      <c r="I1353" s="232"/>
      <c r="J1353" s="233">
        <f t="shared" si="180"/>
        <v>0</v>
      </c>
      <c r="K1353" s="229" t="s">
        <v>21</v>
      </c>
      <c r="L1353" s="234"/>
      <c r="M1353" s="235" t="s">
        <v>21</v>
      </c>
      <c r="N1353" s="236" t="s">
        <v>42</v>
      </c>
      <c r="O1353" s="42"/>
      <c r="P1353" s="201">
        <f t="shared" si="181"/>
        <v>0</v>
      </c>
      <c r="Q1353" s="201">
        <v>0</v>
      </c>
      <c r="R1353" s="201">
        <f t="shared" si="182"/>
        <v>0</v>
      </c>
      <c r="S1353" s="201">
        <v>0</v>
      </c>
      <c r="T1353" s="202">
        <f t="shared" si="183"/>
        <v>0</v>
      </c>
      <c r="AR1353" s="24" t="s">
        <v>192</v>
      </c>
      <c r="AT1353" s="24" t="s">
        <v>268</v>
      </c>
      <c r="AU1353" s="24" t="s">
        <v>81</v>
      </c>
      <c r="AY1353" s="24" t="s">
        <v>172</v>
      </c>
      <c r="BE1353" s="203">
        <f t="shared" si="184"/>
        <v>0</v>
      </c>
      <c r="BF1353" s="203">
        <f t="shared" si="185"/>
        <v>0</v>
      </c>
      <c r="BG1353" s="203">
        <f t="shared" si="186"/>
        <v>0</v>
      </c>
      <c r="BH1353" s="203">
        <f t="shared" si="187"/>
        <v>0</v>
      </c>
      <c r="BI1353" s="203">
        <f t="shared" si="188"/>
        <v>0</v>
      </c>
      <c r="BJ1353" s="24" t="s">
        <v>79</v>
      </c>
      <c r="BK1353" s="203">
        <f t="shared" si="189"/>
        <v>0</v>
      </c>
      <c r="BL1353" s="24" t="s">
        <v>179</v>
      </c>
      <c r="BM1353" s="24" t="s">
        <v>2443</v>
      </c>
    </row>
    <row r="1354" spans="2:65" s="1" customFormat="1" ht="16.5" customHeight="1">
      <c r="B1354" s="41"/>
      <c r="C1354" s="192" t="s">
        <v>1605</v>
      </c>
      <c r="D1354" s="192" t="s">
        <v>174</v>
      </c>
      <c r="E1354" s="193" t="s">
        <v>2444</v>
      </c>
      <c r="F1354" s="194" t="s">
        <v>2445</v>
      </c>
      <c r="G1354" s="195" t="s">
        <v>280</v>
      </c>
      <c r="H1354" s="196">
        <v>210</v>
      </c>
      <c r="I1354" s="197"/>
      <c r="J1354" s="198">
        <f t="shared" si="180"/>
        <v>0</v>
      </c>
      <c r="K1354" s="194" t="s">
        <v>21</v>
      </c>
      <c r="L1354" s="61"/>
      <c r="M1354" s="199" t="s">
        <v>21</v>
      </c>
      <c r="N1354" s="200" t="s">
        <v>42</v>
      </c>
      <c r="O1354" s="42"/>
      <c r="P1354" s="201">
        <f t="shared" si="181"/>
        <v>0</v>
      </c>
      <c r="Q1354" s="201">
        <v>0</v>
      </c>
      <c r="R1354" s="201">
        <f t="shared" si="182"/>
        <v>0</v>
      </c>
      <c r="S1354" s="201">
        <v>0</v>
      </c>
      <c r="T1354" s="202">
        <f t="shared" si="183"/>
        <v>0</v>
      </c>
      <c r="AR1354" s="24" t="s">
        <v>179</v>
      </c>
      <c r="AT1354" s="24" t="s">
        <v>174</v>
      </c>
      <c r="AU1354" s="24" t="s">
        <v>81</v>
      </c>
      <c r="AY1354" s="24" t="s">
        <v>172</v>
      </c>
      <c r="BE1354" s="203">
        <f t="shared" si="184"/>
        <v>0</v>
      </c>
      <c r="BF1354" s="203">
        <f t="shared" si="185"/>
        <v>0</v>
      </c>
      <c r="BG1354" s="203">
        <f t="shared" si="186"/>
        <v>0</v>
      </c>
      <c r="BH1354" s="203">
        <f t="shared" si="187"/>
        <v>0</v>
      </c>
      <c r="BI1354" s="203">
        <f t="shared" si="188"/>
        <v>0</v>
      </c>
      <c r="BJ1354" s="24" t="s">
        <v>79</v>
      </c>
      <c r="BK1354" s="203">
        <f t="shared" si="189"/>
        <v>0</v>
      </c>
      <c r="BL1354" s="24" t="s">
        <v>179</v>
      </c>
      <c r="BM1354" s="24" t="s">
        <v>2446</v>
      </c>
    </row>
    <row r="1355" spans="2:65" s="1" customFormat="1" ht="16.5" customHeight="1">
      <c r="B1355" s="41"/>
      <c r="C1355" s="192" t="s">
        <v>2447</v>
      </c>
      <c r="D1355" s="192" t="s">
        <v>174</v>
      </c>
      <c r="E1355" s="193" t="s">
        <v>2448</v>
      </c>
      <c r="F1355" s="194" t="s">
        <v>2449</v>
      </c>
      <c r="G1355" s="195" t="s">
        <v>1685</v>
      </c>
      <c r="H1355" s="196">
        <v>40</v>
      </c>
      <c r="I1355" s="197"/>
      <c r="J1355" s="198">
        <f t="shared" si="180"/>
        <v>0</v>
      </c>
      <c r="K1355" s="194" t="s">
        <v>21</v>
      </c>
      <c r="L1355" s="61"/>
      <c r="M1355" s="199" t="s">
        <v>21</v>
      </c>
      <c r="N1355" s="200" t="s">
        <v>42</v>
      </c>
      <c r="O1355" s="42"/>
      <c r="P1355" s="201">
        <f t="shared" si="181"/>
        <v>0</v>
      </c>
      <c r="Q1355" s="201">
        <v>0</v>
      </c>
      <c r="R1355" s="201">
        <f t="shared" si="182"/>
        <v>0</v>
      </c>
      <c r="S1355" s="201">
        <v>0</v>
      </c>
      <c r="T1355" s="202">
        <f t="shared" si="183"/>
        <v>0</v>
      </c>
      <c r="AR1355" s="24" t="s">
        <v>179</v>
      </c>
      <c r="AT1355" s="24" t="s">
        <v>174</v>
      </c>
      <c r="AU1355" s="24" t="s">
        <v>81</v>
      </c>
      <c r="AY1355" s="24" t="s">
        <v>172</v>
      </c>
      <c r="BE1355" s="203">
        <f t="shared" si="184"/>
        <v>0</v>
      </c>
      <c r="BF1355" s="203">
        <f t="shared" si="185"/>
        <v>0</v>
      </c>
      <c r="BG1355" s="203">
        <f t="shared" si="186"/>
        <v>0</v>
      </c>
      <c r="BH1355" s="203">
        <f t="shared" si="187"/>
        <v>0</v>
      </c>
      <c r="BI1355" s="203">
        <f t="shared" si="188"/>
        <v>0</v>
      </c>
      <c r="BJ1355" s="24" t="s">
        <v>79</v>
      </c>
      <c r="BK1355" s="203">
        <f t="shared" si="189"/>
        <v>0</v>
      </c>
      <c r="BL1355" s="24" t="s">
        <v>179</v>
      </c>
      <c r="BM1355" s="24" t="s">
        <v>2450</v>
      </c>
    </row>
    <row r="1356" spans="2:65" s="1" customFormat="1" ht="16.5" customHeight="1">
      <c r="B1356" s="41"/>
      <c r="C1356" s="192" t="s">
        <v>1610</v>
      </c>
      <c r="D1356" s="192" t="s">
        <v>174</v>
      </c>
      <c r="E1356" s="193" t="s">
        <v>2451</v>
      </c>
      <c r="F1356" s="194" t="s">
        <v>2452</v>
      </c>
      <c r="G1356" s="195" t="s">
        <v>280</v>
      </c>
      <c r="H1356" s="196">
        <v>1300</v>
      </c>
      <c r="I1356" s="197"/>
      <c r="J1356" s="198">
        <f t="shared" si="180"/>
        <v>0</v>
      </c>
      <c r="K1356" s="194" t="s">
        <v>21</v>
      </c>
      <c r="L1356" s="61"/>
      <c r="M1356" s="199" t="s">
        <v>21</v>
      </c>
      <c r="N1356" s="200" t="s">
        <v>42</v>
      </c>
      <c r="O1356" s="42"/>
      <c r="P1356" s="201">
        <f t="shared" si="181"/>
        <v>0</v>
      </c>
      <c r="Q1356" s="201">
        <v>0</v>
      </c>
      <c r="R1356" s="201">
        <f t="shared" si="182"/>
        <v>0</v>
      </c>
      <c r="S1356" s="201">
        <v>0</v>
      </c>
      <c r="T1356" s="202">
        <f t="shared" si="183"/>
        <v>0</v>
      </c>
      <c r="AR1356" s="24" t="s">
        <v>179</v>
      </c>
      <c r="AT1356" s="24" t="s">
        <v>174</v>
      </c>
      <c r="AU1356" s="24" t="s">
        <v>81</v>
      </c>
      <c r="AY1356" s="24" t="s">
        <v>172</v>
      </c>
      <c r="BE1356" s="203">
        <f t="shared" si="184"/>
        <v>0</v>
      </c>
      <c r="BF1356" s="203">
        <f t="shared" si="185"/>
        <v>0</v>
      </c>
      <c r="BG1356" s="203">
        <f t="shared" si="186"/>
        <v>0</v>
      </c>
      <c r="BH1356" s="203">
        <f t="shared" si="187"/>
        <v>0</v>
      </c>
      <c r="BI1356" s="203">
        <f t="shared" si="188"/>
        <v>0</v>
      </c>
      <c r="BJ1356" s="24" t="s">
        <v>79</v>
      </c>
      <c r="BK1356" s="203">
        <f t="shared" si="189"/>
        <v>0</v>
      </c>
      <c r="BL1356" s="24" t="s">
        <v>179</v>
      </c>
      <c r="BM1356" s="24" t="s">
        <v>2453</v>
      </c>
    </row>
    <row r="1357" spans="2:65" s="1" customFormat="1" ht="16.5" customHeight="1">
      <c r="B1357" s="41"/>
      <c r="C1357" s="192" t="s">
        <v>2454</v>
      </c>
      <c r="D1357" s="192" t="s">
        <v>174</v>
      </c>
      <c r="E1357" s="193" t="s">
        <v>2455</v>
      </c>
      <c r="F1357" s="194" t="s">
        <v>2456</v>
      </c>
      <c r="G1357" s="195" t="s">
        <v>1685</v>
      </c>
      <c r="H1357" s="196">
        <v>20</v>
      </c>
      <c r="I1357" s="197"/>
      <c r="J1357" s="198">
        <f t="shared" si="180"/>
        <v>0</v>
      </c>
      <c r="K1357" s="194" t="s">
        <v>21</v>
      </c>
      <c r="L1357" s="61"/>
      <c r="M1357" s="199" t="s">
        <v>21</v>
      </c>
      <c r="N1357" s="200" t="s">
        <v>42</v>
      </c>
      <c r="O1357" s="42"/>
      <c r="P1357" s="201">
        <f t="shared" si="181"/>
        <v>0</v>
      </c>
      <c r="Q1357" s="201">
        <v>0</v>
      </c>
      <c r="R1357" s="201">
        <f t="shared" si="182"/>
        <v>0</v>
      </c>
      <c r="S1357" s="201">
        <v>0</v>
      </c>
      <c r="T1357" s="202">
        <f t="shared" si="183"/>
        <v>0</v>
      </c>
      <c r="AR1357" s="24" t="s">
        <v>179</v>
      </c>
      <c r="AT1357" s="24" t="s">
        <v>174</v>
      </c>
      <c r="AU1357" s="24" t="s">
        <v>81</v>
      </c>
      <c r="AY1357" s="24" t="s">
        <v>172</v>
      </c>
      <c r="BE1357" s="203">
        <f t="shared" si="184"/>
        <v>0</v>
      </c>
      <c r="BF1357" s="203">
        <f t="shared" si="185"/>
        <v>0</v>
      </c>
      <c r="BG1357" s="203">
        <f t="shared" si="186"/>
        <v>0</v>
      </c>
      <c r="BH1357" s="203">
        <f t="shared" si="187"/>
        <v>0</v>
      </c>
      <c r="BI1357" s="203">
        <f t="shared" si="188"/>
        <v>0</v>
      </c>
      <c r="BJ1357" s="24" t="s">
        <v>79</v>
      </c>
      <c r="BK1357" s="203">
        <f t="shared" si="189"/>
        <v>0</v>
      </c>
      <c r="BL1357" s="24" t="s">
        <v>179</v>
      </c>
      <c r="BM1357" s="24" t="s">
        <v>2457</v>
      </c>
    </row>
    <row r="1358" spans="2:65" s="1" customFormat="1" ht="16.5" customHeight="1">
      <c r="B1358" s="41"/>
      <c r="C1358" s="192" t="s">
        <v>1614</v>
      </c>
      <c r="D1358" s="192" t="s">
        <v>174</v>
      </c>
      <c r="E1358" s="193" t="s">
        <v>2458</v>
      </c>
      <c r="F1358" s="194" t="s">
        <v>2459</v>
      </c>
      <c r="G1358" s="195" t="s">
        <v>1685</v>
      </c>
      <c r="H1358" s="196">
        <v>65</v>
      </c>
      <c r="I1358" s="197"/>
      <c r="J1358" s="198">
        <f t="shared" si="180"/>
        <v>0</v>
      </c>
      <c r="K1358" s="194" t="s">
        <v>21</v>
      </c>
      <c r="L1358" s="61"/>
      <c r="M1358" s="199" t="s">
        <v>21</v>
      </c>
      <c r="N1358" s="200" t="s">
        <v>42</v>
      </c>
      <c r="O1358" s="42"/>
      <c r="P1358" s="201">
        <f t="shared" si="181"/>
        <v>0</v>
      </c>
      <c r="Q1358" s="201">
        <v>0</v>
      </c>
      <c r="R1358" s="201">
        <f t="shared" si="182"/>
        <v>0</v>
      </c>
      <c r="S1358" s="201">
        <v>0</v>
      </c>
      <c r="T1358" s="202">
        <f t="shared" si="183"/>
        <v>0</v>
      </c>
      <c r="AR1358" s="24" t="s">
        <v>179</v>
      </c>
      <c r="AT1358" s="24" t="s">
        <v>174</v>
      </c>
      <c r="AU1358" s="24" t="s">
        <v>81</v>
      </c>
      <c r="AY1358" s="24" t="s">
        <v>172</v>
      </c>
      <c r="BE1358" s="203">
        <f t="shared" si="184"/>
        <v>0</v>
      </c>
      <c r="BF1358" s="203">
        <f t="shared" si="185"/>
        <v>0</v>
      </c>
      <c r="BG1358" s="203">
        <f t="shared" si="186"/>
        <v>0</v>
      </c>
      <c r="BH1358" s="203">
        <f t="shared" si="187"/>
        <v>0</v>
      </c>
      <c r="BI1358" s="203">
        <f t="shared" si="188"/>
        <v>0</v>
      </c>
      <c r="BJ1358" s="24" t="s">
        <v>79</v>
      </c>
      <c r="BK1358" s="203">
        <f t="shared" si="189"/>
        <v>0</v>
      </c>
      <c r="BL1358" s="24" t="s">
        <v>179</v>
      </c>
      <c r="BM1358" s="24" t="s">
        <v>2460</v>
      </c>
    </row>
    <row r="1359" spans="2:65" s="1" customFormat="1" ht="16.5" customHeight="1">
      <c r="B1359" s="41"/>
      <c r="C1359" s="227" t="s">
        <v>2461</v>
      </c>
      <c r="D1359" s="227" t="s">
        <v>268</v>
      </c>
      <c r="E1359" s="228" t="s">
        <v>2462</v>
      </c>
      <c r="F1359" s="229" t="s">
        <v>2463</v>
      </c>
      <c r="G1359" s="230" t="s">
        <v>2098</v>
      </c>
      <c r="H1359" s="231">
        <v>65</v>
      </c>
      <c r="I1359" s="232"/>
      <c r="J1359" s="233">
        <f t="shared" si="180"/>
        <v>0</v>
      </c>
      <c r="K1359" s="229" t="s">
        <v>21</v>
      </c>
      <c r="L1359" s="234"/>
      <c r="M1359" s="235" t="s">
        <v>21</v>
      </c>
      <c r="N1359" s="236" t="s">
        <v>42</v>
      </c>
      <c r="O1359" s="42"/>
      <c r="P1359" s="201">
        <f t="shared" si="181"/>
        <v>0</v>
      </c>
      <c r="Q1359" s="201">
        <v>0</v>
      </c>
      <c r="R1359" s="201">
        <f t="shared" si="182"/>
        <v>0</v>
      </c>
      <c r="S1359" s="201">
        <v>0</v>
      </c>
      <c r="T1359" s="202">
        <f t="shared" si="183"/>
        <v>0</v>
      </c>
      <c r="AR1359" s="24" t="s">
        <v>192</v>
      </c>
      <c r="AT1359" s="24" t="s">
        <v>268</v>
      </c>
      <c r="AU1359" s="24" t="s">
        <v>81</v>
      </c>
      <c r="AY1359" s="24" t="s">
        <v>172</v>
      </c>
      <c r="BE1359" s="203">
        <f t="shared" si="184"/>
        <v>0</v>
      </c>
      <c r="BF1359" s="203">
        <f t="shared" si="185"/>
        <v>0</v>
      </c>
      <c r="BG1359" s="203">
        <f t="shared" si="186"/>
        <v>0</v>
      </c>
      <c r="BH1359" s="203">
        <f t="shared" si="187"/>
        <v>0</v>
      </c>
      <c r="BI1359" s="203">
        <f t="shared" si="188"/>
        <v>0</v>
      </c>
      <c r="BJ1359" s="24" t="s">
        <v>79</v>
      </c>
      <c r="BK1359" s="203">
        <f t="shared" si="189"/>
        <v>0</v>
      </c>
      <c r="BL1359" s="24" t="s">
        <v>179</v>
      </c>
      <c r="BM1359" s="24" t="s">
        <v>2464</v>
      </c>
    </row>
    <row r="1360" spans="2:65" s="1" customFormat="1" ht="16.5" customHeight="1">
      <c r="B1360" s="41"/>
      <c r="C1360" s="227" t="s">
        <v>1617</v>
      </c>
      <c r="D1360" s="227" t="s">
        <v>268</v>
      </c>
      <c r="E1360" s="228" t="s">
        <v>2465</v>
      </c>
      <c r="F1360" s="229" t="s">
        <v>2466</v>
      </c>
      <c r="G1360" s="230" t="s">
        <v>2098</v>
      </c>
      <c r="H1360" s="231">
        <v>65</v>
      </c>
      <c r="I1360" s="232"/>
      <c r="J1360" s="233">
        <f t="shared" si="180"/>
        <v>0</v>
      </c>
      <c r="K1360" s="229" t="s">
        <v>21</v>
      </c>
      <c r="L1360" s="234"/>
      <c r="M1360" s="235" t="s">
        <v>21</v>
      </c>
      <c r="N1360" s="236" t="s">
        <v>42</v>
      </c>
      <c r="O1360" s="42"/>
      <c r="P1360" s="201">
        <f t="shared" si="181"/>
        <v>0</v>
      </c>
      <c r="Q1360" s="201">
        <v>0</v>
      </c>
      <c r="R1360" s="201">
        <f t="shared" si="182"/>
        <v>0</v>
      </c>
      <c r="S1360" s="201">
        <v>0</v>
      </c>
      <c r="T1360" s="202">
        <f t="shared" si="183"/>
        <v>0</v>
      </c>
      <c r="AR1360" s="24" t="s">
        <v>192</v>
      </c>
      <c r="AT1360" s="24" t="s">
        <v>268</v>
      </c>
      <c r="AU1360" s="24" t="s">
        <v>81</v>
      </c>
      <c r="AY1360" s="24" t="s">
        <v>172</v>
      </c>
      <c r="BE1360" s="203">
        <f t="shared" si="184"/>
        <v>0</v>
      </c>
      <c r="BF1360" s="203">
        <f t="shared" si="185"/>
        <v>0</v>
      </c>
      <c r="BG1360" s="203">
        <f t="shared" si="186"/>
        <v>0</v>
      </c>
      <c r="BH1360" s="203">
        <f t="shared" si="187"/>
        <v>0</v>
      </c>
      <c r="BI1360" s="203">
        <f t="shared" si="188"/>
        <v>0</v>
      </c>
      <c r="BJ1360" s="24" t="s">
        <v>79</v>
      </c>
      <c r="BK1360" s="203">
        <f t="shared" si="189"/>
        <v>0</v>
      </c>
      <c r="BL1360" s="24" t="s">
        <v>179</v>
      </c>
      <c r="BM1360" s="24" t="s">
        <v>2467</v>
      </c>
    </row>
    <row r="1361" spans="2:65" s="1" customFormat="1" ht="16.5" customHeight="1">
      <c r="B1361" s="41"/>
      <c r="C1361" s="227" t="s">
        <v>2468</v>
      </c>
      <c r="D1361" s="227" t="s">
        <v>268</v>
      </c>
      <c r="E1361" s="228" t="s">
        <v>2118</v>
      </c>
      <c r="F1361" s="229" t="s">
        <v>2119</v>
      </c>
      <c r="G1361" s="230" t="s">
        <v>2098</v>
      </c>
      <c r="H1361" s="231">
        <v>65</v>
      </c>
      <c r="I1361" s="232"/>
      <c r="J1361" s="233">
        <f t="shared" si="180"/>
        <v>0</v>
      </c>
      <c r="K1361" s="229" t="s">
        <v>21</v>
      </c>
      <c r="L1361" s="234"/>
      <c r="M1361" s="235" t="s">
        <v>21</v>
      </c>
      <c r="N1361" s="236" t="s">
        <v>42</v>
      </c>
      <c r="O1361" s="42"/>
      <c r="P1361" s="201">
        <f t="shared" si="181"/>
        <v>0</v>
      </c>
      <c r="Q1361" s="201">
        <v>0</v>
      </c>
      <c r="R1361" s="201">
        <f t="shared" si="182"/>
        <v>0</v>
      </c>
      <c r="S1361" s="201">
        <v>0</v>
      </c>
      <c r="T1361" s="202">
        <f t="shared" si="183"/>
        <v>0</v>
      </c>
      <c r="AR1361" s="24" t="s">
        <v>192</v>
      </c>
      <c r="AT1361" s="24" t="s">
        <v>268</v>
      </c>
      <c r="AU1361" s="24" t="s">
        <v>81</v>
      </c>
      <c r="AY1361" s="24" t="s">
        <v>172</v>
      </c>
      <c r="BE1361" s="203">
        <f t="shared" si="184"/>
        <v>0</v>
      </c>
      <c r="BF1361" s="203">
        <f t="shared" si="185"/>
        <v>0</v>
      </c>
      <c r="BG1361" s="203">
        <f t="shared" si="186"/>
        <v>0</v>
      </c>
      <c r="BH1361" s="203">
        <f t="shared" si="187"/>
        <v>0</v>
      </c>
      <c r="BI1361" s="203">
        <f t="shared" si="188"/>
        <v>0</v>
      </c>
      <c r="BJ1361" s="24" t="s">
        <v>79</v>
      </c>
      <c r="BK1361" s="203">
        <f t="shared" si="189"/>
        <v>0</v>
      </c>
      <c r="BL1361" s="24" t="s">
        <v>179</v>
      </c>
      <c r="BM1361" s="24" t="s">
        <v>2469</v>
      </c>
    </row>
    <row r="1362" spans="2:65" s="1" customFormat="1" ht="16.5" customHeight="1">
      <c r="B1362" s="41"/>
      <c r="C1362" s="192" t="s">
        <v>1621</v>
      </c>
      <c r="D1362" s="192" t="s">
        <v>174</v>
      </c>
      <c r="E1362" s="193" t="s">
        <v>2470</v>
      </c>
      <c r="F1362" s="194" t="s">
        <v>2471</v>
      </c>
      <c r="G1362" s="195" t="s">
        <v>1685</v>
      </c>
      <c r="H1362" s="196">
        <v>2</v>
      </c>
      <c r="I1362" s="197"/>
      <c r="J1362" s="198">
        <f t="shared" si="180"/>
        <v>0</v>
      </c>
      <c r="K1362" s="194" t="s">
        <v>21</v>
      </c>
      <c r="L1362" s="61"/>
      <c r="M1362" s="199" t="s">
        <v>21</v>
      </c>
      <c r="N1362" s="200" t="s">
        <v>42</v>
      </c>
      <c r="O1362" s="42"/>
      <c r="P1362" s="201">
        <f t="shared" si="181"/>
        <v>0</v>
      </c>
      <c r="Q1362" s="201">
        <v>0</v>
      </c>
      <c r="R1362" s="201">
        <f t="shared" si="182"/>
        <v>0</v>
      </c>
      <c r="S1362" s="201">
        <v>0</v>
      </c>
      <c r="T1362" s="202">
        <f t="shared" si="183"/>
        <v>0</v>
      </c>
      <c r="AR1362" s="24" t="s">
        <v>179</v>
      </c>
      <c r="AT1362" s="24" t="s">
        <v>174</v>
      </c>
      <c r="AU1362" s="24" t="s">
        <v>81</v>
      </c>
      <c r="AY1362" s="24" t="s">
        <v>172</v>
      </c>
      <c r="BE1362" s="203">
        <f t="shared" si="184"/>
        <v>0</v>
      </c>
      <c r="BF1362" s="203">
        <f t="shared" si="185"/>
        <v>0</v>
      </c>
      <c r="BG1362" s="203">
        <f t="shared" si="186"/>
        <v>0</v>
      </c>
      <c r="BH1362" s="203">
        <f t="shared" si="187"/>
        <v>0</v>
      </c>
      <c r="BI1362" s="203">
        <f t="shared" si="188"/>
        <v>0</v>
      </c>
      <c r="BJ1362" s="24" t="s">
        <v>79</v>
      </c>
      <c r="BK1362" s="203">
        <f t="shared" si="189"/>
        <v>0</v>
      </c>
      <c r="BL1362" s="24" t="s">
        <v>179</v>
      </c>
      <c r="BM1362" s="24" t="s">
        <v>2472</v>
      </c>
    </row>
    <row r="1363" spans="2:65" s="1" customFormat="1" ht="16.5" customHeight="1">
      <c r="B1363" s="41"/>
      <c r="C1363" s="227" t="s">
        <v>2473</v>
      </c>
      <c r="D1363" s="227" t="s">
        <v>268</v>
      </c>
      <c r="E1363" s="228" t="s">
        <v>2474</v>
      </c>
      <c r="F1363" s="229" t="s">
        <v>2475</v>
      </c>
      <c r="G1363" s="230" t="s">
        <v>2098</v>
      </c>
      <c r="H1363" s="231">
        <v>2</v>
      </c>
      <c r="I1363" s="232"/>
      <c r="J1363" s="233">
        <f t="shared" si="180"/>
        <v>0</v>
      </c>
      <c r="K1363" s="229" t="s">
        <v>21</v>
      </c>
      <c r="L1363" s="234"/>
      <c r="M1363" s="235" t="s">
        <v>21</v>
      </c>
      <c r="N1363" s="236" t="s">
        <v>42</v>
      </c>
      <c r="O1363" s="42"/>
      <c r="P1363" s="201">
        <f t="shared" si="181"/>
        <v>0</v>
      </c>
      <c r="Q1363" s="201">
        <v>0</v>
      </c>
      <c r="R1363" s="201">
        <f t="shared" si="182"/>
        <v>0</v>
      </c>
      <c r="S1363" s="201">
        <v>0</v>
      </c>
      <c r="T1363" s="202">
        <f t="shared" si="183"/>
        <v>0</v>
      </c>
      <c r="AR1363" s="24" t="s">
        <v>192</v>
      </c>
      <c r="AT1363" s="24" t="s">
        <v>268</v>
      </c>
      <c r="AU1363" s="24" t="s">
        <v>81</v>
      </c>
      <c r="AY1363" s="24" t="s">
        <v>172</v>
      </c>
      <c r="BE1363" s="203">
        <f t="shared" si="184"/>
        <v>0</v>
      </c>
      <c r="BF1363" s="203">
        <f t="shared" si="185"/>
        <v>0</v>
      </c>
      <c r="BG1363" s="203">
        <f t="shared" si="186"/>
        <v>0</v>
      </c>
      <c r="BH1363" s="203">
        <f t="shared" si="187"/>
        <v>0</v>
      </c>
      <c r="BI1363" s="203">
        <f t="shared" si="188"/>
        <v>0</v>
      </c>
      <c r="BJ1363" s="24" t="s">
        <v>79</v>
      </c>
      <c r="BK1363" s="203">
        <f t="shared" si="189"/>
        <v>0</v>
      </c>
      <c r="BL1363" s="24" t="s">
        <v>179</v>
      </c>
      <c r="BM1363" s="24" t="s">
        <v>1000</v>
      </c>
    </row>
    <row r="1364" spans="2:65" s="1" customFormat="1" ht="16.5" customHeight="1">
      <c r="B1364" s="41"/>
      <c r="C1364" s="227" t="s">
        <v>1624</v>
      </c>
      <c r="D1364" s="227" t="s">
        <v>268</v>
      </c>
      <c r="E1364" s="228" t="s">
        <v>2476</v>
      </c>
      <c r="F1364" s="229" t="s">
        <v>2477</v>
      </c>
      <c r="G1364" s="230" t="s">
        <v>2098</v>
      </c>
      <c r="H1364" s="231">
        <v>2</v>
      </c>
      <c r="I1364" s="232"/>
      <c r="J1364" s="233">
        <f aca="true" t="shared" si="190" ref="J1364:J1395">ROUND(I1364*H1364,2)</f>
        <v>0</v>
      </c>
      <c r="K1364" s="229" t="s">
        <v>21</v>
      </c>
      <c r="L1364" s="234"/>
      <c r="M1364" s="235" t="s">
        <v>21</v>
      </c>
      <c r="N1364" s="236" t="s">
        <v>42</v>
      </c>
      <c r="O1364" s="42"/>
      <c r="P1364" s="201">
        <f aca="true" t="shared" si="191" ref="P1364:P1395">O1364*H1364</f>
        <v>0</v>
      </c>
      <c r="Q1364" s="201">
        <v>0</v>
      </c>
      <c r="R1364" s="201">
        <f aca="true" t="shared" si="192" ref="R1364:R1395">Q1364*H1364</f>
        <v>0</v>
      </c>
      <c r="S1364" s="201">
        <v>0</v>
      </c>
      <c r="T1364" s="202">
        <f aca="true" t="shared" si="193" ref="T1364:T1395">S1364*H1364</f>
        <v>0</v>
      </c>
      <c r="AR1364" s="24" t="s">
        <v>192</v>
      </c>
      <c r="AT1364" s="24" t="s">
        <v>268</v>
      </c>
      <c r="AU1364" s="24" t="s">
        <v>81</v>
      </c>
      <c r="AY1364" s="24" t="s">
        <v>172</v>
      </c>
      <c r="BE1364" s="203">
        <f aca="true" t="shared" si="194" ref="BE1364:BE1395">IF(N1364="základní",J1364,0)</f>
        <v>0</v>
      </c>
      <c r="BF1364" s="203">
        <f aca="true" t="shared" si="195" ref="BF1364:BF1395">IF(N1364="snížená",J1364,0)</f>
        <v>0</v>
      </c>
      <c r="BG1364" s="203">
        <f aca="true" t="shared" si="196" ref="BG1364:BG1395">IF(N1364="zákl. přenesená",J1364,0)</f>
        <v>0</v>
      </c>
      <c r="BH1364" s="203">
        <f aca="true" t="shared" si="197" ref="BH1364:BH1395">IF(N1364="sníž. přenesená",J1364,0)</f>
        <v>0</v>
      </c>
      <c r="BI1364" s="203">
        <f aca="true" t="shared" si="198" ref="BI1364:BI1395">IF(N1364="nulová",J1364,0)</f>
        <v>0</v>
      </c>
      <c r="BJ1364" s="24" t="s">
        <v>79</v>
      </c>
      <c r="BK1364" s="203">
        <f aca="true" t="shared" si="199" ref="BK1364:BK1395">ROUND(I1364*H1364,2)</f>
        <v>0</v>
      </c>
      <c r="BL1364" s="24" t="s">
        <v>179</v>
      </c>
      <c r="BM1364" s="24" t="s">
        <v>2478</v>
      </c>
    </row>
    <row r="1365" spans="2:65" s="1" customFormat="1" ht="16.5" customHeight="1">
      <c r="B1365" s="41"/>
      <c r="C1365" s="227" t="s">
        <v>2479</v>
      </c>
      <c r="D1365" s="227" t="s">
        <v>268</v>
      </c>
      <c r="E1365" s="228" t="s">
        <v>2118</v>
      </c>
      <c r="F1365" s="229" t="s">
        <v>2119</v>
      </c>
      <c r="G1365" s="230" t="s">
        <v>2098</v>
      </c>
      <c r="H1365" s="231">
        <v>2</v>
      </c>
      <c r="I1365" s="232"/>
      <c r="J1365" s="233">
        <f t="shared" si="190"/>
        <v>0</v>
      </c>
      <c r="K1365" s="229" t="s">
        <v>21</v>
      </c>
      <c r="L1365" s="234"/>
      <c r="M1365" s="235" t="s">
        <v>21</v>
      </c>
      <c r="N1365" s="236" t="s">
        <v>42</v>
      </c>
      <c r="O1365" s="42"/>
      <c r="P1365" s="201">
        <f t="shared" si="191"/>
        <v>0</v>
      </c>
      <c r="Q1365" s="201">
        <v>0</v>
      </c>
      <c r="R1365" s="201">
        <f t="shared" si="192"/>
        <v>0</v>
      </c>
      <c r="S1365" s="201">
        <v>0</v>
      </c>
      <c r="T1365" s="202">
        <f t="shared" si="193"/>
        <v>0</v>
      </c>
      <c r="AR1365" s="24" t="s">
        <v>192</v>
      </c>
      <c r="AT1365" s="24" t="s">
        <v>268</v>
      </c>
      <c r="AU1365" s="24" t="s">
        <v>81</v>
      </c>
      <c r="AY1365" s="24" t="s">
        <v>172</v>
      </c>
      <c r="BE1365" s="203">
        <f t="shared" si="194"/>
        <v>0</v>
      </c>
      <c r="BF1365" s="203">
        <f t="shared" si="195"/>
        <v>0</v>
      </c>
      <c r="BG1365" s="203">
        <f t="shared" si="196"/>
        <v>0</v>
      </c>
      <c r="BH1365" s="203">
        <f t="shared" si="197"/>
        <v>0</v>
      </c>
      <c r="BI1365" s="203">
        <f t="shared" si="198"/>
        <v>0</v>
      </c>
      <c r="BJ1365" s="24" t="s">
        <v>79</v>
      </c>
      <c r="BK1365" s="203">
        <f t="shared" si="199"/>
        <v>0</v>
      </c>
      <c r="BL1365" s="24" t="s">
        <v>179</v>
      </c>
      <c r="BM1365" s="24" t="s">
        <v>2480</v>
      </c>
    </row>
    <row r="1366" spans="2:65" s="1" customFormat="1" ht="16.5" customHeight="1">
      <c r="B1366" s="41"/>
      <c r="C1366" s="227" t="s">
        <v>1628</v>
      </c>
      <c r="D1366" s="227" t="s">
        <v>268</v>
      </c>
      <c r="E1366" s="228" t="s">
        <v>2481</v>
      </c>
      <c r="F1366" s="229" t="s">
        <v>2482</v>
      </c>
      <c r="G1366" s="230" t="s">
        <v>2098</v>
      </c>
      <c r="H1366" s="231">
        <v>2</v>
      </c>
      <c r="I1366" s="232"/>
      <c r="J1366" s="233">
        <f t="shared" si="190"/>
        <v>0</v>
      </c>
      <c r="K1366" s="229" t="s">
        <v>21</v>
      </c>
      <c r="L1366" s="234"/>
      <c r="M1366" s="235" t="s">
        <v>21</v>
      </c>
      <c r="N1366" s="236" t="s">
        <v>42</v>
      </c>
      <c r="O1366" s="42"/>
      <c r="P1366" s="201">
        <f t="shared" si="191"/>
        <v>0</v>
      </c>
      <c r="Q1366" s="201">
        <v>0</v>
      </c>
      <c r="R1366" s="201">
        <f t="shared" si="192"/>
        <v>0</v>
      </c>
      <c r="S1366" s="201">
        <v>0</v>
      </c>
      <c r="T1366" s="202">
        <f t="shared" si="193"/>
        <v>0</v>
      </c>
      <c r="AR1366" s="24" t="s">
        <v>192</v>
      </c>
      <c r="AT1366" s="24" t="s">
        <v>268</v>
      </c>
      <c r="AU1366" s="24" t="s">
        <v>81</v>
      </c>
      <c r="AY1366" s="24" t="s">
        <v>172</v>
      </c>
      <c r="BE1366" s="203">
        <f t="shared" si="194"/>
        <v>0</v>
      </c>
      <c r="BF1366" s="203">
        <f t="shared" si="195"/>
        <v>0</v>
      </c>
      <c r="BG1366" s="203">
        <f t="shared" si="196"/>
        <v>0</v>
      </c>
      <c r="BH1366" s="203">
        <f t="shared" si="197"/>
        <v>0</v>
      </c>
      <c r="BI1366" s="203">
        <f t="shared" si="198"/>
        <v>0</v>
      </c>
      <c r="BJ1366" s="24" t="s">
        <v>79</v>
      </c>
      <c r="BK1366" s="203">
        <f t="shared" si="199"/>
        <v>0</v>
      </c>
      <c r="BL1366" s="24" t="s">
        <v>179</v>
      </c>
      <c r="BM1366" s="24" t="s">
        <v>2483</v>
      </c>
    </row>
    <row r="1367" spans="2:65" s="1" customFormat="1" ht="16.5" customHeight="1">
      <c r="B1367" s="41"/>
      <c r="C1367" s="192" t="s">
        <v>2484</v>
      </c>
      <c r="D1367" s="192" t="s">
        <v>174</v>
      </c>
      <c r="E1367" s="193" t="s">
        <v>2485</v>
      </c>
      <c r="F1367" s="194" t="s">
        <v>2486</v>
      </c>
      <c r="G1367" s="195" t="s">
        <v>1685</v>
      </c>
      <c r="H1367" s="196">
        <v>26</v>
      </c>
      <c r="I1367" s="197"/>
      <c r="J1367" s="198">
        <f t="shared" si="190"/>
        <v>0</v>
      </c>
      <c r="K1367" s="194" t="s">
        <v>21</v>
      </c>
      <c r="L1367" s="61"/>
      <c r="M1367" s="199" t="s">
        <v>21</v>
      </c>
      <c r="N1367" s="200" t="s">
        <v>42</v>
      </c>
      <c r="O1367" s="42"/>
      <c r="P1367" s="201">
        <f t="shared" si="191"/>
        <v>0</v>
      </c>
      <c r="Q1367" s="201">
        <v>0</v>
      </c>
      <c r="R1367" s="201">
        <f t="shared" si="192"/>
        <v>0</v>
      </c>
      <c r="S1367" s="201">
        <v>0</v>
      </c>
      <c r="T1367" s="202">
        <f t="shared" si="193"/>
        <v>0</v>
      </c>
      <c r="AR1367" s="24" t="s">
        <v>179</v>
      </c>
      <c r="AT1367" s="24" t="s">
        <v>174</v>
      </c>
      <c r="AU1367" s="24" t="s">
        <v>81</v>
      </c>
      <c r="AY1367" s="24" t="s">
        <v>172</v>
      </c>
      <c r="BE1367" s="203">
        <f t="shared" si="194"/>
        <v>0</v>
      </c>
      <c r="BF1367" s="203">
        <f t="shared" si="195"/>
        <v>0</v>
      </c>
      <c r="BG1367" s="203">
        <f t="shared" si="196"/>
        <v>0</v>
      </c>
      <c r="BH1367" s="203">
        <f t="shared" si="197"/>
        <v>0</v>
      </c>
      <c r="BI1367" s="203">
        <f t="shared" si="198"/>
        <v>0</v>
      </c>
      <c r="BJ1367" s="24" t="s">
        <v>79</v>
      </c>
      <c r="BK1367" s="203">
        <f t="shared" si="199"/>
        <v>0</v>
      </c>
      <c r="BL1367" s="24" t="s">
        <v>179</v>
      </c>
      <c r="BM1367" s="24" t="s">
        <v>2487</v>
      </c>
    </row>
    <row r="1368" spans="2:65" s="1" customFormat="1" ht="16.5" customHeight="1">
      <c r="B1368" s="41"/>
      <c r="C1368" s="227" t="s">
        <v>1631</v>
      </c>
      <c r="D1368" s="227" t="s">
        <v>268</v>
      </c>
      <c r="E1368" s="228" t="s">
        <v>2488</v>
      </c>
      <c r="F1368" s="229" t="s">
        <v>2489</v>
      </c>
      <c r="G1368" s="230" t="s">
        <v>2098</v>
      </c>
      <c r="H1368" s="231">
        <v>26</v>
      </c>
      <c r="I1368" s="232"/>
      <c r="J1368" s="233">
        <f t="shared" si="190"/>
        <v>0</v>
      </c>
      <c r="K1368" s="229" t="s">
        <v>21</v>
      </c>
      <c r="L1368" s="234"/>
      <c r="M1368" s="235" t="s">
        <v>21</v>
      </c>
      <c r="N1368" s="236" t="s">
        <v>42</v>
      </c>
      <c r="O1368" s="42"/>
      <c r="P1368" s="201">
        <f t="shared" si="191"/>
        <v>0</v>
      </c>
      <c r="Q1368" s="201">
        <v>0</v>
      </c>
      <c r="R1368" s="201">
        <f t="shared" si="192"/>
        <v>0</v>
      </c>
      <c r="S1368" s="201">
        <v>0</v>
      </c>
      <c r="T1368" s="202">
        <f t="shared" si="193"/>
        <v>0</v>
      </c>
      <c r="AR1368" s="24" t="s">
        <v>192</v>
      </c>
      <c r="AT1368" s="24" t="s">
        <v>268</v>
      </c>
      <c r="AU1368" s="24" t="s">
        <v>81</v>
      </c>
      <c r="AY1368" s="24" t="s">
        <v>172</v>
      </c>
      <c r="BE1368" s="203">
        <f t="shared" si="194"/>
        <v>0</v>
      </c>
      <c r="BF1368" s="203">
        <f t="shared" si="195"/>
        <v>0</v>
      </c>
      <c r="BG1368" s="203">
        <f t="shared" si="196"/>
        <v>0</v>
      </c>
      <c r="BH1368" s="203">
        <f t="shared" si="197"/>
        <v>0</v>
      </c>
      <c r="BI1368" s="203">
        <f t="shared" si="198"/>
        <v>0</v>
      </c>
      <c r="BJ1368" s="24" t="s">
        <v>79</v>
      </c>
      <c r="BK1368" s="203">
        <f t="shared" si="199"/>
        <v>0</v>
      </c>
      <c r="BL1368" s="24" t="s">
        <v>179</v>
      </c>
      <c r="BM1368" s="24" t="s">
        <v>2490</v>
      </c>
    </row>
    <row r="1369" spans="2:65" s="1" customFormat="1" ht="16.5" customHeight="1">
      <c r="B1369" s="41"/>
      <c r="C1369" s="227" t="s">
        <v>2491</v>
      </c>
      <c r="D1369" s="227" t="s">
        <v>268</v>
      </c>
      <c r="E1369" s="228" t="s">
        <v>2492</v>
      </c>
      <c r="F1369" s="229" t="s">
        <v>2493</v>
      </c>
      <c r="G1369" s="230" t="s">
        <v>2098</v>
      </c>
      <c r="H1369" s="231">
        <v>26</v>
      </c>
      <c r="I1369" s="232"/>
      <c r="J1369" s="233">
        <f t="shared" si="190"/>
        <v>0</v>
      </c>
      <c r="K1369" s="229" t="s">
        <v>21</v>
      </c>
      <c r="L1369" s="234"/>
      <c r="M1369" s="235" t="s">
        <v>21</v>
      </c>
      <c r="N1369" s="236" t="s">
        <v>42</v>
      </c>
      <c r="O1369" s="42"/>
      <c r="P1369" s="201">
        <f t="shared" si="191"/>
        <v>0</v>
      </c>
      <c r="Q1369" s="201">
        <v>0</v>
      </c>
      <c r="R1369" s="201">
        <f t="shared" si="192"/>
        <v>0</v>
      </c>
      <c r="S1369" s="201">
        <v>0</v>
      </c>
      <c r="T1369" s="202">
        <f t="shared" si="193"/>
        <v>0</v>
      </c>
      <c r="AR1369" s="24" t="s">
        <v>192</v>
      </c>
      <c r="AT1369" s="24" t="s">
        <v>268</v>
      </c>
      <c r="AU1369" s="24" t="s">
        <v>81</v>
      </c>
      <c r="AY1369" s="24" t="s">
        <v>172</v>
      </c>
      <c r="BE1369" s="203">
        <f t="shared" si="194"/>
        <v>0</v>
      </c>
      <c r="BF1369" s="203">
        <f t="shared" si="195"/>
        <v>0</v>
      </c>
      <c r="BG1369" s="203">
        <f t="shared" si="196"/>
        <v>0</v>
      </c>
      <c r="BH1369" s="203">
        <f t="shared" si="197"/>
        <v>0</v>
      </c>
      <c r="BI1369" s="203">
        <f t="shared" si="198"/>
        <v>0</v>
      </c>
      <c r="BJ1369" s="24" t="s">
        <v>79</v>
      </c>
      <c r="BK1369" s="203">
        <f t="shared" si="199"/>
        <v>0</v>
      </c>
      <c r="BL1369" s="24" t="s">
        <v>179</v>
      </c>
      <c r="BM1369" s="24" t="s">
        <v>2494</v>
      </c>
    </row>
    <row r="1370" spans="2:65" s="1" customFormat="1" ht="16.5" customHeight="1">
      <c r="B1370" s="41"/>
      <c r="C1370" s="227" t="s">
        <v>1637</v>
      </c>
      <c r="D1370" s="227" t="s">
        <v>268</v>
      </c>
      <c r="E1370" s="228" t="s">
        <v>2118</v>
      </c>
      <c r="F1370" s="229" t="s">
        <v>2119</v>
      </c>
      <c r="G1370" s="230" t="s">
        <v>2098</v>
      </c>
      <c r="H1370" s="231">
        <v>26</v>
      </c>
      <c r="I1370" s="232"/>
      <c r="J1370" s="233">
        <f t="shared" si="190"/>
        <v>0</v>
      </c>
      <c r="K1370" s="229" t="s">
        <v>21</v>
      </c>
      <c r="L1370" s="234"/>
      <c r="M1370" s="235" t="s">
        <v>21</v>
      </c>
      <c r="N1370" s="236" t="s">
        <v>42</v>
      </c>
      <c r="O1370" s="42"/>
      <c r="P1370" s="201">
        <f t="shared" si="191"/>
        <v>0</v>
      </c>
      <c r="Q1370" s="201">
        <v>0</v>
      </c>
      <c r="R1370" s="201">
        <f t="shared" si="192"/>
        <v>0</v>
      </c>
      <c r="S1370" s="201">
        <v>0</v>
      </c>
      <c r="T1370" s="202">
        <f t="shared" si="193"/>
        <v>0</v>
      </c>
      <c r="AR1370" s="24" t="s">
        <v>192</v>
      </c>
      <c r="AT1370" s="24" t="s">
        <v>268</v>
      </c>
      <c r="AU1370" s="24" t="s">
        <v>81</v>
      </c>
      <c r="AY1370" s="24" t="s">
        <v>172</v>
      </c>
      <c r="BE1370" s="203">
        <f t="shared" si="194"/>
        <v>0</v>
      </c>
      <c r="BF1370" s="203">
        <f t="shared" si="195"/>
        <v>0</v>
      </c>
      <c r="BG1370" s="203">
        <f t="shared" si="196"/>
        <v>0</v>
      </c>
      <c r="BH1370" s="203">
        <f t="shared" si="197"/>
        <v>0</v>
      </c>
      <c r="BI1370" s="203">
        <f t="shared" si="198"/>
        <v>0</v>
      </c>
      <c r="BJ1370" s="24" t="s">
        <v>79</v>
      </c>
      <c r="BK1370" s="203">
        <f t="shared" si="199"/>
        <v>0</v>
      </c>
      <c r="BL1370" s="24" t="s">
        <v>179</v>
      </c>
      <c r="BM1370" s="24" t="s">
        <v>2495</v>
      </c>
    </row>
    <row r="1371" spans="2:65" s="1" customFormat="1" ht="16.5" customHeight="1">
      <c r="B1371" s="41"/>
      <c r="C1371" s="192" t="s">
        <v>2496</v>
      </c>
      <c r="D1371" s="192" t="s">
        <v>174</v>
      </c>
      <c r="E1371" s="193" t="s">
        <v>2497</v>
      </c>
      <c r="F1371" s="194" t="s">
        <v>2498</v>
      </c>
      <c r="G1371" s="195" t="s">
        <v>1685</v>
      </c>
      <c r="H1371" s="196">
        <v>20</v>
      </c>
      <c r="I1371" s="197"/>
      <c r="J1371" s="198">
        <f t="shared" si="190"/>
        <v>0</v>
      </c>
      <c r="K1371" s="194" t="s">
        <v>21</v>
      </c>
      <c r="L1371" s="61"/>
      <c r="M1371" s="199" t="s">
        <v>21</v>
      </c>
      <c r="N1371" s="200" t="s">
        <v>42</v>
      </c>
      <c r="O1371" s="42"/>
      <c r="P1371" s="201">
        <f t="shared" si="191"/>
        <v>0</v>
      </c>
      <c r="Q1371" s="201">
        <v>0</v>
      </c>
      <c r="R1371" s="201">
        <f t="shared" si="192"/>
        <v>0</v>
      </c>
      <c r="S1371" s="201">
        <v>0</v>
      </c>
      <c r="T1371" s="202">
        <f t="shared" si="193"/>
        <v>0</v>
      </c>
      <c r="AR1371" s="24" t="s">
        <v>179</v>
      </c>
      <c r="AT1371" s="24" t="s">
        <v>174</v>
      </c>
      <c r="AU1371" s="24" t="s">
        <v>81</v>
      </c>
      <c r="AY1371" s="24" t="s">
        <v>172</v>
      </c>
      <c r="BE1371" s="203">
        <f t="shared" si="194"/>
        <v>0</v>
      </c>
      <c r="BF1371" s="203">
        <f t="shared" si="195"/>
        <v>0</v>
      </c>
      <c r="BG1371" s="203">
        <f t="shared" si="196"/>
        <v>0</v>
      </c>
      <c r="BH1371" s="203">
        <f t="shared" si="197"/>
        <v>0</v>
      </c>
      <c r="BI1371" s="203">
        <f t="shared" si="198"/>
        <v>0</v>
      </c>
      <c r="BJ1371" s="24" t="s">
        <v>79</v>
      </c>
      <c r="BK1371" s="203">
        <f t="shared" si="199"/>
        <v>0</v>
      </c>
      <c r="BL1371" s="24" t="s">
        <v>179</v>
      </c>
      <c r="BM1371" s="24" t="s">
        <v>2499</v>
      </c>
    </row>
    <row r="1372" spans="2:65" s="1" customFormat="1" ht="16.5" customHeight="1">
      <c r="B1372" s="41"/>
      <c r="C1372" s="227" t="s">
        <v>1640</v>
      </c>
      <c r="D1372" s="227" t="s">
        <v>268</v>
      </c>
      <c r="E1372" s="228" t="s">
        <v>2500</v>
      </c>
      <c r="F1372" s="229" t="s">
        <v>2501</v>
      </c>
      <c r="G1372" s="230" t="s">
        <v>2098</v>
      </c>
      <c r="H1372" s="231">
        <v>20</v>
      </c>
      <c r="I1372" s="232"/>
      <c r="J1372" s="233">
        <f t="shared" si="190"/>
        <v>0</v>
      </c>
      <c r="K1372" s="229" t="s">
        <v>21</v>
      </c>
      <c r="L1372" s="234"/>
      <c r="M1372" s="235" t="s">
        <v>21</v>
      </c>
      <c r="N1372" s="236" t="s">
        <v>42</v>
      </c>
      <c r="O1372" s="42"/>
      <c r="P1372" s="201">
        <f t="shared" si="191"/>
        <v>0</v>
      </c>
      <c r="Q1372" s="201">
        <v>0</v>
      </c>
      <c r="R1372" s="201">
        <f t="shared" si="192"/>
        <v>0</v>
      </c>
      <c r="S1372" s="201">
        <v>0</v>
      </c>
      <c r="T1372" s="202">
        <f t="shared" si="193"/>
        <v>0</v>
      </c>
      <c r="AR1372" s="24" t="s">
        <v>192</v>
      </c>
      <c r="AT1372" s="24" t="s">
        <v>268</v>
      </c>
      <c r="AU1372" s="24" t="s">
        <v>81</v>
      </c>
      <c r="AY1372" s="24" t="s">
        <v>172</v>
      </c>
      <c r="BE1372" s="203">
        <f t="shared" si="194"/>
        <v>0</v>
      </c>
      <c r="BF1372" s="203">
        <f t="shared" si="195"/>
        <v>0</v>
      </c>
      <c r="BG1372" s="203">
        <f t="shared" si="196"/>
        <v>0</v>
      </c>
      <c r="BH1372" s="203">
        <f t="shared" si="197"/>
        <v>0</v>
      </c>
      <c r="BI1372" s="203">
        <f t="shared" si="198"/>
        <v>0</v>
      </c>
      <c r="BJ1372" s="24" t="s">
        <v>79</v>
      </c>
      <c r="BK1372" s="203">
        <f t="shared" si="199"/>
        <v>0</v>
      </c>
      <c r="BL1372" s="24" t="s">
        <v>179</v>
      </c>
      <c r="BM1372" s="24" t="s">
        <v>2502</v>
      </c>
    </row>
    <row r="1373" spans="2:65" s="1" customFormat="1" ht="16.5" customHeight="1">
      <c r="B1373" s="41"/>
      <c r="C1373" s="227" t="s">
        <v>2503</v>
      </c>
      <c r="D1373" s="227" t="s">
        <v>268</v>
      </c>
      <c r="E1373" s="228" t="s">
        <v>2465</v>
      </c>
      <c r="F1373" s="229" t="s">
        <v>2466</v>
      </c>
      <c r="G1373" s="230" t="s">
        <v>2098</v>
      </c>
      <c r="H1373" s="231">
        <v>20</v>
      </c>
      <c r="I1373" s="232"/>
      <c r="J1373" s="233">
        <f t="shared" si="190"/>
        <v>0</v>
      </c>
      <c r="K1373" s="229" t="s">
        <v>21</v>
      </c>
      <c r="L1373" s="234"/>
      <c r="M1373" s="235" t="s">
        <v>21</v>
      </c>
      <c r="N1373" s="236" t="s">
        <v>42</v>
      </c>
      <c r="O1373" s="42"/>
      <c r="P1373" s="201">
        <f t="shared" si="191"/>
        <v>0</v>
      </c>
      <c r="Q1373" s="201">
        <v>0</v>
      </c>
      <c r="R1373" s="201">
        <f t="shared" si="192"/>
        <v>0</v>
      </c>
      <c r="S1373" s="201">
        <v>0</v>
      </c>
      <c r="T1373" s="202">
        <f t="shared" si="193"/>
        <v>0</v>
      </c>
      <c r="AR1373" s="24" t="s">
        <v>192</v>
      </c>
      <c r="AT1373" s="24" t="s">
        <v>268</v>
      </c>
      <c r="AU1373" s="24" t="s">
        <v>81</v>
      </c>
      <c r="AY1373" s="24" t="s">
        <v>172</v>
      </c>
      <c r="BE1373" s="203">
        <f t="shared" si="194"/>
        <v>0</v>
      </c>
      <c r="BF1373" s="203">
        <f t="shared" si="195"/>
        <v>0</v>
      </c>
      <c r="BG1373" s="203">
        <f t="shared" si="196"/>
        <v>0</v>
      </c>
      <c r="BH1373" s="203">
        <f t="shared" si="197"/>
        <v>0</v>
      </c>
      <c r="BI1373" s="203">
        <f t="shared" si="198"/>
        <v>0</v>
      </c>
      <c r="BJ1373" s="24" t="s">
        <v>79</v>
      </c>
      <c r="BK1373" s="203">
        <f t="shared" si="199"/>
        <v>0</v>
      </c>
      <c r="BL1373" s="24" t="s">
        <v>179</v>
      </c>
      <c r="BM1373" s="24" t="s">
        <v>2504</v>
      </c>
    </row>
    <row r="1374" spans="2:65" s="1" customFormat="1" ht="16.5" customHeight="1">
      <c r="B1374" s="41"/>
      <c r="C1374" s="227" t="s">
        <v>1644</v>
      </c>
      <c r="D1374" s="227" t="s">
        <v>268</v>
      </c>
      <c r="E1374" s="228" t="s">
        <v>2118</v>
      </c>
      <c r="F1374" s="229" t="s">
        <v>2119</v>
      </c>
      <c r="G1374" s="230" t="s">
        <v>2098</v>
      </c>
      <c r="H1374" s="231">
        <v>20</v>
      </c>
      <c r="I1374" s="232"/>
      <c r="J1374" s="233">
        <f t="shared" si="190"/>
        <v>0</v>
      </c>
      <c r="K1374" s="229" t="s">
        <v>21</v>
      </c>
      <c r="L1374" s="234"/>
      <c r="M1374" s="235" t="s">
        <v>21</v>
      </c>
      <c r="N1374" s="236" t="s">
        <v>42</v>
      </c>
      <c r="O1374" s="42"/>
      <c r="P1374" s="201">
        <f t="shared" si="191"/>
        <v>0</v>
      </c>
      <c r="Q1374" s="201">
        <v>0</v>
      </c>
      <c r="R1374" s="201">
        <f t="shared" si="192"/>
        <v>0</v>
      </c>
      <c r="S1374" s="201">
        <v>0</v>
      </c>
      <c r="T1374" s="202">
        <f t="shared" si="193"/>
        <v>0</v>
      </c>
      <c r="AR1374" s="24" t="s">
        <v>192</v>
      </c>
      <c r="AT1374" s="24" t="s">
        <v>268</v>
      </c>
      <c r="AU1374" s="24" t="s">
        <v>81</v>
      </c>
      <c r="AY1374" s="24" t="s">
        <v>172</v>
      </c>
      <c r="BE1374" s="203">
        <f t="shared" si="194"/>
        <v>0</v>
      </c>
      <c r="BF1374" s="203">
        <f t="shared" si="195"/>
        <v>0</v>
      </c>
      <c r="BG1374" s="203">
        <f t="shared" si="196"/>
        <v>0</v>
      </c>
      <c r="BH1374" s="203">
        <f t="shared" si="197"/>
        <v>0</v>
      </c>
      <c r="BI1374" s="203">
        <f t="shared" si="198"/>
        <v>0</v>
      </c>
      <c r="BJ1374" s="24" t="s">
        <v>79</v>
      </c>
      <c r="BK1374" s="203">
        <f t="shared" si="199"/>
        <v>0</v>
      </c>
      <c r="BL1374" s="24" t="s">
        <v>179</v>
      </c>
      <c r="BM1374" s="24" t="s">
        <v>2505</v>
      </c>
    </row>
    <row r="1375" spans="2:65" s="1" customFormat="1" ht="16.5" customHeight="1">
      <c r="B1375" s="41"/>
      <c r="C1375" s="192" t="s">
        <v>2506</v>
      </c>
      <c r="D1375" s="192" t="s">
        <v>174</v>
      </c>
      <c r="E1375" s="193" t="s">
        <v>2507</v>
      </c>
      <c r="F1375" s="194" t="s">
        <v>2508</v>
      </c>
      <c r="G1375" s="195" t="s">
        <v>1685</v>
      </c>
      <c r="H1375" s="196">
        <v>20</v>
      </c>
      <c r="I1375" s="197"/>
      <c r="J1375" s="198">
        <f t="shared" si="190"/>
        <v>0</v>
      </c>
      <c r="K1375" s="194" t="s">
        <v>21</v>
      </c>
      <c r="L1375" s="61"/>
      <c r="M1375" s="199" t="s">
        <v>21</v>
      </c>
      <c r="N1375" s="200" t="s">
        <v>42</v>
      </c>
      <c r="O1375" s="42"/>
      <c r="P1375" s="201">
        <f t="shared" si="191"/>
        <v>0</v>
      </c>
      <c r="Q1375" s="201">
        <v>0</v>
      </c>
      <c r="R1375" s="201">
        <f t="shared" si="192"/>
        <v>0</v>
      </c>
      <c r="S1375" s="201">
        <v>0</v>
      </c>
      <c r="T1375" s="202">
        <f t="shared" si="193"/>
        <v>0</v>
      </c>
      <c r="AR1375" s="24" t="s">
        <v>179</v>
      </c>
      <c r="AT1375" s="24" t="s">
        <v>174</v>
      </c>
      <c r="AU1375" s="24" t="s">
        <v>81</v>
      </c>
      <c r="AY1375" s="24" t="s">
        <v>172</v>
      </c>
      <c r="BE1375" s="203">
        <f t="shared" si="194"/>
        <v>0</v>
      </c>
      <c r="BF1375" s="203">
        <f t="shared" si="195"/>
        <v>0</v>
      </c>
      <c r="BG1375" s="203">
        <f t="shared" si="196"/>
        <v>0</v>
      </c>
      <c r="BH1375" s="203">
        <f t="shared" si="197"/>
        <v>0</v>
      </c>
      <c r="BI1375" s="203">
        <f t="shared" si="198"/>
        <v>0</v>
      </c>
      <c r="BJ1375" s="24" t="s">
        <v>79</v>
      </c>
      <c r="BK1375" s="203">
        <f t="shared" si="199"/>
        <v>0</v>
      </c>
      <c r="BL1375" s="24" t="s">
        <v>179</v>
      </c>
      <c r="BM1375" s="24" t="s">
        <v>2509</v>
      </c>
    </row>
    <row r="1376" spans="2:65" s="1" customFormat="1" ht="16.5" customHeight="1">
      <c r="B1376" s="41"/>
      <c r="C1376" s="227" t="s">
        <v>1647</v>
      </c>
      <c r="D1376" s="227" t="s">
        <v>268</v>
      </c>
      <c r="E1376" s="228" t="s">
        <v>2510</v>
      </c>
      <c r="F1376" s="229" t="s">
        <v>2511</v>
      </c>
      <c r="G1376" s="230" t="s">
        <v>2098</v>
      </c>
      <c r="H1376" s="231">
        <v>20</v>
      </c>
      <c r="I1376" s="232"/>
      <c r="J1376" s="233">
        <f t="shared" si="190"/>
        <v>0</v>
      </c>
      <c r="K1376" s="229" t="s">
        <v>21</v>
      </c>
      <c r="L1376" s="234"/>
      <c r="M1376" s="235" t="s">
        <v>21</v>
      </c>
      <c r="N1376" s="236" t="s">
        <v>42</v>
      </c>
      <c r="O1376" s="42"/>
      <c r="P1376" s="201">
        <f t="shared" si="191"/>
        <v>0</v>
      </c>
      <c r="Q1376" s="201">
        <v>0</v>
      </c>
      <c r="R1376" s="201">
        <f t="shared" si="192"/>
        <v>0</v>
      </c>
      <c r="S1376" s="201">
        <v>0</v>
      </c>
      <c r="T1376" s="202">
        <f t="shared" si="193"/>
        <v>0</v>
      </c>
      <c r="AR1376" s="24" t="s">
        <v>192</v>
      </c>
      <c r="AT1376" s="24" t="s">
        <v>268</v>
      </c>
      <c r="AU1376" s="24" t="s">
        <v>81</v>
      </c>
      <c r="AY1376" s="24" t="s">
        <v>172</v>
      </c>
      <c r="BE1376" s="203">
        <f t="shared" si="194"/>
        <v>0</v>
      </c>
      <c r="BF1376" s="203">
        <f t="shared" si="195"/>
        <v>0</v>
      </c>
      <c r="BG1376" s="203">
        <f t="shared" si="196"/>
        <v>0</v>
      </c>
      <c r="BH1376" s="203">
        <f t="shared" si="197"/>
        <v>0</v>
      </c>
      <c r="BI1376" s="203">
        <f t="shared" si="198"/>
        <v>0</v>
      </c>
      <c r="BJ1376" s="24" t="s">
        <v>79</v>
      </c>
      <c r="BK1376" s="203">
        <f t="shared" si="199"/>
        <v>0</v>
      </c>
      <c r="BL1376" s="24" t="s">
        <v>179</v>
      </c>
      <c r="BM1376" s="24" t="s">
        <v>2512</v>
      </c>
    </row>
    <row r="1377" spans="2:65" s="1" customFormat="1" ht="16.5" customHeight="1">
      <c r="B1377" s="41"/>
      <c r="C1377" s="227" t="s">
        <v>2513</v>
      </c>
      <c r="D1377" s="227" t="s">
        <v>268</v>
      </c>
      <c r="E1377" s="228" t="s">
        <v>2492</v>
      </c>
      <c r="F1377" s="229" t="s">
        <v>2493</v>
      </c>
      <c r="G1377" s="230" t="s">
        <v>2098</v>
      </c>
      <c r="H1377" s="231">
        <v>20</v>
      </c>
      <c r="I1377" s="232"/>
      <c r="J1377" s="233">
        <f t="shared" si="190"/>
        <v>0</v>
      </c>
      <c r="K1377" s="229" t="s">
        <v>21</v>
      </c>
      <c r="L1377" s="234"/>
      <c r="M1377" s="235" t="s">
        <v>21</v>
      </c>
      <c r="N1377" s="236" t="s">
        <v>42</v>
      </c>
      <c r="O1377" s="42"/>
      <c r="P1377" s="201">
        <f t="shared" si="191"/>
        <v>0</v>
      </c>
      <c r="Q1377" s="201">
        <v>0</v>
      </c>
      <c r="R1377" s="201">
        <f t="shared" si="192"/>
        <v>0</v>
      </c>
      <c r="S1377" s="201">
        <v>0</v>
      </c>
      <c r="T1377" s="202">
        <f t="shared" si="193"/>
        <v>0</v>
      </c>
      <c r="AR1377" s="24" t="s">
        <v>192</v>
      </c>
      <c r="AT1377" s="24" t="s">
        <v>268</v>
      </c>
      <c r="AU1377" s="24" t="s">
        <v>81</v>
      </c>
      <c r="AY1377" s="24" t="s">
        <v>172</v>
      </c>
      <c r="BE1377" s="203">
        <f t="shared" si="194"/>
        <v>0</v>
      </c>
      <c r="BF1377" s="203">
        <f t="shared" si="195"/>
        <v>0</v>
      </c>
      <c r="BG1377" s="203">
        <f t="shared" si="196"/>
        <v>0</v>
      </c>
      <c r="BH1377" s="203">
        <f t="shared" si="197"/>
        <v>0</v>
      </c>
      <c r="BI1377" s="203">
        <f t="shared" si="198"/>
        <v>0</v>
      </c>
      <c r="BJ1377" s="24" t="s">
        <v>79</v>
      </c>
      <c r="BK1377" s="203">
        <f t="shared" si="199"/>
        <v>0</v>
      </c>
      <c r="BL1377" s="24" t="s">
        <v>179</v>
      </c>
      <c r="BM1377" s="24" t="s">
        <v>2514</v>
      </c>
    </row>
    <row r="1378" spans="2:65" s="1" customFormat="1" ht="16.5" customHeight="1">
      <c r="B1378" s="41"/>
      <c r="C1378" s="227" t="s">
        <v>1652</v>
      </c>
      <c r="D1378" s="227" t="s">
        <v>268</v>
      </c>
      <c r="E1378" s="228" t="s">
        <v>2118</v>
      </c>
      <c r="F1378" s="229" t="s">
        <v>2119</v>
      </c>
      <c r="G1378" s="230" t="s">
        <v>2098</v>
      </c>
      <c r="H1378" s="231">
        <v>20</v>
      </c>
      <c r="I1378" s="232"/>
      <c r="J1378" s="233">
        <f t="shared" si="190"/>
        <v>0</v>
      </c>
      <c r="K1378" s="229" t="s">
        <v>21</v>
      </c>
      <c r="L1378" s="234"/>
      <c r="M1378" s="235" t="s">
        <v>21</v>
      </c>
      <c r="N1378" s="236" t="s">
        <v>42</v>
      </c>
      <c r="O1378" s="42"/>
      <c r="P1378" s="201">
        <f t="shared" si="191"/>
        <v>0</v>
      </c>
      <c r="Q1378" s="201">
        <v>0</v>
      </c>
      <c r="R1378" s="201">
        <f t="shared" si="192"/>
        <v>0</v>
      </c>
      <c r="S1378" s="201">
        <v>0</v>
      </c>
      <c r="T1378" s="202">
        <f t="shared" si="193"/>
        <v>0</v>
      </c>
      <c r="AR1378" s="24" t="s">
        <v>192</v>
      </c>
      <c r="AT1378" s="24" t="s">
        <v>268</v>
      </c>
      <c r="AU1378" s="24" t="s">
        <v>81</v>
      </c>
      <c r="AY1378" s="24" t="s">
        <v>172</v>
      </c>
      <c r="BE1378" s="203">
        <f t="shared" si="194"/>
        <v>0</v>
      </c>
      <c r="BF1378" s="203">
        <f t="shared" si="195"/>
        <v>0</v>
      </c>
      <c r="BG1378" s="203">
        <f t="shared" si="196"/>
        <v>0</v>
      </c>
      <c r="BH1378" s="203">
        <f t="shared" si="197"/>
        <v>0</v>
      </c>
      <c r="BI1378" s="203">
        <f t="shared" si="198"/>
        <v>0</v>
      </c>
      <c r="BJ1378" s="24" t="s">
        <v>79</v>
      </c>
      <c r="BK1378" s="203">
        <f t="shared" si="199"/>
        <v>0</v>
      </c>
      <c r="BL1378" s="24" t="s">
        <v>179</v>
      </c>
      <c r="BM1378" s="24" t="s">
        <v>2515</v>
      </c>
    </row>
    <row r="1379" spans="2:65" s="1" customFormat="1" ht="16.5" customHeight="1">
      <c r="B1379" s="41"/>
      <c r="C1379" s="192" t="s">
        <v>2516</v>
      </c>
      <c r="D1379" s="192" t="s">
        <v>174</v>
      </c>
      <c r="E1379" s="193" t="s">
        <v>2517</v>
      </c>
      <c r="F1379" s="194" t="s">
        <v>2518</v>
      </c>
      <c r="G1379" s="195" t="s">
        <v>1685</v>
      </c>
      <c r="H1379" s="196">
        <v>20</v>
      </c>
      <c r="I1379" s="197"/>
      <c r="J1379" s="198">
        <f t="shared" si="190"/>
        <v>0</v>
      </c>
      <c r="K1379" s="194" t="s">
        <v>21</v>
      </c>
      <c r="L1379" s="61"/>
      <c r="M1379" s="199" t="s">
        <v>21</v>
      </c>
      <c r="N1379" s="200" t="s">
        <v>42</v>
      </c>
      <c r="O1379" s="42"/>
      <c r="P1379" s="201">
        <f t="shared" si="191"/>
        <v>0</v>
      </c>
      <c r="Q1379" s="201">
        <v>0</v>
      </c>
      <c r="R1379" s="201">
        <f t="shared" si="192"/>
        <v>0</v>
      </c>
      <c r="S1379" s="201">
        <v>0</v>
      </c>
      <c r="T1379" s="202">
        <f t="shared" si="193"/>
        <v>0</v>
      </c>
      <c r="AR1379" s="24" t="s">
        <v>179</v>
      </c>
      <c r="AT1379" s="24" t="s">
        <v>174</v>
      </c>
      <c r="AU1379" s="24" t="s">
        <v>81</v>
      </c>
      <c r="AY1379" s="24" t="s">
        <v>172</v>
      </c>
      <c r="BE1379" s="203">
        <f t="shared" si="194"/>
        <v>0</v>
      </c>
      <c r="BF1379" s="203">
        <f t="shared" si="195"/>
        <v>0</v>
      </c>
      <c r="BG1379" s="203">
        <f t="shared" si="196"/>
        <v>0</v>
      </c>
      <c r="BH1379" s="203">
        <f t="shared" si="197"/>
        <v>0</v>
      </c>
      <c r="BI1379" s="203">
        <f t="shared" si="198"/>
        <v>0</v>
      </c>
      <c r="BJ1379" s="24" t="s">
        <v>79</v>
      </c>
      <c r="BK1379" s="203">
        <f t="shared" si="199"/>
        <v>0</v>
      </c>
      <c r="BL1379" s="24" t="s">
        <v>179</v>
      </c>
      <c r="BM1379" s="24" t="s">
        <v>2519</v>
      </c>
    </row>
    <row r="1380" spans="2:65" s="1" customFormat="1" ht="16.5" customHeight="1">
      <c r="B1380" s="41"/>
      <c r="C1380" s="227" t="s">
        <v>1657</v>
      </c>
      <c r="D1380" s="227" t="s">
        <v>268</v>
      </c>
      <c r="E1380" s="228" t="s">
        <v>2520</v>
      </c>
      <c r="F1380" s="229" t="s">
        <v>2521</v>
      </c>
      <c r="G1380" s="230" t="s">
        <v>2098</v>
      </c>
      <c r="H1380" s="231">
        <v>20</v>
      </c>
      <c r="I1380" s="232"/>
      <c r="J1380" s="233">
        <f t="shared" si="190"/>
        <v>0</v>
      </c>
      <c r="K1380" s="229" t="s">
        <v>21</v>
      </c>
      <c r="L1380" s="234"/>
      <c r="M1380" s="235" t="s">
        <v>21</v>
      </c>
      <c r="N1380" s="236" t="s">
        <v>42</v>
      </c>
      <c r="O1380" s="42"/>
      <c r="P1380" s="201">
        <f t="shared" si="191"/>
        <v>0</v>
      </c>
      <c r="Q1380" s="201">
        <v>0</v>
      </c>
      <c r="R1380" s="201">
        <f t="shared" si="192"/>
        <v>0</v>
      </c>
      <c r="S1380" s="201">
        <v>0</v>
      </c>
      <c r="T1380" s="202">
        <f t="shared" si="193"/>
        <v>0</v>
      </c>
      <c r="AR1380" s="24" t="s">
        <v>192</v>
      </c>
      <c r="AT1380" s="24" t="s">
        <v>268</v>
      </c>
      <c r="AU1380" s="24" t="s">
        <v>81</v>
      </c>
      <c r="AY1380" s="24" t="s">
        <v>172</v>
      </c>
      <c r="BE1380" s="203">
        <f t="shared" si="194"/>
        <v>0</v>
      </c>
      <c r="BF1380" s="203">
        <f t="shared" si="195"/>
        <v>0</v>
      </c>
      <c r="BG1380" s="203">
        <f t="shared" si="196"/>
        <v>0</v>
      </c>
      <c r="BH1380" s="203">
        <f t="shared" si="197"/>
        <v>0</v>
      </c>
      <c r="BI1380" s="203">
        <f t="shared" si="198"/>
        <v>0</v>
      </c>
      <c r="BJ1380" s="24" t="s">
        <v>79</v>
      </c>
      <c r="BK1380" s="203">
        <f t="shared" si="199"/>
        <v>0</v>
      </c>
      <c r="BL1380" s="24" t="s">
        <v>179</v>
      </c>
      <c r="BM1380" s="24" t="s">
        <v>2522</v>
      </c>
    </row>
    <row r="1381" spans="2:65" s="1" customFormat="1" ht="16.5" customHeight="1">
      <c r="B1381" s="41"/>
      <c r="C1381" s="227" t="s">
        <v>2523</v>
      </c>
      <c r="D1381" s="227" t="s">
        <v>268</v>
      </c>
      <c r="E1381" s="228" t="s">
        <v>2465</v>
      </c>
      <c r="F1381" s="229" t="s">
        <v>2466</v>
      </c>
      <c r="G1381" s="230" t="s">
        <v>2098</v>
      </c>
      <c r="H1381" s="231">
        <v>20</v>
      </c>
      <c r="I1381" s="232"/>
      <c r="J1381" s="233">
        <f t="shared" si="190"/>
        <v>0</v>
      </c>
      <c r="K1381" s="229" t="s">
        <v>21</v>
      </c>
      <c r="L1381" s="234"/>
      <c r="M1381" s="235" t="s">
        <v>21</v>
      </c>
      <c r="N1381" s="236" t="s">
        <v>42</v>
      </c>
      <c r="O1381" s="42"/>
      <c r="P1381" s="201">
        <f t="shared" si="191"/>
        <v>0</v>
      </c>
      <c r="Q1381" s="201">
        <v>0</v>
      </c>
      <c r="R1381" s="201">
        <f t="shared" si="192"/>
        <v>0</v>
      </c>
      <c r="S1381" s="201">
        <v>0</v>
      </c>
      <c r="T1381" s="202">
        <f t="shared" si="193"/>
        <v>0</v>
      </c>
      <c r="AR1381" s="24" t="s">
        <v>192</v>
      </c>
      <c r="AT1381" s="24" t="s">
        <v>268</v>
      </c>
      <c r="AU1381" s="24" t="s">
        <v>81</v>
      </c>
      <c r="AY1381" s="24" t="s">
        <v>172</v>
      </c>
      <c r="BE1381" s="203">
        <f t="shared" si="194"/>
        <v>0</v>
      </c>
      <c r="BF1381" s="203">
        <f t="shared" si="195"/>
        <v>0</v>
      </c>
      <c r="BG1381" s="203">
        <f t="shared" si="196"/>
        <v>0</v>
      </c>
      <c r="BH1381" s="203">
        <f t="shared" si="197"/>
        <v>0</v>
      </c>
      <c r="BI1381" s="203">
        <f t="shared" si="198"/>
        <v>0</v>
      </c>
      <c r="BJ1381" s="24" t="s">
        <v>79</v>
      </c>
      <c r="BK1381" s="203">
        <f t="shared" si="199"/>
        <v>0</v>
      </c>
      <c r="BL1381" s="24" t="s">
        <v>179</v>
      </c>
      <c r="BM1381" s="24" t="s">
        <v>2524</v>
      </c>
    </row>
    <row r="1382" spans="2:65" s="1" customFormat="1" ht="16.5" customHeight="1">
      <c r="B1382" s="41"/>
      <c r="C1382" s="227" t="s">
        <v>1661</v>
      </c>
      <c r="D1382" s="227" t="s">
        <v>268</v>
      </c>
      <c r="E1382" s="228" t="s">
        <v>2118</v>
      </c>
      <c r="F1382" s="229" t="s">
        <v>2119</v>
      </c>
      <c r="G1382" s="230" t="s">
        <v>2098</v>
      </c>
      <c r="H1382" s="231">
        <v>20</v>
      </c>
      <c r="I1382" s="232"/>
      <c r="J1382" s="233">
        <f t="shared" si="190"/>
        <v>0</v>
      </c>
      <c r="K1382" s="229" t="s">
        <v>21</v>
      </c>
      <c r="L1382" s="234"/>
      <c r="M1382" s="235" t="s">
        <v>21</v>
      </c>
      <c r="N1382" s="236" t="s">
        <v>42</v>
      </c>
      <c r="O1382" s="42"/>
      <c r="P1382" s="201">
        <f t="shared" si="191"/>
        <v>0</v>
      </c>
      <c r="Q1382" s="201">
        <v>0</v>
      </c>
      <c r="R1382" s="201">
        <f t="shared" si="192"/>
        <v>0</v>
      </c>
      <c r="S1382" s="201">
        <v>0</v>
      </c>
      <c r="T1382" s="202">
        <f t="shared" si="193"/>
        <v>0</v>
      </c>
      <c r="AR1382" s="24" t="s">
        <v>192</v>
      </c>
      <c r="AT1382" s="24" t="s">
        <v>268</v>
      </c>
      <c r="AU1382" s="24" t="s">
        <v>81</v>
      </c>
      <c r="AY1382" s="24" t="s">
        <v>172</v>
      </c>
      <c r="BE1382" s="203">
        <f t="shared" si="194"/>
        <v>0</v>
      </c>
      <c r="BF1382" s="203">
        <f t="shared" si="195"/>
        <v>0</v>
      </c>
      <c r="BG1382" s="203">
        <f t="shared" si="196"/>
        <v>0</v>
      </c>
      <c r="BH1382" s="203">
        <f t="shared" si="197"/>
        <v>0</v>
      </c>
      <c r="BI1382" s="203">
        <f t="shared" si="198"/>
        <v>0</v>
      </c>
      <c r="BJ1382" s="24" t="s">
        <v>79</v>
      </c>
      <c r="BK1382" s="203">
        <f t="shared" si="199"/>
        <v>0</v>
      </c>
      <c r="BL1382" s="24" t="s">
        <v>179</v>
      </c>
      <c r="BM1382" s="24" t="s">
        <v>2525</v>
      </c>
    </row>
    <row r="1383" spans="2:65" s="1" customFormat="1" ht="16.5" customHeight="1">
      <c r="B1383" s="41"/>
      <c r="C1383" s="192" t="s">
        <v>2526</v>
      </c>
      <c r="D1383" s="192" t="s">
        <v>174</v>
      </c>
      <c r="E1383" s="193" t="s">
        <v>2527</v>
      </c>
      <c r="F1383" s="194" t="s">
        <v>2528</v>
      </c>
      <c r="G1383" s="195" t="s">
        <v>1685</v>
      </c>
      <c r="H1383" s="196">
        <v>3</v>
      </c>
      <c r="I1383" s="197"/>
      <c r="J1383" s="198">
        <f t="shared" si="190"/>
        <v>0</v>
      </c>
      <c r="K1383" s="194" t="s">
        <v>21</v>
      </c>
      <c r="L1383" s="61"/>
      <c r="M1383" s="199" t="s">
        <v>21</v>
      </c>
      <c r="N1383" s="200" t="s">
        <v>42</v>
      </c>
      <c r="O1383" s="42"/>
      <c r="P1383" s="201">
        <f t="shared" si="191"/>
        <v>0</v>
      </c>
      <c r="Q1383" s="201">
        <v>0</v>
      </c>
      <c r="R1383" s="201">
        <f t="shared" si="192"/>
        <v>0</v>
      </c>
      <c r="S1383" s="201">
        <v>0</v>
      </c>
      <c r="T1383" s="202">
        <f t="shared" si="193"/>
        <v>0</v>
      </c>
      <c r="AR1383" s="24" t="s">
        <v>179</v>
      </c>
      <c r="AT1383" s="24" t="s">
        <v>174</v>
      </c>
      <c r="AU1383" s="24" t="s">
        <v>81</v>
      </c>
      <c r="AY1383" s="24" t="s">
        <v>172</v>
      </c>
      <c r="BE1383" s="203">
        <f t="shared" si="194"/>
        <v>0</v>
      </c>
      <c r="BF1383" s="203">
        <f t="shared" si="195"/>
        <v>0</v>
      </c>
      <c r="BG1383" s="203">
        <f t="shared" si="196"/>
        <v>0</v>
      </c>
      <c r="BH1383" s="203">
        <f t="shared" si="197"/>
        <v>0</v>
      </c>
      <c r="BI1383" s="203">
        <f t="shared" si="198"/>
        <v>0</v>
      </c>
      <c r="BJ1383" s="24" t="s">
        <v>79</v>
      </c>
      <c r="BK1383" s="203">
        <f t="shared" si="199"/>
        <v>0</v>
      </c>
      <c r="BL1383" s="24" t="s">
        <v>179</v>
      </c>
      <c r="BM1383" s="24" t="s">
        <v>2529</v>
      </c>
    </row>
    <row r="1384" spans="2:65" s="1" customFormat="1" ht="16.5" customHeight="1">
      <c r="B1384" s="41"/>
      <c r="C1384" s="227" t="s">
        <v>1664</v>
      </c>
      <c r="D1384" s="227" t="s">
        <v>268</v>
      </c>
      <c r="E1384" s="228" t="s">
        <v>2530</v>
      </c>
      <c r="F1384" s="229" t="s">
        <v>2531</v>
      </c>
      <c r="G1384" s="230" t="s">
        <v>2098</v>
      </c>
      <c r="H1384" s="231">
        <v>3</v>
      </c>
      <c r="I1384" s="232"/>
      <c r="J1384" s="233">
        <f t="shared" si="190"/>
        <v>0</v>
      </c>
      <c r="K1384" s="229" t="s">
        <v>21</v>
      </c>
      <c r="L1384" s="234"/>
      <c r="M1384" s="235" t="s">
        <v>21</v>
      </c>
      <c r="N1384" s="236" t="s">
        <v>42</v>
      </c>
      <c r="O1384" s="42"/>
      <c r="P1384" s="201">
        <f t="shared" si="191"/>
        <v>0</v>
      </c>
      <c r="Q1384" s="201">
        <v>0</v>
      </c>
      <c r="R1384" s="201">
        <f t="shared" si="192"/>
        <v>0</v>
      </c>
      <c r="S1384" s="201">
        <v>0</v>
      </c>
      <c r="T1384" s="202">
        <f t="shared" si="193"/>
        <v>0</v>
      </c>
      <c r="AR1384" s="24" t="s">
        <v>192</v>
      </c>
      <c r="AT1384" s="24" t="s">
        <v>268</v>
      </c>
      <c r="AU1384" s="24" t="s">
        <v>81</v>
      </c>
      <c r="AY1384" s="24" t="s">
        <v>172</v>
      </c>
      <c r="BE1384" s="203">
        <f t="shared" si="194"/>
        <v>0</v>
      </c>
      <c r="BF1384" s="203">
        <f t="shared" si="195"/>
        <v>0</v>
      </c>
      <c r="BG1384" s="203">
        <f t="shared" si="196"/>
        <v>0</v>
      </c>
      <c r="BH1384" s="203">
        <f t="shared" si="197"/>
        <v>0</v>
      </c>
      <c r="BI1384" s="203">
        <f t="shared" si="198"/>
        <v>0</v>
      </c>
      <c r="BJ1384" s="24" t="s">
        <v>79</v>
      </c>
      <c r="BK1384" s="203">
        <f t="shared" si="199"/>
        <v>0</v>
      </c>
      <c r="BL1384" s="24" t="s">
        <v>179</v>
      </c>
      <c r="BM1384" s="24" t="s">
        <v>2532</v>
      </c>
    </row>
    <row r="1385" spans="2:65" s="1" customFormat="1" ht="16.5" customHeight="1">
      <c r="B1385" s="41"/>
      <c r="C1385" s="192" t="s">
        <v>2533</v>
      </c>
      <c r="D1385" s="192" t="s">
        <v>174</v>
      </c>
      <c r="E1385" s="193" t="s">
        <v>2534</v>
      </c>
      <c r="F1385" s="194" t="s">
        <v>2535</v>
      </c>
      <c r="G1385" s="195" t="s">
        <v>1685</v>
      </c>
      <c r="H1385" s="196">
        <v>1</v>
      </c>
      <c r="I1385" s="197"/>
      <c r="J1385" s="198">
        <f t="shared" si="190"/>
        <v>0</v>
      </c>
      <c r="K1385" s="194" t="s">
        <v>21</v>
      </c>
      <c r="L1385" s="61"/>
      <c r="M1385" s="199" t="s">
        <v>21</v>
      </c>
      <c r="N1385" s="200" t="s">
        <v>42</v>
      </c>
      <c r="O1385" s="42"/>
      <c r="P1385" s="201">
        <f t="shared" si="191"/>
        <v>0</v>
      </c>
      <c r="Q1385" s="201">
        <v>0</v>
      </c>
      <c r="R1385" s="201">
        <f t="shared" si="192"/>
        <v>0</v>
      </c>
      <c r="S1385" s="201">
        <v>0</v>
      </c>
      <c r="T1385" s="202">
        <f t="shared" si="193"/>
        <v>0</v>
      </c>
      <c r="AR1385" s="24" t="s">
        <v>179</v>
      </c>
      <c r="AT1385" s="24" t="s">
        <v>174</v>
      </c>
      <c r="AU1385" s="24" t="s">
        <v>81</v>
      </c>
      <c r="AY1385" s="24" t="s">
        <v>172</v>
      </c>
      <c r="BE1385" s="203">
        <f t="shared" si="194"/>
        <v>0</v>
      </c>
      <c r="BF1385" s="203">
        <f t="shared" si="195"/>
        <v>0</v>
      </c>
      <c r="BG1385" s="203">
        <f t="shared" si="196"/>
        <v>0</v>
      </c>
      <c r="BH1385" s="203">
        <f t="shared" si="197"/>
        <v>0</v>
      </c>
      <c r="BI1385" s="203">
        <f t="shared" si="198"/>
        <v>0</v>
      </c>
      <c r="BJ1385" s="24" t="s">
        <v>79</v>
      </c>
      <c r="BK1385" s="203">
        <f t="shared" si="199"/>
        <v>0</v>
      </c>
      <c r="BL1385" s="24" t="s">
        <v>179</v>
      </c>
      <c r="BM1385" s="24" t="s">
        <v>2536</v>
      </c>
    </row>
    <row r="1386" spans="2:65" s="1" customFormat="1" ht="16.5" customHeight="1">
      <c r="B1386" s="41"/>
      <c r="C1386" s="227" t="s">
        <v>1668</v>
      </c>
      <c r="D1386" s="227" t="s">
        <v>268</v>
      </c>
      <c r="E1386" s="228" t="s">
        <v>2537</v>
      </c>
      <c r="F1386" s="229" t="s">
        <v>2538</v>
      </c>
      <c r="G1386" s="230" t="s">
        <v>2098</v>
      </c>
      <c r="H1386" s="231">
        <v>1</v>
      </c>
      <c r="I1386" s="232"/>
      <c r="J1386" s="233">
        <f t="shared" si="190"/>
        <v>0</v>
      </c>
      <c r="K1386" s="229" t="s">
        <v>21</v>
      </c>
      <c r="L1386" s="234"/>
      <c r="M1386" s="235" t="s">
        <v>21</v>
      </c>
      <c r="N1386" s="236" t="s">
        <v>42</v>
      </c>
      <c r="O1386" s="42"/>
      <c r="P1386" s="201">
        <f t="shared" si="191"/>
        <v>0</v>
      </c>
      <c r="Q1386" s="201">
        <v>0</v>
      </c>
      <c r="R1386" s="201">
        <f t="shared" si="192"/>
        <v>0</v>
      </c>
      <c r="S1386" s="201">
        <v>0</v>
      </c>
      <c r="T1386" s="202">
        <f t="shared" si="193"/>
        <v>0</v>
      </c>
      <c r="AR1386" s="24" t="s">
        <v>192</v>
      </c>
      <c r="AT1386" s="24" t="s">
        <v>268</v>
      </c>
      <c r="AU1386" s="24" t="s">
        <v>81</v>
      </c>
      <c r="AY1386" s="24" t="s">
        <v>172</v>
      </c>
      <c r="BE1386" s="203">
        <f t="shared" si="194"/>
        <v>0</v>
      </c>
      <c r="BF1386" s="203">
        <f t="shared" si="195"/>
        <v>0</v>
      </c>
      <c r="BG1386" s="203">
        <f t="shared" si="196"/>
        <v>0</v>
      </c>
      <c r="BH1386" s="203">
        <f t="shared" si="197"/>
        <v>0</v>
      </c>
      <c r="BI1386" s="203">
        <f t="shared" si="198"/>
        <v>0</v>
      </c>
      <c r="BJ1386" s="24" t="s">
        <v>79</v>
      </c>
      <c r="BK1386" s="203">
        <f t="shared" si="199"/>
        <v>0</v>
      </c>
      <c r="BL1386" s="24" t="s">
        <v>179</v>
      </c>
      <c r="BM1386" s="24" t="s">
        <v>2539</v>
      </c>
    </row>
    <row r="1387" spans="2:65" s="1" customFormat="1" ht="16.5" customHeight="1">
      <c r="B1387" s="41"/>
      <c r="C1387" s="192" t="s">
        <v>2540</v>
      </c>
      <c r="D1387" s="192" t="s">
        <v>174</v>
      </c>
      <c r="E1387" s="193" t="s">
        <v>2541</v>
      </c>
      <c r="F1387" s="194" t="s">
        <v>2542</v>
      </c>
      <c r="G1387" s="195" t="s">
        <v>1685</v>
      </c>
      <c r="H1387" s="196">
        <v>2</v>
      </c>
      <c r="I1387" s="197"/>
      <c r="J1387" s="198">
        <f t="shared" si="190"/>
        <v>0</v>
      </c>
      <c r="K1387" s="194" t="s">
        <v>21</v>
      </c>
      <c r="L1387" s="61"/>
      <c r="M1387" s="199" t="s">
        <v>21</v>
      </c>
      <c r="N1387" s="200" t="s">
        <v>42</v>
      </c>
      <c r="O1387" s="42"/>
      <c r="P1387" s="201">
        <f t="shared" si="191"/>
        <v>0</v>
      </c>
      <c r="Q1387" s="201">
        <v>0</v>
      </c>
      <c r="R1387" s="201">
        <f t="shared" si="192"/>
        <v>0</v>
      </c>
      <c r="S1387" s="201">
        <v>0</v>
      </c>
      <c r="T1387" s="202">
        <f t="shared" si="193"/>
        <v>0</v>
      </c>
      <c r="AR1387" s="24" t="s">
        <v>179</v>
      </c>
      <c r="AT1387" s="24" t="s">
        <v>174</v>
      </c>
      <c r="AU1387" s="24" t="s">
        <v>81</v>
      </c>
      <c r="AY1387" s="24" t="s">
        <v>172</v>
      </c>
      <c r="BE1387" s="203">
        <f t="shared" si="194"/>
        <v>0</v>
      </c>
      <c r="BF1387" s="203">
        <f t="shared" si="195"/>
        <v>0</v>
      </c>
      <c r="BG1387" s="203">
        <f t="shared" si="196"/>
        <v>0</v>
      </c>
      <c r="BH1387" s="203">
        <f t="shared" si="197"/>
        <v>0</v>
      </c>
      <c r="BI1387" s="203">
        <f t="shared" si="198"/>
        <v>0</v>
      </c>
      <c r="BJ1387" s="24" t="s">
        <v>79</v>
      </c>
      <c r="BK1387" s="203">
        <f t="shared" si="199"/>
        <v>0</v>
      </c>
      <c r="BL1387" s="24" t="s">
        <v>179</v>
      </c>
      <c r="BM1387" s="24" t="s">
        <v>2543</v>
      </c>
    </row>
    <row r="1388" spans="2:65" s="1" customFormat="1" ht="16.5" customHeight="1">
      <c r="B1388" s="41"/>
      <c r="C1388" s="227" t="s">
        <v>1671</v>
      </c>
      <c r="D1388" s="227" t="s">
        <v>268</v>
      </c>
      <c r="E1388" s="228" t="s">
        <v>2544</v>
      </c>
      <c r="F1388" s="229" t="s">
        <v>2545</v>
      </c>
      <c r="G1388" s="230" t="s">
        <v>2098</v>
      </c>
      <c r="H1388" s="231">
        <v>2</v>
      </c>
      <c r="I1388" s="232"/>
      <c r="J1388" s="233">
        <f t="shared" si="190"/>
        <v>0</v>
      </c>
      <c r="K1388" s="229" t="s">
        <v>21</v>
      </c>
      <c r="L1388" s="234"/>
      <c r="M1388" s="235" t="s">
        <v>21</v>
      </c>
      <c r="N1388" s="236" t="s">
        <v>42</v>
      </c>
      <c r="O1388" s="42"/>
      <c r="P1388" s="201">
        <f t="shared" si="191"/>
        <v>0</v>
      </c>
      <c r="Q1388" s="201">
        <v>0</v>
      </c>
      <c r="R1388" s="201">
        <f t="shared" si="192"/>
        <v>0</v>
      </c>
      <c r="S1388" s="201">
        <v>0</v>
      </c>
      <c r="T1388" s="202">
        <f t="shared" si="193"/>
        <v>0</v>
      </c>
      <c r="AR1388" s="24" t="s">
        <v>192</v>
      </c>
      <c r="AT1388" s="24" t="s">
        <v>268</v>
      </c>
      <c r="AU1388" s="24" t="s">
        <v>81</v>
      </c>
      <c r="AY1388" s="24" t="s">
        <v>172</v>
      </c>
      <c r="BE1388" s="203">
        <f t="shared" si="194"/>
        <v>0</v>
      </c>
      <c r="BF1388" s="203">
        <f t="shared" si="195"/>
        <v>0</v>
      </c>
      <c r="BG1388" s="203">
        <f t="shared" si="196"/>
        <v>0</v>
      </c>
      <c r="BH1388" s="203">
        <f t="shared" si="197"/>
        <v>0</v>
      </c>
      <c r="BI1388" s="203">
        <f t="shared" si="198"/>
        <v>0</v>
      </c>
      <c r="BJ1388" s="24" t="s">
        <v>79</v>
      </c>
      <c r="BK1388" s="203">
        <f t="shared" si="199"/>
        <v>0</v>
      </c>
      <c r="BL1388" s="24" t="s">
        <v>179</v>
      </c>
      <c r="BM1388" s="24" t="s">
        <v>2546</v>
      </c>
    </row>
    <row r="1389" spans="2:65" s="1" customFormat="1" ht="16.5" customHeight="1">
      <c r="B1389" s="41"/>
      <c r="C1389" s="192" t="s">
        <v>2547</v>
      </c>
      <c r="D1389" s="192" t="s">
        <v>174</v>
      </c>
      <c r="E1389" s="193" t="s">
        <v>2548</v>
      </c>
      <c r="F1389" s="194" t="s">
        <v>2549</v>
      </c>
      <c r="G1389" s="195" t="s">
        <v>1685</v>
      </c>
      <c r="H1389" s="196">
        <v>20</v>
      </c>
      <c r="I1389" s="197"/>
      <c r="J1389" s="198">
        <f t="shared" si="190"/>
        <v>0</v>
      </c>
      <c r="K1389" s="194" t="s">
        <v>21</v>
      </c>
      <c r="L1389" s="61"/>
      <c r="M1389" s="199" t="s">
        <v>21</v>
      </c>
      <c r="N1389" s="200" t="s">
        <v>42</v>
      </c>
      <c r="O1389" s="42"/>
      <c r="P1389" s="201">
        <f t="shared" si="191"/>
        <v>0</v>
      </c>
      <c r="Q1389" s="201">
        <v>0</v>
      </c>
      <c r="R1389" s="201">
        <f t="shared" si="192"/>
        <v>0</v>
      </c>
      <c r="S1389" s="201">
        <v>0</v>
      </c>
      <c r="T1389" s="202">
        <f t="shared" si="193"/>
        <v>0</v>
      </c>
      <c r="AR1389" s="24" t="s">
        <v>179</v>
      </c>
      <c r="AT1389" s="24" t="s">
        <v>174</v>
      </c>
      <c r="AU1389" s="24" t="s">
        <v>81</v>
      </c>
      <c r="AY1389" s="24" t="s">
        <v>172</v>
      </c>
      <c r="BE1389" s="203">
        <f t="shared" si="194"/>
        <v>0</v>
      </c>
      <c r="BF1389" s="203">
        <f t="shared" si="195"/>
        <v>0</v>
      </c>
      <c r="BG1389" s="203">
        <f t="shared" si="196"/>
        <v>0</v>
      </c>
      <c r="BH1389" s="203">
        <f t="shared" si="197"/>
        <v>0</v>
      </c>
      <c r="BI1389" s="203">
        <f t="shared" si="198"/>
        <v>0</v>
      </c>
      <c r="BJ1389" s="24" t="s">
        <v>79</v>
      </c>
      <c r="BK1389" s="203">
        <f t="shared" si="199"/>
        <v>0</v>
      </c>
      <c r="BL1389" s="24" t="s">
        <v>179</v>
      </c>
      <c r="BM1389" s="24" t="s">
        <v>2550</v>
      </c>
    </row>
    <row r="1390" spans="2:65" s="1" customFormat="1" ht="16.5" customHeight="1">
      <c r="B1390" s="41"/>
      <c r="C1390" s="227" t="s">
        <v>1675</v>
      </c>
      <c r="D1390" s="227" t="s">
        <v>268</v>
      </c>
      <c r="E1390" s="228" t="s">
        <v>2551</v>
      </c>
      <c r="F1390" s="229" t="s">
        <v>2552</v>
      </c>
      <c r="G1390" s="230" t="s">
        <v>2098</v>
      </c>
      <c r="H1390" s="231">
        <v>20</v>
      </c>
      <c r="I1390" s="232"/>
      <c r="J1390" s="233">
        <f t="shared" si="190"/>
        <v>0</v>
      </c>
      <c r="K1390" s="229" t="s">
        <v>21</v>
      </c>
      <c r="L1390" s="234"/>
      <c r="M1390" s="235" t="s">
        <v>21</v>
      </c>
      <c r="N1390" s="236" t="s">
        <v>42</v>
      </c>
      <c r="O1390" s="42"/>
      <c r="P1390" s="201">
        <f t="shared" si="191"/>
        <v>0</v>
      </c>
      <c r="Q1390" s="201">
        <v>0</v>
      </c>
      <c r="R1390" s="201">
        <f t="shared" si="192"/>
        <v>0</v>
      </c>
      <c r="S1390" s="201">
        <v>0</v>
      </c>
      <c r="T1390" s="202">
        <f t="shared" si="193"/>
        <v>0</v>
      </c>
      <c r="AR1390" s="24" t="s">
        <v>192</v>
      </c>
      <c r="AT1390" s="24" t="s">
        <v>268</v>
      </c>
      <c r="AU1390" s="24" t="s">
        <v>81</v>
      </c>
      <c r="AY1390" s="24" t="s">
        <v>172</v>
      </c>
      <c r="BE1390" s="203">
        <f t="shared" si="194"/>
        <v>0</v>
      </c>
      <c r="BF1390" s="203">
        <f t="shared" si="195"/>
        <v>0</v>
      </c>
      <c r="BG1390" s="203">
        <f t="shared" si="196"/>
        <v>0</v>
      </c>
      <c r="BH1390" s="203">
        <f t="shared" si="197"/>
        <v>0</v>
      </c>
      <c r="BI1390" s="203">
        <f t="shared" si="198"/>
        <v>0</v>
      </c>
      <c r="BJ1390" s="24" t="s">
        <v>79</v>
      </c>
      <c r="BK1390" s="203">
        <f t="shared" si="199"/>
        <v>0</v>
      </c>
      <c r="BL1390" s="24" t="s">
        <v>179</v>
      </c>
      <c r="BM1390" s="24" t="s">
        <v>2553</v>
      </c>
    </row>
    <row r="1391" spans="2:65" s="1" customFormat="1" ht="16.5" customHeight="1">
      <c r="B1391" s="41"/>
      <c r="C1391" s="192" t="s">
        <v>2554</v>
      </c>
      <c r="D1391" s="192" t="s">
        <v>174</v>
      </c>
      <c r="E1391" s="193" t="s">
        <v>2555</v>
      </c>
      <c r="F1391" s="194" t="s">
        <v>2556</v>
      </c>
      <c r="G1391" s="195" t="s">
        <v>1685</v>
      </c>
      <c r="H1391" s="196">
        <v>23</v>
      </c>
      <c r="I1391" s="197"/>
      <c r="J1391" s="198">
        <f t="shared" si="190"/>
        <v>0</v>
      </c>
      <c r="K1391" s="194" t="s">
        <v>21</v>
      </c>
      <c r="L1391" s="61"/>
      <c r="M1391" s="199" t="s">
        <v>21</v>
      </c>
      <c r="N1391" s="200" t="s">
        <v>42</v>
      </c>
      <c r="O1391" s="42"/>
      <c r="P1391" s="201">
        <f t="shared" si="191"/>
        <v>0</v>
      </c>
      <c r="Q1391" s="201">
        <v>0</v>
      </c>
      <c r="R1391" s="201">
        <f t="shared" si="192"/>
        <v>0</v>
      </c>
      <c r="S1391" s="201">
        <v>0</v>
      </c>
      <c r="T1391" s="202">
        <f t="shared" si="193"/>
        <v>0</v>
      </c>
      <c r="AR1391" s="24" t="s">
        <v>179</v>
      </c>
      <c r="AT1391" s="24" t="s">
        <v>174</v>
      </c>
      <c r="AU1391" s="24" t="s">
        <v>81</v>
      </c>
      <c r="AY1391" s="24" t="s">
        <v>172</v>
      </c>
      <c r="BE1391" s="203">
        <f t="shared" si="194"/>
        <v>0</v>
      </c>
      <c r="BF1391" s="203">
        <f t="shared" si="195"/>
        <v>0</v>
      </c>
      <c r="BG1391" s="203">
        <f t="shared" si="196"/>
        <v>0</v>
      </c>
      <c r="BH1391" s="203">
        <f t="shared" si="197"/>
        <v>0</v>
      </c>
      <c r="BI1391" s="203">
        <f t="shared" si="198"/>
        <v>0</v>
      </c>
      <c r="BJ1391" s="24" t="s">
        <v>79</v>
      </c>
      <c r="BK1391" s="203">
        <f t="shared" si="199"/>
        <v>0</v>
      </c>
      <c r="BL1391" s="24" t="s">
        <v>179</v>
      </c>
      <c r="BM1391" s="24" t="s">
        <v>2557</v>
      </c>
    </row>
    <row r="1392" spans="2:65" s="1" customFormat="1" ht="16.5" customHeight="1">
      <c r="B1392" s="41"/>
      <c r="C1392" s="227" t="s">
        <v>1678</v>
      </c>
      <c r="D1392" s="227" t="s">
        <v>268</v>
      </c>
      <c r="E1392" s="228" t="s">
        <v>2558</v>
      </c>
      <c r="F1392" s="229" t="s">
        <v>2559</v>
      </c>
      <c r="G1392" s="230" t="s">
        <v>2098</v>
      </c>
      <c r="H1392" s="231">
        <v>23</v>
      </c>
      <c r="I1392" s="232"/>
      <c r="J1392" s="233">
        <f t="shared" si="190"/>
        <v>0</v>
      </c>
      <c r="K1392" s="229" t="s">
        <v>21</v>
      </c>
      <c r="L1392" s="234"/>
      <c r="M1392" s="235" t="s">
        <v>21</v>
      </c>
      <c r="N1392" s="236" t="s">
        <v>42</v>
      </c>
      <c r="O1392" s="42"/>
      <c r="P1392" s="201">
        <f t="shared" si="191"/>
        <v>0</v>
      </c>
      <c r="Q1392" s="201">
        <v>0</v>
      </c>
      <c r="R1392" s="201">
        <f t="shared" si="192"/>
        <v>0</v>
      </c>
      <c r="S1392" s="201">
        <v>0</v>
      </c>
      <c r="T1392" s="202">
        <f t="shared" si="193"/>
        <v>0</v>
      </c>
      <c r="AR1392" s="24" t="s">
        <v>192</v>
      </c>
      <c r="AT1392" s="24" t="s">
        <v>268</v>
      </c>
      <c r="AU1392" s="24" t="s">
        <v>81</v>
      </c>
      <c r="AY1392" s="24" t="s">
        <v>172</v>
      </c>
      <c r="BE1392" s="203">
        <f t="shared" si="194"/>
        <v>0</v>
      </c>
      <c r="BF1392" s="203">
        <f t="shared" si="195"/>
        <v>0</v>
      </c>
      <c r="BG1392" s="203">
        <f t="shared" si="196"/>
        <v>0</v>
      </c>
      <c r="BH1392" s="203">
        <f t="shared" si="197"/>
        <v>0</v>
      </c>
      <c r="BI1392" s="203">
        <f t="shared" si="198"/>
        <v>0</v>
      </c>
      <c r="BJ1392" s="24" t="s">
        <v>79</v>
      </c>
      <c r="BK1392" s="203">
        <f t="shared" si="199"/>
        <v>0</v>
      </c>
      <c r="BL1392" s="24" t="s">
        <v>179</v>
      </c>
      <c r="BM1392" s="24" t="s">
        <v>2560</v>
      </c>
    </row>
    <row r="1393" spans="2:65" s="1" customFormat="1" ht="16.5" customHeight="1">
      <c r="B1393" s="41"/>
      <c r="C1393" s="192" t="s">
        <v>2561</v>
      </c>
      <c r="D1393" s="192" t="s">
        <v>174</v>
      </c>
      <c r="E1393" s="193" t="s">
        <v>2562</v>
      </c>
      <c r="F1393" s="194" t="s">
        <v>2563</v>
      </c>
      <c r="G1393" s="195" t="s">
        <v>1685</v>
      </c>
      <c r="H1393" s="196">
        <v>120</v>
      </c>
      <c r="I1393" s="197"/>
      <c r="J1393" s="198">
        <f t="shared" si="190"/>
        <v>0</v>
      </c>
      <c r="K1393" s="194" t="s">
        <v>21</v>
      </c>
      <c r="L1393" s="61"/>
      <c r="M1393" s="199" t="s">
        <v>21</v>
      </c>
      <c r="N1393" s="200" t="s">
        <v>42</v>
      </c>
      <c r="O1393" s="42"/>
      <c r="P1393" s="201">
        <f t="shared" si="191"/>
        <v>0</v>
      </c>
      <c r="Q1393" s="201">
        <v>0</v>
      </c>
      <c r="R1393" s="201">
        <f t="shared" si="192"/>
        <v>0</v>
      </c>
      <c r="S1393" s="201">
        <v>0</v>
      </c>
      <c r="T1393" s="202">
        <f t="shared" si="193"/>
        <v>0</v>
      </c>
      <c r="AR1393" s="24" t="s">
        <v>179</v>
      </c>
      <c r="AT1393" s="24" t="s">
        <v>174</v>
      </c>
      <c r="AU1393" s="24" t="s">
        <v>81</v>
      </c>
      <c r="AY1393" s="24" t="s">
        <v>172</v>
      </c>
      <c r="BE1393" s="203">
        <f t="shared" si="194"/>
        <v>0</v>
      </c>
      <c r="BF1393" s="203">
        <f t="shared" si="195"/>
        <v>0</v>
      </c>
      <c r="BG1393" s="203">
        <f t="shared" si="196"/>
        <v>0</v>
      </c>
      <c r="BH1393" s="203">
        <f t="shared" si="197"/>
        <v>0</v>
      </c>
      <c r="BI1393" s="203">
        <f t="shared" si="198"/>
        <v>0</v>
      </c>
      <c r="BJ1393" s="24" t="s">
        <v>79</v>
      </c>
      <c r="BK1393" s="203">
        <f t="shared" si="199"/>
        <v>0</v>
      </c>
      <c r="BL1393" s="24" t="s">
        <v>179</v>
      </c>
      <c r="BM1393" s="24" t="s">
        <v>2564</v>
      </c>
    </row>
    <row r="1394" spans="2:65" s="1" customFormat="1" ht="16.5" customHeight="1">
      <c r="B1394" s="41"/>
      <c r="C1394" s="227" t="s">
        <v>1682</v>
      </c>
      <c r="D1394" s="227" t="s">
        <v>268</v>
      </c>
      <c r="E1394" s="228" t="s">
        <v>2565</v>
      </c>
      <c r="F1394" s="229" t="s">
        <v>2566</v>
      </c>
      <c r="G1394" s="230" t="s">
        <v>2098</v>
      </c>
      <c r="H1394" s="231">
        <v>120</v>
      </c>
      <c r="I1394" s="232"/>
      <c r="J1394" s="233">
        <f t="shared" si="190"/>
        <v>0</v>
      </c>
      <c r="K1394" s="229" t="s">
        <v>21</v>
      </c>
      <c r="L1394" s="234"/>
      <c r="M1394" s="235" t="s">
        <v>21</v>
      </c>
      <c r="N1394" s="236" t="s">
        <v>42</v>
      </c>
      <c r="O1394" s="42"/>
      <c r="P1394" s="201">
        <f t="shared" si="191"/>
        <v>0</v>
      </c>
      <c r="Q1394" s="201">
        <v>0</v>
      </c>
      <c r="R1394" s="201">
        <f t="shared" si="192"/>
        <v>0</v>
      </c>
      <c r="S1394" s="201">
        <v>0</v>
      </c>
      <c r="T1394" s="202">
        <f t="shared" si="193"/>
        <v>0</v>
      </c>
      <c r="AR1394" s="24" t="s">
        <v>192</v>
      </c>
      <c r="AT1394" s="24" t="s">
        <v>268</v>
      </c>
      <c r="AU1394" s="24" t="s">
        <v>81</v>
      </c>
      <c r="AY1394" s="24" t="s">
        <v>172</v>
      </c>
      <c r="BE1394" s="203">
        <f t="shared" si="194"/>
        <v>0</v>
      </c>
      <c r="BF1394" s="203">
        <f t="shared" si="195"/>
        <v>0</v>
      </c>
      <c r="BG1394" s="203">
        <f t="shared" si="196"/>
        <v>0</v>
      </c>
      <c r="BH1394" s="203">
        <f t="shared" si="197"/>
        <v>0</v>
      </c>
      <c r="BI1394" s="203">
        <f t="shared" si="198"/>
        <v>0</v>
      </c>
      <c r="BJ1394" s="24" t="s">
        <v>79</v>
      </c>
      <c r="BK1394" s="203">
        <f t="shared" si="199"/>
        <v>0</v>
      </c>
      <c r="BL1394" s="24" t="s">
        <v>179</v>
      </c>
      <c r="BM1394" s="24" t="s">
        <v>2567</v>
      </c>
    </row>
    <row r="1395" spans="2:65" s="1" customFormat="1" ht="16.5" customHeight="1">
      <c r="B1395" s="41"/>
      <c r="C1395" s="227" t="s">
        <v>2568</v>
      </c>
      <c r="D1395" s="227" t="s">
        <v>268</v>
      </c>
      <c r="E1395" s="228" t="s">
        <v>2118</v>
      </c>
      <c r="F1395" s="229" t="s">
        <v>2119</v>
      </c>
      <c r="G1395" s="230" t="s">
        <v>2098</v>
      </c>
      <c r="H1395" s="231">
        <v>120</v>
      </c>
      <c r="I1395" s="232"/>
      <c r="J1395" s="233">
        <f t="shared" si="190"/>
        <v>0</v>
      </c>
      <c r="K1395" s="229" t="s">
        <v>21</v>
      </c>
      <c r="L1395" s="234"/>
      <c r="M1395" s="235" t="s">
        <v>21</v>
      </c>
      <c r="N1395" s="236" t="s">
        <v>42</v>
      </c>
      <c r="O1395" s="42"/>
      <c r="P1395" s="201">
        <f t="shared" si="191"/>
        <v>0</v>
      </c>
      <c r="Q1395" s="201">
        <v>0</v>
      </c>
      <c r="R1395" s="201">
        <f t="shared" si="192"/>
        <v>0</v>
      </c>
      <c r="S1395" s="201">
        <v>0</v>
      </c>
      <c r="T1395" s="202">
        <f t="shared" si="193"/>
        <v>0</v>
      </c>
      <c r="AR1395" s="24" t="s">
        <v>192</v>
      </c>
      <c r="AT1395" s="24" t="s">
        <v>268</v>
      </c>
      <c r="AU1395" s="24" t="s">
        <v>81</v>
      </c>
      <c r="AY1395" s="24" t="s">
        <v>172</v>
      </c>
      <c r="BE1395" s="203">
        <f t="shared" si="194"/>
        <v>0</v>
      </c>
      <c r="BF1395" s="203">
        <f t="shared" si="195"/>
        <v>0</v>
      </c>
      <c r="BG1395" s="203">
        <f t="shared" si="196"/>
        <v>0</v>
      </c>
      <c r="BH1395" s="203">
        <f t="shared" si="197"/>
        <v>0</v>
      </c>
      <c r="BI1395" s="203">
        <f t="shared" si="198"/>
        <v>0</v>
      </c>
      <c r="BJ1395" s="24" t="s">
        <v>79</v>
      </c>
      <c r="BK1395" s="203">
        <f t="shared" si="199"/>
        <v>0</v>
      </c>
      <c r="BL1395" s="24" t="s">
        <v>179</v>
      </c>
      <c r="BM1395" s="24" t="s">
        <v>2569</v>
      </c>
    </row>
    <row r="1396" spans="2:65" s="1" customFormat="1" ht="16.5" customHeight="1">
      <c r="B1396" s="41"/>
      <c r="C1396" s="192" t="s">
        <v>1686</v>
      </c>
      <c r="D1396" s="192" t="s">
        <v>174</v>
      </c>
      <c r="E1396" s="193" t="s">
        <v>2570</v>
      </c>
      <c r="F1396" s="194" t="s">
        <v>2571</v>
      </c>
      <c r="G1396" s="195" t="s">
        <v>1685</v>
      </c>
      <c r="H1396" s="196">
        <v>256</v>
      </c>
      <c r="I1396" s="197"/>
      <c r="J1396" s="198">
        <f aca="true" t="shared" si="200" ref="J1396:J1427">ROUND(I1396*H1396,2)</f>
        <v>0</v>
      </c>
      <c r="K1396" s="194" t="s">
        <v>21</v>
      </c>
      <c r="L1396" s="61"/>
      <c r="M1396" s="199" t="s">
        <v>21</v>
      </c>
      <c r="N1396" s="200" t="s">
        <v>42</v>
      </c>
      <c r="O1396" s="42"/>
      <c r="P1396" s="201">
        <f aca="true" t="shared" si="201" ref="P1396:P1427">O1396*H1396</f>
        <v>0</v>
      </c>
      <c r="Q1396" s="201">
        <v>0</v>
      </c>
      <c r="R1396" s="201">
        <f aca="true" t="shared" si="202" ref="R1396:R1427">Q1396*H1396</f>
        <v>0</v>
      </c>
      <c r="S1396" s="201">
        <v>0</v>
      </c>
      <c r="T1396" s="202">
        <f aca="true" t="shared" si="203" ref="T1396:T1427">S1396*H1396</f>
        <v>0</v>
      </c>
      <c r="AR1396" s="24" t="s">
        <v>179</v>
      </c>
      <c r="AT1396" s="24" t="s">
        <v>174</v>
      </c>
      <c r="AU1396" s="24" t="s">
        <v>81</v>
      </c>
      <c r="AY1396" s="24" t="s">
        <v>172</v>
      </c>
      <c r="BE1396" s="203">
        <f aca="true" t="shared" si="204" ref="BE1396:BE1427">IF(N1396="základní",J1396,0)</f>
        <v>0</v>
      </c>
      <c r="BF1396" s="203">
        <f aca="true" t="shared" si="205" ref="BF1396:BF1427">IF(N1396="snížená",J1396,0)</f>
        <v>0</v>
      </c>
      <c r="BG1396" s="203">
        <f aca="true" t="shared" si="206" ref="BG1396:BG1427">IF(N1396="zákl. přenesená",J1396,0)</f>
        <v>0</v>
      </c>
      <c r="BH1396" s="203">
        <f aca="true" t="shared" si="207" ref="BH1396:BH1427">IF(N1396="sníž. přenesená",J1396,0)</f>
        <v>0</v>
      </c>
      <c r="BI1396" s="203">
        <f aca="true" t="shared" si="208" ref="BI1396:BI1427">IF(N1396="nulová",J1396,0)</f>
        <v>0</v>
      </c>
      <c r="BJ1396" s="24" t="s">
        <v>79</v>
      </c>
      <c r="BK1396" s="203">
        <f aca="true" t="shared" si="209" ref="BK1396:BK1427">ROUND(I1396*H1396,2)</f>
        <v>0</v>
      </c>
      <c r="BL1396" s="24" t="s">
        <v>179</v>
      </c>
      <c r="BM1396" s="24" t="s">
        <v>2572</v>
      </c>
    </row>
    <row r="1397" spans="2:65" s="1" customFormat="1" ht="16.5" customHeight="1">
      <c r="B1397" s="41"/>
      <c r="C1397" s="227" t="s">
        <v>2573</v>
      </c>
      <c r="D1397" s="227" t="s">
        <v>268</v>
      </c>
      <c r="E1397" s="228" t="s">
        <v>2574</v>
      </c>
      <c r="F1397" s="229" t="s">
        <v>2575</v>
      </c>
      <c r="G1397" s="230" t="s">
        <v>2098</v>
      </c>
      <c r="H1397" s="231">
        <v>256</v>
      </c>
      <c r="I1397" s="232"/>
      <c r="J1397" s="233">
        <f t="shared" si="200"/>
        <v>0</v>
      </c>
      <c r="K1397" s="229" t="s">
        <v>21</v>
      </c>
      <c r="L1397" s="234"/>
      <c r="M1397" s="235" t="s">
        <v>21</v>
      </c>
      <c r="N1397" s="236" t="s">
        <v>42</v>
      </c>
      <c r="O1397" s="42"/>
      <c r="P1397" s="201">
        <f t="shared" si="201"/>
        <v>0</v>
      </c>
      <c r="Q1397" s="201">
        <v>0</v>
      </c>
      <c r="R1397" s="201">
        <f t="shared" si="202"/>
        <v>0</v>
      </c>
      <c r="S1397" s="201">
        <v>0</v>
      </c>
      <c r="T1397" s="202">
        <f t="shared" si="203"/>
        <v>0</v>
      </c>
      <c r="AR1397" s="24" t="s">
        <v>192</v>
      </c>
      <c r="AT1397" s="24" t="s">
        <v>268</v>
      </c>
      <c r="AU1397" s="24" t="s">
        <v>81</v>
      </c>
      <c r="AY1397" s="24" t="s">
        <v>172</v>
      </c>
      <c r="BE1397" s="203">
        <f t="shared" si="204"/>
        <v>0</v>
      </c>
      <c r="BF1397" s="203">
        <f t="shared" si="205"/>
        <v>0</v>
      </c>
      <c r="BG1397" s="203">
        <f t="shared" si="206"/>
        <v>0</v>
      </c>
      <c r="BH1397" s="203">
        <f t="shared" si="207"/>
        <v>0</v>
      </c>
      <c r="BI1397" s="203">
        <f t="shared" si="208"/>
        <v>0</v>
      </c>
      <c r="BJ1397" s="24" t="s">
        <v>79</v>
      </c>
      <c r="BK1397" s="203">
        <f t="shared" si="209"/>
        <v>0</v>
      </c>
      <c r="BL1397" s="24" t="s">
        <v>179</v>
      </c>
      <c r="BM1397" s="24" t="s">
        <v>2576</v>
      </c>
    </row>
    <row r="1398" spans="2:65" s="1" customFormat="1" ht="16.5" customHeight="1">
      <c r="B1398" s="41"/>
      <c r="C1398" s="227" t="s">
        <v>1690</v>
      </c>
      <c r="D1398" s="227" t="s">
        <v>268</v>
      </c>
      <c r="E1398" s="228" t="s">
        <v>2118</v>
      </c>
      <c r="F1398" s="229" t="s">
        <v>2119</v>
      </c>
      <c r="G1398" s="230" t="s">
        <v>2098</v>
      </c>
      <c r="H1398" s="231">
        <v>256</v>
      </c>
      <c r="I1398" s="232"/>
      <c r="J1398" s="233">
        <f t="shared" si="200"/>
        <v>0</v>
      </c>
      <c r="K1398" s="229" t="s">
        <v>21</v>
      </c>
      <c r="L1398" s="234"/>
      <c r="M1398" s="235" t="s">
        <v>21</v>
      </c>
      <c r="N1398" s="236" t="s">
        <v>42</v>
      </c>
      <c r="O1398" s="42"/>
      <c r="P1398" s="201">
        <f t="shared" si="201"/>
        <v>0</v>
      </c>
      <c r="Q1398" s="201">
        <v>0</v>
      </c>
      <c r="R1398" s="201">
        <f t="shared" si="202"/>
        <v>0</v>
      </c>
      <c r="S1398" s="201">
        <v>0</v>
      </c>
      <c r="T1398" s="202">
        <f t="shared" si="203"/>
        <v>0</v>
      </c>
      <c r="AR1398" s="24" t="s">
        <v>192</v>
      </c>
      <c r="AT1398" s="24" t="s">
        <v>268</v>
      </c>
      <c r="AU1398" s="24" t="s">
        <v>81</v>
      </c>
      <c r="AY1398" s="24" t="s">
        <v>172</v>
      </c>
      <c r="BE1398" s="203">
        <f t="shared" si="204"/>
        <v>0</v>
      </c>
      <c r="BF1398" s="203">
        <f t="shared" si="205"/>
        <v>0</v>
      </c>
      <c r="BG1398" s="203">
        <f t="shared" si="206"/>
        <v>0</v>
      </c>
      <c r="BH1398" s="203">
        <f t="shared" si="207"/>
        <v>0</v>
      </c>
      <c r="BI1398" s="203">
        <f t="shared" si="208"/>
        <v>0</v>
      </c>
      <c r="BJ1398" s="24" t="s">
        <v>79</v>
      </c>
      <c r="BK1398" s="203">
        <f t="shared" si="209"/>
        <v>0</v>
      </c>
      <c r="BL1398" s="24" t="s">
        <v>179</v>
      </c>
      <c r="BM1398" s="24" t="s">
        <v>2577</v>
      </c>
    </row>
    <row r="1399" spans="2:65" s="1" customFormat="1" ht="16.5" customHeight="1">
      <c r="B1399" s="41"/>
      <c r="C1399" s="192" t="s">
        <v>2578</v>
      </c>
      <c r="D1399" s="192" t="s">
        <v>174</v>
      </c>
      <c r="E1399" s="193" t="s">
        <v>2579</v>
      </c>
      <c r="F1399" s="194" t="s">
        <v>2580</v>
      </c>
      <c r="G1399" s="195" t="s">
        <v>1685</v>
      </c>
      <c r="H1399" s="196">
        <v>2</v>
      </c>
      <c r="I1399" s="197"/>
      <c r="J1399" s="198">
        <f t="shared" si="200"/>
        <v>0</v>
      </c>
      <c r="K1399" s="194" t="s">
        <v>21</v>
      </c>
      <c r="L1399" s="61"/>
      <c r="M1399" s="199" t="s">
        <v>21</v>
      </c>
      <c r="N1399" s="200" t="s">
        <v>42</v>
      </c>
      <c r="O1399" s="42"/>
      <c r="P1399" s="201">
        <f t="shared" si="201"/>
        <v>0</v>
      </c>
      <c r="Q1399" s="201">
        <v>0</v>
      </c>
      <c r="R1399" s="201">
        <f t="shared" si="202"/>
        <v>0</v>
      </c>
      <c r="S1399" s="201">
        <v>0</v>
      </c>
      <c r="T1399" s="202">
        <f t="shared" si="203"/>
        <v>0</v>
      </c>
      <c r="AR1399" s="24" t="s">
        <v>179</v>
      </c>
      <c r="AT1399" s="24" t="s">
        <v>174</v>
      </c>
      <c r="AU1399" s="24" t="s">
        <v>81</v>
      </c>
      <c r="AY1399" s="24" t="s">
        <v>172</v>
      </c>
      <c r="BE1399" s="203">
        <f t="shared" si="204"/>
        <v>0</v>
      </c>
      <c r="BF1399" s="203">
        <f t="shared" si="205"/>
        <v>0</v>
      </c>
      <c r="BG1399" s="203">
        <f t="shared" si="206"/>
        <v>0</v>
      </c>
      <c r="BH1399" s="203">
        <f t="shared" si="207"/>
        <v>0</v>
      </c>
      <c r="BI1399" s="203">
        <f t="shared" si="208"/>
        <v>0</v>
      </c>
      <c r="BJ1399" s="24" t="s">
        <v>79</v>
      </c>
      <c r="BK1399" s="203">
        <f t="shared" si="209"/>
        <v>0</v>
      </c>
      <c r="BL1399" s="24" t="s">
        <v>179</v>
      </c>
      <c r="BM1399" s="24" t="s">
        <v>2581</v>
      </c>
    </row>
    <row r="1400" spans="2:65" s="1" customFormat="1" ht="16.5" customHeight="1">
      <c r="B1400" s="41"/>
      <c r="C1400" s="227" t="s">
        <v>1693</v>
      </c>
      <c r="D1400" s="227" t="s">
        <v>268</v>
      </c>
      <c r="E1400" s="228" t="s">
        <v>2582</v>
      </c>
      <c r="F1400" s="229" t="s">
        <v>2583</v>
      </c>
      <c r="G1400" s="230" t="s">
        <v>2098</v>
      </c>
      <c r="H1400" s="231">
        <v>2</v>
      </c>
      <c r="I1400" s="232"/>
      <c r="J1400" s="233">
        <f t="shared" si="200"/>
        <v>0</v>
      </c>
      <c r="K1400" s="229" t="s">
        <v>21</v>
      </c>
      <c r="L1400" s="234"/>
      <c r="M1400" s="235" t="s">
        <v>21</v>
      </c>
      <c r="N1400" s="236" t="s">
        <v>42</v>
      </c>
      <c r="O1400" s="42"/>
      <c r="P1400" s="201">
        <f t="shared" si="201"/>
        <v>0</v>
      </c>
      <c r="Q1400" s="201">
        <v>0</v>
      </c>
      <c r="R1400" s="201">
        <f t="shared" si="202"/>
        <v>0</v>
      </c>
      <c r="S1400" s="201">
        <v>0</v>
      </c>
      <c r="T1400" s="202">
        <f t="shared" si="203"/>
        <v>0</v>
      </c>
      <c r="AR1400" s="24" t="s">
        <v>192</v>
      </c>
      <c r="AT1400" s="24" t="s">
        <v>268</v>
      </c>
      <c r="AU1400" s="24" t="s">
        <v>81</v>
      </c>
      <c r="AY1400" s="24" t="s">
        <v>172</v>
      </c>
      <c r="BE1400" s="203">
        <f t="shared" si="204"/>
        <v>0</v>
      </c>
      <c r="BF1400" s="203">
        <f t="shared" si="205"/>
        <v>0</v>
      </c>
      <c r="BG1400" s="203">
        <f t="shared" si="206"/>
        <v>0</v>
      </c>
      <c r="BH1400" s="203">
        <f t="shared" si="207"/>
        <v>0</v>
      </c>
      <c r="BI1400" s="203">
        <f t="shared" si="208"/>
        <v>0</v>
      </c>
      <c r="BJ1400" s="24" t="s">
        <v>79</v>
      </c>
      <c r="BK1400" s="203">
        <f t="shared" si="209"/>
        <v>0</v>
      </c>
      <c r="BL1400" s="24" t="s">
        <v>179</v>
      </c>
      <c r="BM1400" s="24" t="s">
        <v>2584</v>
      </c>
    </row>
    <row r="1401" spans="2:65" s="1" customFormat="1" ht="16.5" customHeight="1">
      <c r="B1401" s="41"/>
      <c r="C1401" s="192" t="s">
        <v>2585</v>
      </c>
      <c r="D1401" s="192" t="s">
        <v>174</v>
      </c>
      <c r="E1401" s="193" t="s">
        <v>2586</v>
      </c>
      <c r="F1401" s="194" t="s">
        <v>2587</v>
      </c>
      <c r="G1401" s="195" t="s">
        <v>1685</v>
      </c>
      <c r="H1401" s="196">
        <v>5</v>
      </c>
      <c r="I1401" s="197"/>
      <c r="J1401" s="198">
        <f t="shared" si="200"/>
        <v>0</v>
      </c>
      <c r="K1401" s="194" t="s">
        <v>21</v>
      </c>
      <c r="L1401" s="61"/>
      <c r="M1401" s="199" t="s">
        <v>21</v>
      </c>
      <c r="N1401" s="200" t="s">
        <v>42</v>
      </c>
      <c r="O1401" s="42"/>
      <c r="P1401" s="201">
        <f t="shared" si="201"/>
        <v>0</v>
      </c>
      <c r="Q1401" s="201">
        <v>0</v>
      </c>
      <c r="R1401" s="201">
        <f t="shared" si="202"/>
        <v>0</v>
      </c>
      <c r="S1401" s="201">
        <v>0</v>
      </c>
      <c r="T1401" s="202">
        <f t="shared" si="203"/>
        <v>0</v>
      </c>
      <c r="AR1401" s="24" t="s">
        <v>179</v>
      </c>
      <c r="AT1401" s="24" t="s">
        <v>174</v>
      </c>
      <c r="AU1401" s="24" t="s">
        <v>81</v>
      </c>
      <c r="AY1401" s="24" t="s">
        <v>172</v>
      </c>
      <c r="BE1401" s="203">
        <f t="shared" si="204"/>
        <v>0</v>
      </c>
      <c r="BF1401" s="203">
        <f t="shared" si="205"/>
        <v>0</v>
      </c>
      <c r="BG1401" s="203">
        <f t="shared" si="206"/>
        <v>0</v>
      </c>
      <c r="BH1401" s="203">
        <f t="shared" si="207"/>
        <v>0</v>
      </c>
      <c r="BI1401" s="203">
        <f t="shared" si="208"/>
        <v>0</v>
      </c>
      <c r="BJ1401" s="24" t="s">
        <v>79</v>
      </c>
      <c r="BK1401" s="203">
        <f t="shared" si="209"/>
        <v>0</v>
      </c>
      <c r="BL1401" s="24" t="s">
        <v>179</v>
      </c>
      <c r="BM1401" s="24" t="s">
        <v>2588</v>
      </c>
    </row>
    <row r="1402" spans="2:65" s="1" customFormat="1" ht="16.5" customHeight="1">
      <c r="B1402" s="41"/>
      <c r="C1402" s="192" t="s">
        <v>1699</v>
      </c>
      <c r="D1402" s="192" t="s">
        <v>174</v>
      </c>
      <c r="E1402" s="193" t="s">
        <v>2158</v>
      </c>
      <c r="F1402" s="194" t="s">
        <v>2159</v>
      </c>
      <c r="G1402" s="195" t="s">
        <v>1685</v>
      </c>
      <c r="H1402" s="196">
        <v>21</v>
      </c>
      <c r="I1402" s="197"/>
      <c r="J1402" s="198">
        <f t="shared" si="200"/>
        <v>0</v>
      </c>
      <c r="K1402" s="194" t="s">
        <v>21</v>
      </c>
      <c r="L1402" s="61"/>
      <c r="M1402" s="199" t="s">
        <v>21</v>
      </c>
      <c r="N1402" s="200" t="s">
        <v>42</v>
      </c>
      <c r="O1402" s="42"/>
      <c r="P1402" s="201">
        <f t="shared" si="201"/>
        <v>0</v>
      </c>
      <c r="Q1402" s="201">
        <v>0</v>
      </c>
      <c r="R1402" s="201">
        <f t="shared" si="202"/>
        <v>0</v>
      </c>
      <c r="S1402" s="201">
        <v>0</v>
      </c>
      <c r="T1402" s="202">
        <f t="shared" si="203"/>
        <v>0</v>
      </c>
      <c r="AR1402" s="24" t="s">
        <v>179</v>
      </c>
      <c r="AT1402" s="24" t="s">
        <v>174</v>
      </c>
      <c r="AU1402" s="24" t="s">
        <v>81</v>
      </c>
      <c r="AY1402" s="24" t="s">
        <v>172</v>
      </c>
      <c r="BE1402" s="203">
        <f t="shared" si="204"/>
        <v>0</v>
      </c>
      <c r="BF1402" s="203">
        <f t="shared" si="205"/>
        <v>0</v>
      </c>
      <c r="BG1402" s="203">
        <f t="shared" si="206"/>
        <v>0</v>
      </c>
      <c r="BH1402" s="203">
        <f t="shared" si="207"/>
        <v>0</v>
      </c>
      <c r="BI1402" s="203">
        <f t="shared" si="208"/>
        <v>0</v>
      </c>
      <c r="BJ1402" s="24" t="s">
        <v>79</v>
      </c>
      <c r="BK1402" s="203">
        <f t="shared" si="209"/>
        <v>0</v>
      </c>
      <c r="BL1402" s="24" t="s">
        <v>179</v>
      </c>
      <c r="BM1402" s="24" t="s">
        <v>2589</v>
      </c>
    </row>
    <row r="1403" spans="2:65" s="1" customFormat="1" ht="16.5" customHeight="1">
      <c r="B1403" s="41"/>
      <c r="C1403" s="192" t="s">
        <v>2590</v>
      </c>
      <c r="D1403" s="192" t="s">
        <v>174</v>
      </c>
      <c r="E1403" s="193" t="s">
        <v>2591</v>
      </c>
      <c r="F1403" s="194" t="s">
        <v>2592</v>
      </c>
      <c r="G1403" s="195" t="s">
        <v>1685</v>
      </c>
      <c r="H1403" s="196">
        <v>5</v>
      </c>
      <c r="I1403" s="197"/>
      <c r="J1403" s="198">
        <f t="shared" si="200"/>
        <v>0</v>
      </c>
      <c r="K1403" s="194" t="s">
        <v>21</v>
      </c>
      <c r="L1403" s="61"/>
      <c r="M1403" s="199" t="s">
        <v>21</v>
      </c>
      <c r="N1403" s="200" t="s">
        <v>42</v>
      </c>
      <c r="O1403" s="42"/>
      <c r="P1403" s="201">
        <f t="shared" si="201"/>
        <v>0</v>
      </c>
      <c r="Q1403" s="201">
        <v>0</v>
      </c>
      <c r="R1403" s="201">
        <f t="shared" si="202"/>
        <v>0</v>
      </c>
      <c r="S1403" s="201">
        <v>0</v>
      </c>
      <c r="T1403" s="202">
        <f t="shared" si="203"/>
        <v>0</v>
      </c>
      <c r="AR1403" s="24" t="s">
        <v>179</v>
      </c>
      <c r="AT1403" s="24" t="s">
        <v>174</v>
      </c>
      <c r="AU1403" s="24" t="s">
        <v>81</v>
      </c>
      <c r="AY1403" s="24" t="s">
        <v>172</v>
      </c>
      <c r="BE1403" s="203">
        <f t="shared" si="204"/>
        <v>0</v>
      </c>
      <c r="BF1403" s="203">
        <f t="shared" si="205"/>
        <v>0</v>
      </c>
      <c r="BG1403" s="203">
        <f t="shared" si="206"/>
        <v>0</v>
      </c>
      <c r="BH1403" s="203">
        <f t="shared" si="207"/>
        <v>0</v>
      </c>
      <c r="BI1403" s="203">
        <f t="shared" si="208"/>
        <v>0</v>
      </c>
      <c r="BJ1403" s="24" t="s">
        <v>79</v>
      </c>
      <c r="BK1403" s="203">
        <f t="shared" si="209"/>
        <v>0</v>
      </c>
      <c r="BL1403" s="24" t="s">
        <v>179</v>
      </c>
      <c r="BM1403" s="24" t="s">
        <v>2593</v>
      </c>
    </row>
    <row r="1404" spans="2:65" s="1" customFormat="1" ht="16.5" customHeight="1">
      <c r="B1404" s="41"/>
      <c r="C1404" s="227" t="s">
        <v>1702</v>
      </c>
      <c r="D1404" s="227" t="s">
        <v>268</v>
      </c>
      <c r="E1404" s="228" t="s">
        <v>2594</v>
      </c>
      <c r="F1404" s="229" t="s">
        <v>2595</v>
      </c>
      <c r="G1404" s="230" t="s">
        <v>2098</v>
      </c>
      <c r="H1404" s="231">
        <v>5</v>
      </c>
      <c r="I1404" s="232"/>
      <c r="J1404" s="233">
        <f t="shared" si="200"/>
        <v>0</v>
      </c>
      <c r="K1404" s="229" t="s">
        <v>21</v>
      </c>
      <c r="L1404" s="234"/>
      <c r="M1404" s="235" t="s">
        <v>21</v>
      </c>
      <c r="N1404" s="236" t="s">
        <v>42</v>
      </c>
      <c r="O1404" s="42"/>
      <c r="P1404" s="201">
        <f t="shared" si="201"/>
        <v>0</v>
      </c>
      <c r="Q1404" s="201">
        <v>0</v>
      </c>
      <c r="R1404" s="201">
        <f t="shared" si="202"/>
        <v>0</v>
      </c>
      <c r="S1404" s="201">
        <v>0</v>
      </c>
      <c r="T1404" s="202">
        <f t="shared" si="203"/>
        <v>0</v>
      </c>
      <c r="AR1404" s="24" t="s">
        <v>192</v>
      </c>
      <c r="AT1404" s="24" t="s">
        <v>268</v>
      </c>
      <c r="AU1404" s="24" t="s">
        <v>81</v>
      </c>
      <c r="AY1404" s="24" t="s">
        <v>172</v>
      </c>
      <c r="BE1404" s="203">
        <f t="shared" si="204"/>
        <v>0</v>
      </c>
      <c r="BF1404" s="203">
        <f t="shared" si="205"/>
        <v>0</v>
      </c>
      <c r="BG1404" s="203">
        <f t="shared" si="206"/>
        <v>0</v>
      </c>
      <c r="BH1404" s="203">
        <f t="shared" si="207"/>
        <v>0</v>
      </c>
      <c r="BI1404" s="203">
        <f t="shared" si="208"/>
        <v>0</v>
      </c>
      <c r="BJ1404" s="24" t="s">
        <v>79</v>
      </c>
      <c r="BK1404" s="203">
        <f t="shared" si="209"/>
        <v>0</v>
      </c>
      <c r="BL1404" s="24" t="s">
        <v>179</v>
      </c>
      <c r="BM1404" s="24" t="s">
        <v>2596</v>
      </c>
    </row>
    <row r="1405" spans="2:65" s="1" customFormat="1" ht="16.5" customHeight="1">
      <c r="B1405" s="41"/>
      <c r="C1405" s="227" t="s">
        <v>2597</v>
      </c>
      <c r="D1405" s="227" t="s">
        <v>268</v>
      </c>
      <c r="E1405" s="228" t="s">
        <v>2598</v>
      </c>
      <c r="F1405" s="229" t="s">
        <v>2599</v>
      </c>
      <c r="G1405" s="230" t="s">
        <v>2098</v>
      </c>
      <c r="H1405" s="231">
        <v>5</v>
      </c>
      <c r="I1405" s="232"/>
      <c r="J1405" s="233">
        <f t="shared" si="200"/>
        <v>0</v>
      </c>
      <c r="K1405" s="229" t="s">
        <v>21</v>
      </c>
      <c r="L1405" s="234"/>
      <c r="M1405" s="235" t="s">
        <v>21</v>
      </c>
      <c r="N1405" s="236" t="s">
        <v>42</v>
      </c>
      <c r="O1405" s="42"/>
      <c r="P1405" s="201">
        <f t="shared" si="201"/>
        <v>0</v>
      </c>
      <c r="Q1405" s="201">
        <v>0</v>
      </c>
      <c r="R1405" s="201">
        <f t="shared" si="202"/>
        <v>0</v>
      </c>
      <c r="S1405" s="201">
        <v>0</v>
      </c>
      <c r="T1405" s="202">
        <f t="shared" si="203"/>
        <v>0</v>
      </c>
      <c r="AR1405" s="24" t="s">
        <v>192</v>
      </c>
      <c r="AT1405" s="24" t="s">
        <v>268</v>
      </c>
      <c r="AU1405" s="24" t="s">
        <v>81</v>
      </c>
      <c r="AY1405" s="24" t="s">
        <v>172</v>
      </c>
      <c r="BE1405" s="203">
        <f t="shared" si="204"/>
        <v>0</v>
      </c>
      <c r="BF1405" s="203">
        <f t="shared" si="205"/>
        <v>0</v>
      </c>
      <c r="BG1405" s="203">
        <f t="shared" si="206"/>
        <v>0</v>
      </c>
      <c r="BH1405" s="203">
        <f t="shared" si="207"/>
        <v>0</v>
      </c>
      <c r="BI1405" s="203">
        <f t="shared" si="208"/>
        <v>0</v>
      </c>
      <c r="BJ1405" s="24" t="s">
        <v>79</v>
      </c>
      <c r="BK1405" s="203">
        <f t="shared" si="209"/>
        <v>0</v>
      </c>
      <c r="BL1405" s="24" t="s">
        <v>179</v>
      </c>
      <c r="BM1405" s="24" t="s">
        <v>2600</v>
      </c>
    </row>
    <row r="1406" spans="2:65" s="1" customFormat="1" ht="16.5" customHeight="1">
      <c r="B1406" s="41"/>
      <c r="C1406" s="192" t="s">
        <v>1706</v>
      </c>
      <c r="D1406" s="192" t="s">
        <v>174</v>
      </c>
      <c r="E1406" s="193" t="s">
        <v>2601</v>
      </c>
      <c r="F1406" s="194" t="s">
        <v>2602</v>
      </c>
      <c r="G1406" s="195" t="s">
        <v>1685</v>
      </c>
      <c r="H1406" s="196">
        <v>16</v>
      </c>
      <c r="I1406" s="197"/>
      <c r="J1406" s="198">
        <f t="shared" si="200"/>
        <v>0</v>
      </c>
      <c r="K1406" s="194" t="s">
        <v>21</v>
      </c>
      <c r="L1406" s="61"/>
      <c r="M1406" s="199" t="s">
        <v>21</v>
      </c>
      <c r="N1406" s="200" t="s">
        <v>42</v>
      </c>
      <c r="O1406" s="42"/>
      <c r="P1406" s="201">
        <f t="shared" si="201"/>
        <v>0</v>
      </c>
      <c r="Q1406" s="201">
        <v>0</v>
      </c>
      <c r="R1406" s="201">
        <f t="shared" si="202"/>
        <v>0</v>
      </c>
      <c r="S1406" s="201">
        <v>0</v>
      </c>
      <c r="T1406" s="202">
        <f t="shared" si="203"/>
        <v>0</v>
      </c>
      <c r="AR1406" s="24" t="s">
        <v>179</v>
      </c>
      <c r="AT1406" s="24" t="s">
        <v>174</v>
      </c>
      <c r="AU1406" s="24" t="s">
        <v>81</v>
      </c>
      <c r="AY1406" s="24" t="s">
        <v>172</v>
      </c>
      <c r="BE1406" s="203">
        <f t="shared" si="204"/>
        <v>0</v>
      </c>
      <c r="BF1406" s="203">
        <f t="shared" si="205"/>
        <v>0</v>
      </c>
      <c r="BG1406" s="203">
        <f t="shared" si="206"/>
        <v>0</v>
      </c>
      <c r="BH1406" s="203">
        <f t="shared" si="207"/>
        <v>0</v>
      </c>
      <c r="BI1406" s="203">
        <f t="shared" si="208"/>
        <v>0</v>
      </c>
      <c r="BJ1406" s="24" t="s">
        <v>79</v>
      </c>
      <c r="BK1406" s="203">
        <f t="shared" si="209"/>
        <v>0</v>
      </c>
      <c r="BL1406" s="24" t="s">
        <v>179</v>
      </c>
      <c r="BM1406" s="24" t="s">
        <v>2603</v>
      </c>
    </row>
    <row r="1407" spans="2:65" s="1" customFormat="1" ht="16.5" customHeight="1">
      <c r="B1407" s="41"/>
      <c r="C1407" s="227" t="s">
        <v>2604</v>
      </c>
      <c r="D1407" s="227" t="s">
        <v>268</v>
      </c>
      <c r="E1407" s="228" t="s">
        <v>2605</v>
      </c>
      <c r="F1407" s="229" t="s">
        <v>2606</v>
      </c>
      <c r="G1407" s="230" t="s">
        <v>2098</v>
      </c>
      <c r="H1407" s="231">
        <v>16</v>
      </c>
      <c r="I1407" s="232"/>
      <c r="J1407" s="233">
        <f t="shared" si="200"/>
        <v>0</v>
      </c>
      <c r="K1407" s="229" t="s">
        <v>21</v>
      </c>
      <c r="L1407" s="234"/>
      <c r="M1407" s="235" t="s">
        <v>21</v>
      </c>
      <c r="N1407" s="236" t="s">
        <v>42</v>
      </c>
      <c r="O1407" s="42"/>
      <c r="P1407" s="201">
        <f t="shared" si="201"/>
        <v>0</v>
      </c>
      <c r="Q1407" s="201">
        <v>0</v>
      </c>
      <c r="R1407" s="201">
        <f t="shared" si="202"/>
        <v>0</v>
      </c>
      <c r="S1407" s="201">
        <v>0</v>
      </c>
      <c r="T1407" s="202">
        <f t="shared" si="203"/>
        <v>0</v>
      </c>
      <c r="AR1407" s="24" t="s">
        <v>192</v>
      </c>
      <c r="AT1407" s="24" t="s">
        <v>268</v>
      </c>
      <c r="AU1407" s="24" t="s">
        <v>81</v>
      </c>
      <c r="AY1407" s="24" t="s">
        <v>172</v>
      </c>
      <c r="BE1407" s="203">
        <f t="shared" si="204"/>
        <v>0</v>
      </c>
      <c r="BF1407" s="203">
        <f t="shared" si="205"/>
        <v>0</v>
      </c>
      <c r="BG1407" s="203">
        <f t="shared" si="206"/>
        <v>0</v>
      </c>
      <c r="BH1407" s="203">
        <f t="shared" si="207"/>
        <v>0</v>
      </c>
      <c r="BI1407" s="203">
        <f t="shared" si="208"/>
        <v>0</v>
      </c>
      <c r="BJ1407" s="24" t="s">
        <v>79</v>
      </c>
      <c r="BK1407" s="203">
        <f t="shared" si="209"/>
        <v>0</v>
      </c>
      <c r="BL1407" s="24" t="s">
        <v>179</v>
      </c>
      <c r="BM1407" s="24" t="s">
        <v>2607</v>
      </c>
    </row>
    <row r="1408" spans="2:65" s="1" customFormat="1" ht="16.5" customHeight="1">
      <c r="B1408" s="41"/>
      <c r="C1408" s="227" t="s">
        <v>1709</v>
      </c>
      <c r="D1408" s="227" t="s">
        <v>268</v>
      </c>
      <c r="E1408" s="228" t="s">
        <v>2608</v>
      </c>
      <c r="F1408" s="229" t="s">
        <v>2609</v>
      </c>
      <c r="G1408" s="230" t="s">
        <v>2098</v>
      </c>
      <c r="H1408" s="231">
        <v>16</v>
      </c>
      <c r="I1408" s="232"/>
      <c r="J1408" s="233">
        <f t="shared" si="200"/>
        <v>0</v>
      </c>
      <c r="K1408" s="229" t="s">
        <v>21</v>
      </c>
      <c r="L1408" s="234"/>
      <c r="M1408" s="235" t="s">
        <v>21</v>
      </c>
      <c r="N1408" s="236" t="s">
        <v>42</v>
      </c>
      <c r="O1408" s="42"/>
      <c r="P1408" s="201">
        <f t="shared" si="201"/>
        <v>0</v>
      </c>
      <c r="Q1408" s="201">
        <v>0</v>
      </c>
      <c r="R1408" s="201">
        <f t="shared" si="202"/>
        <v>0</v>
      </c>
      <c r="S1408" s="201">
        <v>0</v>
      </c>
      <c r="T1408" s="202">
        <f t="shared" si="203"/>
        <v>0</v>
      </c>
      <c r="AR1408" s="24" t="s">
        <v>192</v>
      </c>
      <c r="AT1408" s="24" t="s">
        <v>268</v>
      </c>
      <c r="AU1408" s="24" t="s">
        <v>81</v>
      </c>
      <c r="AY1408" s="24" t="s">
        <v>172</v>
      </c>
      <c r="BE1408" s="203">
        <f t="shared" si="204"/>
        <v>0</v>
      </c>
      <c r="BF1408" s="203">
        <f t="shared" si="205"/>
        <v>0</v>
      </c>
      <c r="BG1408" s="203">
        <f t="shared" si="206"/>
        <v>0</v>
      </c>
      <c r="BH1408" s="203">
        <f t="shared" si="207"/>
        <v>0</v>
      </c>
      <c r="BI1408" s="203">
        <f t="shared" si="208"/>
        <v>0</v>
      </c>
      <c r="BJ1408" s="24" t="s">
        <v>79</v>
      </c>
      <c r="BK1408" s="203">
        <f t="shared" si="209"/>
        <v>0</v>
      </c>
      <c r="BL1408" s="24" t="s">
        <v>179</v>
      </c>
      <c r="BM1408" s="24" t="s">
        <v>2610</v>
      </c>
    </row>
    <row r="1409" spans="2:65" s="1" customFormat="1" ht="16.5" customHeight="1">
      <c r="B1409" s="41"/>
      <c r="C1409" s="227" t="s">
        <v>2611</v>
      </c>
      <c r="D1409" s="227" t="s">
        <v>268</v>
      </c>
      <c r="E1409" s="228" t="s">
        <v>2118</v>
      </c>
      <c r="F1409" s="229" t="s">
        <v>2119</v>
      </c>
      <c r="G1409" s="230" t="s">
        <v>2098</v>
      </c>
      <c r="H1409" s="231">
        <v>16</v>
      </c>
      <c r="I1409" s="232"/>
      <c r="J1409" s="233">
        <f t="shared" si="200"/>
        <v>0</v>
      </c>
      <c r="K1409" s="229" t="s">
        <v>21</v>
      </c>
      <c r="L1409" s="234"/>
      <c r="M1409" s="235" t="s">
        <v>21</v>
      </c>
      <c r="N1409" s="236" t="s">
        <v>42</v>
      </c>
      <c r="O1409" s="42"/>
      <c r="P1409" s="201">
        <f t="shared" si="201"/>
        <v>0</v>
      </c>
      <c r="Q1409" s="201">
        <v>0</v>
      </c>
      <c r="R1409" s="201">
        <f t="shared" si="202"/>
        <v>0</v>
      </c>
      <c r="S1409" s="201">
        <v>0</v>
      </c>
      <c r="T1409" s="202">
        <f t="shared" si="203"/>
        <v>0</v>
      </c>
      <c r="AR1409" s="24" t="s">
        <v>192</v>
      </c>
      <c r="AT1409" s="24" t="s">
        <v>268</v>
      </c>
      <c r="AU1409" s="24" t="s">
        <v>81</v>
      </c>
      <c r="AY1409" s="24" t="s">
        <v>172</v>
      </c>
      <c r="BE1409" s="203">
        <f t="shared" si="204"/>
        <v>0</v>
      </c>
      <c r="BF1409" s="203">
        <f t="shared" si="205"/>
        <v>0</v>
      </c>
      <c r="BG1409" s="203">
        <f t="shared" si="206"/>
        <v>0</v>
      </c>
      <c r="BH1409" s="203">
        <f t="shared" si="207"/>
        <v>0</v>
      </c>
      <c r="BI1409" s="203">
        <f t="shared" si="208"/>
        <v>0</v>
      </c>
      <c r="BJ1409" s="24" t="s">
        <v>79</v>
      </c>
      <c r="BK1409" s="203">
        <f t="shared" si="209"/>
        <v>0</v>
      </c>
      <c r="BL1409" s="24" t="s">
        <v>179</v>
      </c>
      <c r="BM1409" s="24" t="s">
        <v>2612</v>
      </c>
    </row>
    <row r="1410" spans="2:65" s="1" customFormat="1" ht="16.5" customHeight="1">
      <c r="B1410" s="41"/>
      <c r="C1410" s="227" t="s">
        <v>1713</v>
      </c>
      <c r="D1410" s="227" t="s">
        <v>268</v>
      </c>
      <c r="E1410" s="228" t="s">
        <v>2598</v>
      </c>
      <c r="F1410" s="229" t="s">
        <v>2599</v>
      </c>
      <c r="G1410" s="230" t="s">
        <v>2098</v>
      </c>
      <c r="H1410" s="231">
        <v>16</v>
      </c>
      <c r="I1410" s="232"/>
      <c r="J1410" s="233">
        <f t="shared" si="200"/>
        <v>0</v>
      </c>
      <c r="K1410" s="229" t="s">
        <v>21</v>
      </c>
      <c r="L1410" s="234"/>
      <c r="M1410" s="235" t="s">
        <v>21</v>
      </c>
      <c r="N1410" s="236" t="s">
        <v>42</v>
      </c>
      <c r="O1410" s="42"/>
      <c r="P1410" s="201">
        <f t="shared" si="201"/>
        <v>0</v>
      </c>
      <c r="Q1410" s="201">
        <v>0</v>
      </c>
      <c r="R1410" s="201">
        <f t="shared" si="202"/>
        <v>0</v>
      </c>
      <c r="S1410" s="201">
        <v>0</v>
      </c>
      <c r="T1410" s="202">
        <f t="shared" si="203"/>
        <v>0</v>
      </c>
      <c r="AR1410" s="24" t="s">
        <v>192</v>
      </c>
      <c r="AT1410" s="24" t="s">
        <v>268</v>
      </c>
      <c r="AU1410" s="24" t="s">
        <v>81</v>
      </c>
      <c r="AY1410" s="24" t="s">
        <v>172</v>
      </c>
      <c r="BE1410" s="203">
        <f t="shared" si="204"/>
        <v>0</v>
      </c>
      <c r="BF1410" s="203">
        <f t="shared" si="205"/>
        <v>0</v>
      </c>
      <c r="BG1410" s="203">
        <f t="shared" si="206"/>
        <v>0</v>
      </c>
      <c r="BH1410" s="203">
        <f t="shared" si="207"/>
        <v>0</v>
      </c>
      <c r="BI1410" s="203">
        <f t="shared" si="208"/>
        <v>0</v>
      </c>
      <c r="BJ1410" s="24" t="s">
        <v>79</v>
      </c>
      <c r="BK1410" s="203">
        <f t="shared" si="209"/>
        <v>0</v>
      </c>
      <c r="BL1410" s="24" t="s">
        <v>179</v>
      </c>
      <c r="BM1410" s="24" t="s">
        <v>2613</v>
      </c>
    </row>
    <row r="1411" spans="2:65" s="1" customFormat="1" ht="16.5" customHeight="1">
      <c r="B1411" s="41"/>
      <c r="C1411" s="192" t="s">
        <v>2614</v>
      </c>
      <c r="D1411" s="192" t="s">
        <v>174</v>
      </c>
      <c r="E1411" s="193" t="s">
        <v>2615</v>
      </c>
      <c r="F1411" s="194" t="s">
        <v>2616</v>
      </c>
      <c r="G1411" s="195" t="s">
        <v>1685</v>
      </c>
      <c r="H1411" s="196">
        <v>20</v>
      </c>
      <c r="I1411" s="197"/>
      <c r="J1411" s="198">
        <f t="shared" si="200"/>
        <v>0</v>
      </c>
      <c r="K1411" s="194" t="s">
        <v>21</v>
      </c>
      <c r="L1411" s="61"/>
      <c r="M1411" s="199" t="s">
        <v>21</v>
      </c>
      <c r="N1411" s="200" t="s">
        <v>42</v>
      </c>
      <c r="O1411" s="42"/>
      <c r="P1411" s="201">
        <f t="shared" si="201"/>
        <v>0</v>
      </c>
      <c r="Q1411" s="201">
        <v>0</v>
      </c>
      <c r="R1411" s="201">
        <f t="shared" si="202"/>
        <v>0</v>
      </c>
      <c r="S1411" s="201">
        <v>0</v>
      </c>
      <c r="T1411" s="202">
        <f t="shared" si="203"/>
        <v>0</v>
      </c>
      <c r="AR1411" s="24" t="s">
        <v>179</v>
      </c>
      <c r="AT1411" s="24" t="s">
        <v>174</v>
      </c>
      <c r="AU1411" s="24" t="s">
        <v>81</v>
      </c>
      <c r="AY1411" s="24" t="s">
        <v>172</v>
      </c>
      <c r="BE1411" s="203">
        <f t="shared" si="204"/>
        <v>0</v>
      </c>
      <c r="BF1411" s="203">
        <f t="shared" si="205"/>
        <v>0</v>
      </c>
      <c r="BG1411" s="203">
        <f t="shared" si="206"/>
        <v>0</v>
      </c>
      <c r="BH1411" s="203">
        <f t="shared" si="207"/>
        <v>0</v>
      </c>
      <c r="BI1411" s="203">
        <f t="shared" si="208"/>
        <v>0</v>
      </c>
      <c r="BJ1411" s="24" t="s">
        <v>79</v>
      </c>
      <c r="BK1411" s="203">
        <f t="shared" si="209"/>
        <v>0</v>
      </c>
      <c r="BL1411" s="24" t="s">
        <v>179</v>
      </c>
      <c r="BM1411" s="24" t="s">
        <v>2617</v>
      </c>
    </row>
    <row r="1412" spans="2:65" s="1" customFormat="1" ht="16.5" customHeight="1">
      <c r="B1412" s="41"/>
      <c r="C1412" s="227" t="s">
        <v>1716</v>
      </c>
      <c r="D1412" s="227" t="s">
        <v>268</v>
      </c>
      <c r="E1412" s="228" t="s">
        <v>2618</v>
      </c>
      <c r="F1412" s="229" t="s">
        <v>2619</v>
      </c>
      <c r="G1412" s="230" t="s">
        <v>2098</v>
      </c>
      <c r="H1412" s="231">
        <v>20</v>
      </c>
      <c r="I1412" s="232"/>
      <c r="J1412" s="233">
        <f t="shared" si="200"/>
        <v>0</v>
      </c>
      <c r="K1412" s="229" t="s">
        <v>21</v>
      </c>
      <c r="L1412" s="234"/>
      <c r="M1412" s="235" t="s">
        <v>21</v>
      </c>
      <c r="N1412" s="236" t="s">
        <v>42</v>
      </c>
      <c r="O1412" s="42"/>
      <c r="P1412" s="201">
        <f t="shared" si="201"/>
        <v>0</v>
      </c>
      <c r="Q1412" s="201">
        <v>0</v>
      </c>
      <c r="R1412" s="201">
        <f t="shared" si="202"/>
        <v>0</v>
      </c>
      <c r="S1412" s="201">
        <v>0</v>
      </c>
      <c r="T1412" s="202">
        <f t="shared" si="203"/>
        <v>0</v>
      </c>
      <c r="AR1412" s="24" t="s">
        <v>192</v>
      </c>
      <c r="AT1412" s="24" t="s">
        <v>268</v>
      </c>
      <c r="AU1412" s="24" t="s">
        <v>81</v>
      </c>
      <c r="AY1412" s="24" t="s">
        <v>172</v>
      </c>
      <c r="BE1412" s="203">
        <f t="shared" si="204"/>
        <v>0</v>
      </c>
      <c r="BF1412" s="203">
        <f t="shared" si="205"/>
        <v>0</v>
      </c>
      <c r="BG1412" s="203">
        <f t="shared" si="206"/>
        <v>0</v>
      </c>
      <c r="BH1412" s="203">
        <f t="shared" si="207"/>
        <v>0</v>
      </c>
      <c r="BI1412" s="203">
        <f t="shared" si="208"/>
        <v>0</v>
      </c>
      <c r="BJ1412" s="24" t="s">
        <v>79</v>
      </c>
      <c r="BK1412" s="203">
        <f t="shared" si="209"/>
        <v>0</v>
      </c>
      <c r="BL1412" s="24" t="s">
        <v>179</v>
      </c>
      <c r="BM1412" s="24" t="s">
        <v>2620</v>
      </c>
    </row>
    <row r="1413" spans="2:65" s="1" customFormat="1" ht="16.5" customHeight="1">
      <c r="B1413" s="41"/>
      <c r="C1413" s="227" t="s">
        <v>2621</v>
      </c>
      <c r="D1413" s="227" t="s">
        <v>268</v>
      </c>
      <c r="E1413" s="228" t="s">
        <v>2622</v>
      </c>
      <c r="F1413" s="229" t="s">
        <v>2623</v>
      </c>
      <c r="G1413" s="230" t="s">
        <v>2098</v>
      </c>
      <c r="H1413" s="231">
        <v>20</v>
      </c>
      <c r="I1413" s="232"/>
      <c r="J1413" s="233">
        <f t="shared" si="200"/>
        <v>0</v>
      </c>
      <c r="K1413" s="229" t="s">
        <v>21</v>
      </c>
      <c r="L1413" s="234"/>
      <c r="M1413" s="235" t="s">
        <v>21</v>
      </c>
      <c r="N1413" s="236" t="s">
        <v>42</v>
      </c>
      <c r="O1413" s="42"/>
      <c r="P1413" s="201">
        <f t="shared" si="201"/>
        <v>0</v>
      </c>
      <c r="Q1413" s="201">
        <v>0</v>
      </c>
      <c r="R1413" s="201">
        <f t="shared" si="202"/>
        <v>0</v>
      </c>
      <c r="S1413" s="201">
        <v>0</v>
      </c>
      <c r="T1413" s="202">
        <f t="shared" si="203"/>
        <v>0</v>
      </c>
      <c r="AR1413" s="24" t="s">
        <v>192</v>
      </c>
      <c r="AT1413" s="24" t="s">
        <v>268</v>
      </c>
      <c r="AU1413" s="24" t="s">
        <v>81</v>
      </c>
      <c r="AY1413" s="24" t="s">
        <v>172</v>
      </c>
      <c r="BE1413" s="203">
        <f t="shared" si="204"/>
        <v>0</v>
      </c>
      <c r="BF1413" s="203">
        <f t="shared" si="205"/>
        <v>0</v>
      </c>
      <c r="BG1413" s="203">
        <f t="shared" si="206"/>
        <v>0</v>
      </c>
      <c r="BH1413" s="203">
        <f t="shared" si="207"/>
        <v>0</v>
      </c>
      <c r="BI1413" s="203">
        <f t="shared" si="208"/>
        <v>0</v>
      </c>
      <c r="BJ1413" s="24" t="s">
        <v>79</v>
      </c>
      <c r="BK1413" s="203">
        <f t="shared" si="209"/>
        <v>0</v>
      </c>
      <c r="BL1413" s="24" t="s">
        <v>179</v>
      </c>
      <c r="BM1413" s="24" t="s">
        <v>2624</v>
      </c>
    </row>
    <row r="1414" spans="2:65" s="1" customFormat="1" ht="16.5" customHeight="1">
      <c r="B1414" s="41"/>
      <c r="C1414" s="227" t="s">
        <v>1720</v>
      </c>
      <c r="D1414" s="227" t="s">
        <v>268</v>
      </c>
      <c r="E1414" s="228" t="s">
        <v>2625</v>
      </c>
      <c r="F1414" s="229" t="s">
        <v>2626</v>
      </c>
      <c r="G1414" s="230" t="s">
        <v>1685</v>
      </c>
      <c r="H1414" s="231">
        <v>20</v>
      </c>
      <c r="I1414" s="232"/>
      <c r="J1414" s="233">
        <f t="shared" si="200"/>
        <v>0</v>
      </c>
      <c r="K1414" s="229" t="s">
        <v>21</v>
      </c>
      <c r="L1414" s="234"/>
      <c r="M1414" s="235" t="s">
        <v>21</v>
      </c>
      <c r="N1414" s="236" t="s">
        <v>42</v>
      </c>
      <c r="O1414" s="42"/>
      <c r="P1414" s="201">
        <f t="shared" si="201"/>
        <v>0</v>
      </c>
      <c r="Q1414" s="201">
        <v>0</v>
      </c>
      <c r="R1414" s="201">
        <f t="shared" si="202"/>
        <v>0</v>
      </c>
      <c r="S1414" s="201">
        <v>0</v>
      </c>
      <c r="T1414" s="202">
        <f t="shared" si="203"/>
        <v>0</v>
      </c>
      <c r="AR1414" s="24" t="s">
        <v>192</v>
      </c>
      <c r="AT1414" s="24" t="s">
        <v>268</v>
      </c>
      <c r="AU1414" s="24" t="s">
        <v>81</v>
      </c>
      <c r="AY1414" s="24" t="s">
        <v>172</v>
      </c>
      <c r="BE1414" s="203">
        <f t="shared" si="204"/>
        <v>0</v>
      </c>
      <c r="BF1414" s="203">
        <f t="shared" si="205"/>
        <v>0</v>
      </c>
      <c r="BG1414" s="203">
        <f t="shared" si="206"/>
        <v>0</v>
      </c>
      <c r="BH1414" s="203">
        <f t="shared" si="207"/>
        <v>0</v>
      </c>
      <c r="BI1414" s="203">
        <f t="shared" si="208"/>
        <v>0</v>
      </c>
      <c r="BJ1414" s="24" t="s">
        <v>79</v>
      </c>
      <c r="BK1414" s="203">
        <f t="shared" si="209"/>
        <v>0</v>
      </c>
      <c r="BL1414" s="24" t="s">
        <v>179</v>
      </c>
      <c r="BM1414" s="24" t="s">
        <v>2627</v>
      </c>
    </row>
    <row r="1415" spans="2:65" s="1" customFormat="1" ht="16.5" customHeight="1">
      <c r="B1415" s="41"/>
      <c r="C1415" s="227" t="s">
        <v>2628</v>
      </c>
      <c r="D1415" s="227" t="s">
        <v>268</v>
      </c>
      <c r="E1415" s="228" t="s">
        <v>2629</v>
      </c>
      <c r="F1415" s="229" t="s">
        <v>2630</v>
      </c>
      <c r="G1415" s="230" t="s">
        <v>1685</v>
      </c>
      <c r="H1415" s="231">
        <v>20</v>
      </c>
      <c r="I1415" s="232"/>
      <c r="J1415" s="233">
        <f t="shared" si="200"/>
        <v>0</v>
      </c>
      <c r="K1415" s="229" t="s">
        <v>21</v>
      </c>
      <c r="L1415" s="234"/>
      <c r="M1415" s="235" t="s">
        <v>21</v>
      </c>
      <c r="N1415" s="236" t="s">
        <v>42</v>
      </c>
      <c r="O1415" s="42"/>
      <c r="P1415" s="201">
        <f t="shared" si="201"/>
        <v>0</v>
      </c>
      <c r="Q1415" s="201">
        <v>0</v>
      </c>
      <c r="R1415" s="201">
        <f t="shared" si="202"/>
        <v>0</v>
      </c>
      <c r="S1415" s="201">
        <v>0</v>
      </c>
      <c r="T1415" s="202">
        <f t="shared" si="203"/>
        <v>0</v>
      </c>
      <c r="AR1415" s="24" t="s">
        <v>192</v>
      </c>
      <c r="AT1415" s="24" t="s">
        <v>268</v>
      </c>
      <c r="AU1415" s="24" t="s">
        <v>81</v>
      </c>
      <c r="AY1415" s="24" t="s">
        <v>172</v>
      </c>
      <c r="BE1415" s="203">
        <f t="shared" si="204"/>
        <v>0</v>
      </c>
      <c r="BF1415" s="203">
        <f t="shared" si="205"/>
        <v>0</v>
      </c>
      <c r="BG1415" s="203">
        <f t="shared" si="206"/>
        <v>0</v>
      </c>
      <c r="BH1415" s="203">
        <f t="shared" si="207"/>
        <v>0</v>
      </c>
      <c r="BI1415" s="203">
        <f t="shared" si="208"/>
        <v>0</v>
      </c>
      <c r="BJ1415" s="24" t="s">
        <v>79</v>
      </c>
      <c r="BK1415" s="203">
        <f t="shared" si="209"/>
        <v>0</v>
      </c>
      <c r="BL1415" s="24" t="s">
        <v>179</v>
      </c>
      <c r="BM1415" s="24" t="s">
        <v>2631</v>
      </c>
    </row>
    <row r="1416" spans="2:65" s="1" customFormat="1" ht="16.5" customHeight="1">
      <c r="B1416" s="41"/>
      <c r="C1416" s="192" t="s">
        <v>1723</v>
      </c>
      <c r="D1416" s="192" t="s">
        <v>174</v>
      </c>
      <c r="E1416" s="193" t="s">
        <v>2632</v>
      </c>
      <c r="F1416" s="194" t="s">
        <v>2633</v>
      </c>
      <c r="G1416" s="195" t="s">
        <v>1685</v>
      </c>
      <c r="H1416" s="196">
        <v>20</v>
      </c>
      <c r="I1416" s="197"/>
      <c r="J1416" s="198">
        <f t="shared" si="200"/>
        <v>0</v>
      </c>
      <c r="K1416" s="194" t="s">
        <v>21</v>
      </c>
      <c r="L1416" s="61"/>
      <c r="M1416" s="199" t="s">
        <v>21</v>
      </c>
      <c r="N1416" s="200" t="s">
        <v>42</v>
      </c>
      <c r="O1416" s="42"/>
      <c r="P1416" s="201">
        <f t="shared" si="201"/>
        <v>0</v>
      </c>
      <c r="Q1416" s="201">
        <v>0</v>
      </c>
      <c r="R1416" s="201">
        <f t="shared" si="202"/>
        <v>0</v>
      </c>
      <c r="S1416" s="201">
        <v>0</v>
      </c>
      <c r="T1416" s="202">
        <f t="shared" si="203"/>
        <v>0</v>
      </c>
      <c r="AR1416" s="24" t="s">
        <v>179</v>
      </c>
      <c r="AT1416" s="24" t="s">
        <v>174</v>
      </c>
      <c r="AU1416" s="24" t="s">
        <v>81</v>
      </c>
      <c r="AY1416" s="24" t="s">
        <v>172</v>
      </c>
      <c r="BE1416" s="203">
        <f t="shared" si="204"/>
        <v>0</v>
      </c>
      <c r="BF1416" s="203">
        <f t="shared" si="205"/>
        <v>0</v>
      </c>
      <c r="BG1416" s="203">
        <f t="shared" si="206"/>
        <v>0</v>
      </c>
      <c r="BH1416" s="203">
        <f t="shared" si="207"/>
        <v>0</v>
      </c>
      <c r="BI1416" s="203">
        <f t="shared" si="208"/>
        <v>0</v>
      </c>
      <c r="BJ1416" s="24" t="s">
        <v>79</v>
      </c>
      <c r="BK1416" s="203">
        <f t="shared" si="209"/>
        <v>0</v>
      </c>
      <c r="BL1416" s="24" t="s">
        <v>179</v>
      </c>
      <c r="BM1416" s="24" t="s">
        <v>2634</v>
      </c>
    </row>
    <row r="1417" spans="2:65" s="1" customFormat="1" ht="16.5" customHeight="1">
      <c r="B1417" s="41"/>
      <c r="C1417" s="227" t="s">
        <v>2635</v>
      </c>
      <c r="D1417" s="227" t="s">
        <v>268</v>
      </c>
      <c r="E1417" s="228" t="s">
        <v>2618</v>
      </c>
      <c r="F1417" s="229" t="s">
        <v>2619</v>
      </c>
      <c r="G1417" s="230" t="s">
        <v>2098</v>
      </c>
      <c r="H1417" s="231">
        <v>40</v>
      </c>
      <c r="I1417" s="232"/>
      <c r="J1417" s="233">
        <f t="shared" si="200"/>
        <v>0</v>
      </c>
      <c r="K1417" s="229" t="s">
        <v>21</v>
      </c>
      <c r="L1417" s="234"/>
      <c r="M1417" s="235" t="s">
        <v>21</v>
      </c>
      <c r="N1417" s="236" t="s">
        <v>42</v>
      </c>
      <c r="O1417" s="42"/>
      <c r="P1417" s="201">
        <f t="shared" si="201"/>
        <v>0</v>
      </c>
      <c r="Q1417" s="201">
        <v>0</v>
      </c>
      <c r="R1417" s="201">
        <f t="shared" si="202"/>
        <v>0</v>
      </c>
      <c r="S1417" s="201">
        <v>0</v>
      </c>
      <c r="T1417" s="202">
        <f t="shared" si="203"/>
        <v>0</v>
      </c>
      <c r="AR1417" s="24" t="s">
        <v>192</v>
      </c>
      <c r="AT1417" s="24" t="s">
        <v>268</v>
      </c>
      <c r="AU1417" s="24" t="s">
        <v>81</v>
      </c>
      <c r="AY1417" s="24" t="s">
        <v>172</v>
      </c>
      <c r="BE1417" s="203">
        <f t="shared" si="204"/>
        <v>0</v>
      </c>
      <c r="BF1417" s="203">
        <f t="shared" si="205"/>
        <v>0</v>
      </c>
      <c r="BG1417" s="203">
        <f t="shared" si="206"/>
        <v>0</v>
      </c>
      <c r="BH1417" s="203">
        <f t="shared" si="207"/>
        <v>0</v>
      </c>
      <c r="BI1417" s="203">
        <f t="shared" si="208"/>
        <v>0</v>
      </c>
      <c r="BJ1417" s="24" t="s">
        <v>79</v>
      </c>
      <c r="BK1417" s="203">
        <f t="shared" si="209"/>
        <v>0</v>
      </c>
      <c r="BL1417" s="24" t="s">
        <v>179</v>
      </c>
      <c r="BM1417" s="24" t="s">
        <v>2636</v>
      </c>
    </row>
    <row r="1418" spans="2:65" s="1" customFormat="1" ht="16.5" customHeight="1">
      <c r="B1418" s="41"/>
      <c r="C1418" s="227" t="s">
        <v>1727</v>
      </c>
      <c r="D1418" s="227" t="s">
        <v>268</v>
      </c>
      <c r="E1418" s="228" t="s">
        <v>2622</v>
      </c>
      <c r="F1418" s="229" t="s">
        <v>2623</v>
      </c>
      <c r="G1418" s="230" t="s">
        <v>2098</v>
      </c>
      <c r="H1418" s="231">
        <v>20</v>
      </c>
      <c r="I1418" s="232"/>
      <c r="J1418" s="233">
        <f t="shared" si="200"/>
        <v>0</v>
      </c>
      <c r="K1418" s="229" t="s">
        <v>21</v>
      </c>
      <c r="L1418" s="234"/>
      <c r="M1418" s="235" t="s">
        <v>21</v>
      </c>
      <c r="N1418" s="236" t="s">
        <v>42</v>
      </c>
      <c r="O1418" s="42"/>
      <c r="P1418" s="201">
        <f t="shared" si="201"/>
        <v>0</v>
      </c>
      <c r="Q1418" s="201">
        <v>0</v>
      </c>
      <c r="R1418" s="201">
        <f t="shared" si="202"/>
        <v>0</v>
      </c>
      <c r="S1418" s="201">
        <v>0</v>
      </c>
      <c r="T1418" s="202">
        <f t="shared" si="203"/>
        <v>0</v>
      </c>
      <c r="AR1418" s="24" t="s">
        <v>192</v>
      </c>
      <c r="AT1418" s="24" t="s">
        <v>268</v>
      </c>
      <c r="AU1418" s="24" t="s">
        <v>81</v>
      </c>
      <c r="AY1418" s="24" t="s">
        <v>172</v>
      </c>
      <c r="BE1418" s="203">
        <f t="shared" si="204"/>
        <v>0</v>
      </c>
      <c r="BF1418" s="203">
        <f t="shared" si="205"/>
        <v>0</v>
      </c>
      <c r="BG1418" s="203">
        <f t="shared" si="206"/>
        <v>0</v>
      </c>
      <c r="BH1418" s="203">
        <f t="shared" si="207"/>
        <v>0</v>
      </c>
      <c r="BI1418" s="203">
        <f t="shared" si="208"/>
        <v>0</v>
      </c>
      <c r="BJ1418" s="24" t="s">
        <v>79</v>
      </c>
      <c r="BK1418" s="203">
        <f t="shared" si="209"/>
        <v>0</v>
      </c>
      <c r="BL1418" s="24" t="s">
        <v>179</v>
      </c>
      <c r="BM1418" s="24" t="s">
        <v>2637</v>
      </c>
    </row>
    <row r="1419" spans="2:65" s="1" customFormat="1" ht="16.5" customHeight="1">
      <c r="B1419" s="41"/>
      <c r="C1419" s="227" t="s">
        <v>2638</v>
      </c>
      <c r="D1419" s="227" t="s">
        <v>268</v>
      </c>
      <c r="E1419" s="228" t="s">
        <v>2625</v>
      </c>
      <c r="F1419" s="229" t="s">
        <v>2626</v>
      </c>
      <c r="G1419" s="230" t="s">
        <v>1685</v>
      </c>
      <c r="H1419" s="231">
        <v>20</v>
      </c>
      <c r="I1419" s="232"/>
      <c r="J1419" s="233">
        <f t="shared" si="200"/>
        <v>0</v>
      </c>
      <c r="K1419" s="229" t="s">
        <v>21</v>
      </c>
      <c r="L1419" s="234"/>
      <c r="M1419" s="235" t="s">
        <v>21</v>
      </c>
      <c r="N1419" s="236" t="s">
        <v>42</v>
      </c>
      <c r="O1419" s="42"/>
      <c r="P1419" s="201">
        <f t="shared" si="201"/>
        <v>0</v>
      </c>
      <c r="Q1419" s="201">
        <v>0</v>
      </c>
      <c r="R1419" s="201">
        <f t="shared" si="202"/>
        <v>0</v>
      </c>
      <c r="S1419" s="201">
        <v>0</v>
      </c>
      <c r="T1419" s="202">
        <f t="shared" si="203"/>
        <v>0</v>
      </c>
      <c r="AR1419" s="24" t="s">
        <v>192</v>
      </c>
      <c r="AT1419" s="24" t="s">
        <v>268</v>
      </c>
      <c r="AU1419" s="24" t="s">
        <v>81</v>
      </c>
      <c r="AY1419" s="24" t="s">
        <v>172</v>
      </c>
      <c r="BE1419" s="203">
        <f t="shared" si="204"/>
        <v>0</v>
      </c>
      <c r="BF1419" s="203">
        <f t="shared" si="205"/>
        <v>0</v>
      </c>
      <c r="BG1419" s="203">
        <f t="shared" si="206"/>
        <v>0</v>
      </c>
      <c r="BH1419" s="203">
        <f t="shared" si="207"/>
        <v>0</v>
      </c>
      <c r="BI1419" s="203">
        <f t="shared" si="208"/>
        <v>0</v>
      </c>
      <c r="BJ1419" s="24" t="s">
        <v>79</v>
      </c>
      <c r="BK1419" s="203">
        <f t="shared" si="209"/>
        <v>0</v>
      </c>
      <c r="BL1419" s="24" t="s">
        <v>179</v>
      </c>
      <c r="BM1419" s="24" t="s">
        <v>2639</v>
      </c>
    </row>
    <row r="1420" spans="2:65" s="1" customFormat="1" ht="16.5" customHeight="1">
      <c r="B1420" s="41"/>
      <c r="C1420" s="227" t="s">
        <v>1730</v>
      </c>
      <c r="D1420" s="227" t="s">
        <v>268</v>
      </c>
      <c r="E1420" s="228" t="s">
        <v>2629</v>
      </c>
      <c r="F1420" s="229" t="s">
        <v>2630</v>
      </c>
      <c r="G1420" s="230" t="s">
        <v>1685</v>
      </c>
      <c r="H1420" s="231">
        <v>40</v>
      </c>
      <c r="I1420" s="232"/>
      <c r="J1420" s="233">
        <f t="shared" si="200"/>
        <v>0</v>
      </c>
      <c r="K1420" s="229" t="s">
        <v>21</v>
      </c>
      <c r="L1420" s="234"/>
      <c r="M1420" s="235" t="s">
        <v>21</v>
      </c>
      <c r="N1420" s="236" t="s">
        <v>42</v>
      </c>
      <c r="O1420" s="42"/>
      <c r="P1420" s="201">
        <f t="shared" si="201"/>
        <v>0</v>
      </c>
      <c r="Q1420" s="201">
        <v>0</v>
      </c>
      <c r="R1420" s="201">
        <f t="shared" si="202"/>
        <v>0</v>
      </c>
      <c r="S1420" s="201">
        <v>0</v>
      </c>
      <c r="T1420" s="202">
        <f t="shared" si="203"/>
        <v>0</v>
      </c>
      <c r="AR1420" s="24" t="s">
        <v>192</v>
      </c>
      <c r="AT1420" s="24" t="s">
        <v>268</v>
      </c>
      <c r="AU1420" s="24" t="s">
        <v>81</v>
      </c>
      <c r="AY1420" s="24" t="s">
        <v>172</v>
      </c>
      <c r="BE1420" s="203">
        <f t="shared" si="204"/>
        <v>0</v>
      </c>
      <c r="BF1420" s="203">
        <f t="shared" si="205"/>
        <v>0</v>
      </c>
      <c r="BG1420" s="203">
        <f t="shared" si="206"/>
        <v>0</v>
      </c>
      <c r="BH1420" s="203">
        <f t="shared" si="207"/>
        <v>0</v>
      </c>
      <c r="BI1420" s="203">
        <f t="shared" si="208"/>
        <v>0</v>
      </c>
      <c r="BJ1420" s="24" t="s">
        <v>79</v>
      </c>
      <c r="BK1420" s="203">
        <f t="shared" si="209"/>
        <v>0</v>
      </c>
      <c r="BL1420" s="24" t="s">
        <v>179</v>
      </c>
      <c r="BM1420" s="24" t="s">
        <v>2640</v>
      </c>
    </row>
    <row r="1421" spans="2:65" s="1" customFormat="1" ht="16.5" customHeight="1">
      <c r="B1421" s="41"/>
      <c r="C1421" s="192" t="s">
        <v>2641</v>
      </c>
      <c r="D1421" s="192" t="s">
        <v>174</v>
      </c>
      <c r="E1421" s="193" t="s">
        <v>2642</v>
      </c>
      <c r="F1421" s="194" t="s">
        <v>2643</v>
      </c>
      <c r="G1421" s="195" t="s">
        <v>1685</v>
      </c>
      <c r="H1421" s="196">
        <v>12</v>
      </c>
      <c r="I1421" s="197"/>
      <c r="J1421" s="198">
        <f t="shared" si="200"/>
        <v>0</v>
      </c>
      <c r="K1421" s="194" t="s">
        <v>21</v>
      </c>
      <c r="L1421" s="61"/>
      <c r="M1421" s="199" t="s">
        <v>21</v>
      </c>
      <c r="N1421" s="200" t="s">
        <v>42</v>
      </c>
      <c r="O1421" s="42"/>
      <c r="P1421" s="201">
        <f t="shared" si="201"/>
        <v>0</v>
      </c>
      <c r="Q1421" s="201">
        <v>0</v>
      </c>
      <c r="R1421" s="201">
        <f t="shared" si="202"/>
        <v>0</v>
      </c>
      <c r="S1421" s="201">
        <v>0</v>
      </c>
      <c r="T1421" s="202">
        <f t="shared" si="203"/>
        <v>0</v>
      </c>
      <c r="AR1421" s="24" t="s">
        <v>179</v>
      </c>
      <c r="AT1421" s="24" t="s">
        <v>174</v>
      </c>
      <c r="AU1421" s="24" t="s">
        <v>81</v>
      </c>
      <c r="AY1421" s="24" t="s">
        <v>172</v>
      </c>
      <c r="BE1421" s="203">
        <f t="shared" si="204"/>
        <v>0</v>
      </c>
      <c r="BF1421" s="203">
        <f t="shared" si="205"/>
        <v>0</v>
      </c>
      <c r="BG1421" s="203">
        <f t="shared" si="206"/>
        <v>0</v>
      </c>
      <c r="BH1421" s="203">
        <f t="shared" si="207"/>
        <v>0</v>
      </c>
      <c r="BI1421" s="203">
        <f t="shared" si="208"/>
        <v>0</v>
      </c>
      <c r="BJ1421" s="24" t="s">
        <v>79</v>
      </c>
      <c r="BK1421" s="203">
        <f t="shared" si="209"/>
        <v>0</v>
      </c>
      <c r="BL1421" s="24" t="s">
        <v>179</v>
      </c>
      <c r="BM1421" s="24" t="s">
        <v>2644</v>
      </c>
    </row>
    <row r="1422" spans="2:65" s="1" customFormat="1" ht="16.5" customHeight="1">
      <c r="B1422" s="41"/>
      <c r="C1422" s="227" t="s">
        <v>1734</v>
      </c>
      <c r="D1422" s="227" t="s">
        <v>268</v>
      </c>
      <c r="E1422" s="228" t="s">
        <v>2645</v>
      </c>
      <c r="F1422" s="229" t="s">
        <v>2646</v>
      </c>
      <c r="G1422" s="230" t="s">
        <v>2098</v>
      </c>
      <c r="H1422" s="231">
        <v>12</v>
      </c>
      <c r="I1422" s="232"/>
      <c r="J1422" s="233">
        <f t="shared" si="200"/>
        <v>0</v>
      </c>
      <c r="K1422" s="229" t="s">
        <v>21</v>
      </c>
      <c r="L1422" s="234"/>
      <c r="M1422" s="235" t="s">
        <v>21</v>
      </c>
      <c r="N1422" s="236" t="s">
        <v>42</v>
      </c>
      <c r="O1422" s="42"/>
      <c r="P1422" s="201">
        <f t="shared" si="201"/>
        <v>0</v>
      </c>
      <c r="Q1422" s="201">
        <v>0</v>
      </c>
      <c r="R1422" s="201">
        <f t="shared" si="202"/>
        <v>0</v>
      </c>
      <c r="S1422" s="201">
        <v>0</v>
      </c>
      <c r="T1422" s="202">
        <f t="shared" si="203"/>
        <v>0</v>
      </c>
      <c r="AR1422" s="24" t="s">
        <v>192</v>
      </c>
      <c r="AT1422" s="24" t="s">
        <v>268</v>
      </c>
      <c r="AU1422" s="24" t="s">
        <v>81</v>
      </c>
      <c r="AY1422" s="24" t="s">
        <v>172</v>
      </c>
      <c r="BE1422" s="203">
        <f t="shared" si="204"/>
        <v>0</v>
      </c>
      <c r="BF1422" s="203">
        <f t="shared" si="205"/>
        <v>0</v>
      </c>
      <c r="BG1422" s="203">
        <f t="shared" si="206"/>
        <v>0</v>
      </c>
      <c r="BH1422" s="203">
        <f t="shared" si="207"/>
        <v>0</v>
      </c>
      <c r="BI1422" s="203">
        <f t="shared" si="208"/>
        <v>0</v>
      </c>
      <c r="BJ1422" s="24" t="s">
        <v>79</v>
      </c>
      <c r="BK1422" s="203">
        <f t="shared" si="209"/>
        <v>0</v>
      </c>
      <c r="BL1422" s="24" t="s">
        <v>179</v>
      </c>
      <c r="BM1422" s="24" t="s">
        <v>2647</v>
      </c>
    </row>
    <row r="1423" spans="2:65" s="1" customFormat="1" ht="16.5" customHeight="1">
      <c r="B1423" s="41"/>
      <c r="C1423" s="227" t="s">
        <v>2648</v>
      </c>
      <c r="D1423" s="227" t="s">
        <v>268</v>
      </c>
      <c r="E1423" s="228" t="s">
        <v>2625</v>
      </c>
      <c r="F1423" s="229" t="s">
        <v>2626</v>
      </c>
      <c r="G1423" s="230" t="s">
        <v>1685</v>
      </c>
      <c r="H1423" s="231">
        <v>12</v>
      </c>
      <c r="I1423" s="232"/>
      <c r="J1423" s="233">
        <f t="shared" si="200"/>
        <v>0</v>
      </c>
      <c r="K1423" s="229" t="s">
        <v>21</v>
      </c>
      <c r="L1423" s="234"/>
      <c r="M1423" s="235" t="s">
        <v>21</v>
      </c>
      <c r="N1423" s="236" t="s">
        <v>42</v>
      </c>
      <c r="O1423" s="42"/>
      <c r="P1423" s="201">
        <f t="shared" si="201"/>
        <v>0</v>
      </c>
      <c r="Q1423" s="201">
        <v>0</v>
      </c>
      <c r="R1423" s="201">
        <f t="shared" si="202"/>
        <v>0</v>
      </c>
      <c r="S1423" s="201">
        <v>0</v>
      </c>
      <c r="T1423" s="202">
        <f t="shared" si="203"/>
        <v>0</v>
      </c>
      <c r="AR1423" s="24" t="s">
        <v>192</v>
      </c>
      <c r="AT1423" s="24" t="s">
        <v>268</v>
      </c>
      <c r="AU1423" s="24" t="s">
        <v>81</v>
      </c>
      <c r="AY1423" s="24" t="s">
        <v>172</v>
      </c>
      <c r="BE1423" s="203">
        <f t="shared" si="204"/>
        <v>0</v>
      </c>
      <c r="BF1423" s="203">
        <f t="shared" si="205"/>
        <v>0</v>
      </c>
      <c r="BG1423" s="203">
        <f t="shared" si="206"/>
        <v>0</v>
      </c>
      <c r="BH1423" s="203">
        <f t="shared" si="207"/>
        <v>0</v>
      </c>
      <c r="BI1423" s="203">
        <f t="shared" si="208"/>
        <v>0</v>
      </c>
      <c r="BJ1423" s="24" t="s">
        <v>79</v>
      </c>
      <c r="BK1423" s="203">
        <f t="shared" si="209"/>
        <v>0</v>
      </c>
      <c r="BL1423" s="24" t="s">
        <v>179</v>
      </c>
      <c r="BM1423" s="24" t="s">
        <v>2649</v>
      </c>
    </row>
    <row r="1424" spans="2:65" s="1" customFormat="1" ht="16.5" customHeight="1">
      <c r="B1424" s="41"/>
      <c r="C1424" s="227" t="s">
        <v>1737</v>
      </c>
      <c r="D1424" s="227" t="s">
        <v>268</v>
      </c>
      <c r="E1424" s="228" t="s">
        <v>2629</v>
      </c>
      <c r="F1424" s="229" t="s">
        <v>2630</v>
      </c>
      <c r="G1424" s="230" t="s">
        <v>1685</v>
      </c>
      <c r="H1424" s="231">
        <v>12</v>
      </c>
      <c r="I1424" s="232"/>
      <c r="J1424" s="233">
        <f t="shared" si="200"/>
        <v>0</v>
      </c>
      <c r="K1424" s="229" t="s">
        <v>21</v>
      </c>
      <c r="L1424" s="234"/>
      <c r="M1424" s="235" t="s">
        <v>21</v>
      </c>
      <c r="N1424" s="236" t="s">
        <v>42</v>
      </c>
      <c r="O1424" s="42"/>
      <c r="P1424" s="201">
        <f t="shared" si="201"/>
        <v>0</v>
      </c>
      <c r="Q1424" s="201">
        <v>0</v>
      </c>
      <c r="R1424" s="201">
        <f t="shared" si="202"/>
        <v>0</v>
      </c>
      <c r="S1424" s="201">
        <v>0</v>
      </c>
      <c r="T1424" s="202">
        <f t="shared" si="203"/>
        <v>0</v>
      </c>
      <c r="AR1424" s="24" t="s">
        <v>192</v>
      </c>
      <c r="AT1424" s="24" t="s">
        <v>268</v>
      </c>
      <c r="AU1424" s="24" t="s">
        <v>81</v>
      </c>
      <c r="AY1424" s="24" t="s">
        <v>172</v>
      </c>
      <c r="BE1424" s="203">
        <f t="shared" si="204"/>
        <v>0</v>
      </c>
      <c r="BF1424" s="203">
        <f t="shared" si="205"/>
        <v>0</v>
      </c>
      <c r="BG1424" s="203">
        <f t="shared" si="206"/>
        <v>0</v>
      </c>
      <c r="BH1424" s="203">
        <f t="shared" si="207"/>
        <v>0</v>
      </c>
      <c r="BI1424" s="203">
        <f t="shared" si="208"/>
        <v>0</v>
      </c>
      <c r="BJ1424" s="24" t="s">
        <v>79</v>
      </c>
      <c r="BK1424" s="203">
        <f t="shared" si="209"/>
        <v>0</v>
      </c>
      <c r="BL1424" s="24" t="s">
        <v>179</v>
      </c>
      <c r="BM1424" s="24" t="s">
        <v>2650</v>
      </c>
    </row>
    <row r="1425" spans="2:65" s="1" customFormat="1" ht="16.5" customHeight="1">
      <c r="B1425" s="41"/>
      <c r="C1425" s="227" t="s">
        <v>2651</v>
      </c>
      <c r="D1425" s="227" t="s">
        <v>268</v>
      </c>
      <c r="E1425" s="228" t="s">
        <v>2652</v>
      </c>
      <c r="F1425" s="229" t="s">
        <v>2653</v>
      </c>
      <c r="G1425" s="230" t="s">
        <v>2098</v>
      </c>
      <c r="H1425" s="231">
        <v>12</v>
      </c>
      <c r="I1425" s="232"/>
      <c r="J1425" s="233">
        <f t="shared" si="200"/>
        <v>0</v>
      </c>
      <c r="K1425" s="229" t="s">
        <v>21</v>
      </c>
      <c r="L1425" s="234"/>
      <c r="M1425" s="235" t="s">
        <v>21</v>
      </c>
      <c r="N1425" s="236" t="s">
        <v>42</v>
      </c>
      <c r="O1425" s="42"/>
      <c r="P1425" s="201">
        <f t="shared" si="201"/>
        <v>0</v>
      </c>
      <c r="Q1425" s="201">
        <v>0</v>
      </c>
      <c r="R1425" s="201">
        <f t="shared" si="202"/>
        <v>0</v>
      </c>
      <c r="S1425" s="201">
        <v>0</v>
      </c>
      <c r="T1425" s="202">
        <f t="shared" si="203"/>
        <v>0</v>
      </c>
      <c r="AR1425" s="24" t="s">
        <v>192</v>
      </c>
      <c r="AT1425" s="24" t="s">
        <v>268</v>
      </c>
      <c r="AU1425" s="24" t="s">
        <v>81</v>
      </c>
      <c r="AY1425" s="24" t="s">
        <v>172</v>
      </c>
      <c r="BE1425" s="203">
        <f t="shared" si="204"/>
        <v>0</v>
      </c>
      <c r="BF1425" s="203">
        <f t="shared" si="205"/>
        <v>0</v>
      </c>
      <c r="BG1425" s="203">
        <f t="shared" si="206"/>
        <v>0</v>
      </c>
      <c r="BH1425" s="203">
        <f t="shared" si="207"/>
        <v>0</v>
      </c>
      <c r="BI1425" s="203">
        <f t="shared" si="208"/>
        <v>0</v>
      </c>
      <c r="BJ1425" s="24" t="s">
        <v>79</v>
      </c>
      <c r="BK1425" s="203">
        <f t="shared" si="209"/>
        <v>0</v>
      </c>
      <c r="BL1425" s="24" t="s">
        <v>179</v>
      </c>
      <c r="BM1425" s="24" t="s">
        <v>2654</v>
      </c>
    </row>
    <row r="1426" spans="2:65" s="1" customFormat="1" ht="16.5" customHeight="1">
      <c r="B1426" s="41"/>
      <c r="C1426" s="192" t="s">
        <v>1741</v>
      </c>
      <c r="D1426" s="192" t="s">
        <v>174</v>
      </c>
      <c r="E1426" s="193" t="s">
        <v>2655</v>
      </c>
      <c r="F1426" s="194" t="s">
        <v>2656</v>
      </c>
      <c r="G1426" s="195" t="s">
        <v>1685</v>
      </c>
      <c r="H1426" s="196">
        <v>13</v>
      </c>
      <c r="I1426" s="197"/>
      <c r="J1426" s="198">
        <f t="shared" si="200"/>
        <v>0</v>
      </c>
      <c r="K1426" s="194" t="s">
        <v>21</v>
      </c>
      <c r="L1426" s="61"/>
      <c r="M1426" s="199" t="s">
        <v>21</v>
      </c>
      <c r="N1426" s="200" t="s">
        <v>42</v>
      </c>
      <c r="O1426" s="42"/>
      <c r="P1426" s="201">
        <f t="shared" si="201"/>
        <v>0</v>
      </c>
      <c r="Q1426" s="201">
        <v>0</v>
      </c>
      <c r="R1426" s="201">
        <f t="shared" si="202"/>
        <v>0</v>
      </c>
      <c r="S1426" s="201">
        <v>0</v>
      </c>
      <c r="T1426" s="202">
        <f t="shared" si="203"/>
        <v>0</v>
      </c>
      <c r="AR1426" s="24" t="s">
        <v>179</v>
      </c>
      <c r="AT1426" s="24" t="s">
        <v>174</v>
      </c>
      <c r="AU1426" s="24" t="s">
        <v>81</v>
      </c>
      <c r="AY1426" s="24" t="s">
        <v>172</v>
      </c>
      <c r="BE1426" s="203">
        <f t="shared" si="204"/>
        <v>0</v>
      </c>
      <c r="BF1426" s="203">
        <f t="shared" si="205"/>
        <v>0</v>
      </c>
      <c r="BG1426" s="203">
        <f t="shared" si="206"/>
        <v>0</v>
      </c>
      <c r="BH1426" s="203">
        <f t="shared" si="207"/>
        <v>0</v>
      </c>
      <c r="BI1426" s="203">
        <f t="shared" si="208"/>
        <v>0</v>
      </c>
      <c r="BJ1426" s="24" t="s">
        <v>79</v>
      </c>
      <c r="BK1426" s="203">
        <f t="shared" si="209"/>
        <v>0</v>
      </c>
      <c r="BL1426" s="24" t="s">
        <v>179</v>
      </c>
      <c r="BM1426" s="24" t="s">
        <v>2657</v>
      </c>
    </row>
    <row r="1427" spans="2:65" s="1" customFormat="1" ht="16.5" customHeight="1">
      <c r="B1427" s="41"/>
      <c r="C1427" s="227" t="s">
        <v>2658</v>
      </c>
      <c r="D1427" s="227" t="s">
        <v>268</v>
      </c>
      <c r="E1427" s="228" t="s">
        <v>2659</v>
      </c>
      <c r="F1427" s="229" t="s">
        <v>2660</v>
      </c>
      <c r="G1427" s="230" t="s">
        <v>2098</v>
      </c>
      <c r="H1427" s="231">
        <v>13</v>
      </c>
      <c r="I1427" s="232"/>
      <c r="J1427" s="233">
        <f t="shared" si="200"/>
        <v>0</v>
      </c>
      <c r="K1427" s="229" t="s">
        <v>21</v>
      </c>
      <c r="L1427" s="234"/>
      <c r="M1427" s="235" t="s">
        <v>21</v>
      </c>
      <c r="N1427" s="236" t="s">
        <v>42</v>
      </c>
      <c r="O1427" s="42"/>
      <c r="P1427" s="201">
        <f t="shared" si="201"/>
        <v>0</v>
      </c>
      <c r="Q1427" s="201">
        <v>0</v>
      </c>
      <c r="R1427" s="201">
        <f t="shared" si="202"/>
        <v>0</v>
      </c>
      <c r="S1427" s="201">
        <v>0</v>
      </c>
      <c r="T1427" s="202">
        <f t="shared" si="203"/>
        <v>0</v>
      </c>
      <c r="AR1427" s="24" t="s">
        <v>192</v>
      </c>
      <c r="AT1427" s="24" t="s">
        <v>268</v>
      </c>
      <c r="AU1427" s="24" t="s">
        <v>81</v>
      </c>
      <c r="AY1427" s="24" t="s">
        <v>172</v>
      </c>
      <c r="BE1427" s="203">
        <f t="shared" si="204"/>
        <v>0</v>
      </c>
      <c r="BF1427" s="203">
        <f t="shared" si="205"/>
        <v>0</v>
      </c>
      <c r="BG1427" s="203">
        <f t="shared" si="206"/>
        <v>0</v>
      </c>
      <c r="BH1427" s="203">
        <f t="shared" si="207"/>
        <v>0</v>
      </c>
      <c r="BI1427" s="203">
        <f t="shared" si="208"/>
        <v>0</v>
      </c>
      <c r="BJ1427" s="24" t="s">
        <v>79</v>
      </c>
      <c r="BK1427" s="203">
        <f t="shared" si="209"/>
        <v>0</v>
      </c>
      <c r="BL1427" s="24" t="s">
        <v>179</v>
      </c>
      <c r="BM1427" s="24" t="s">
        <v>2661</v>
      </c>
    </row>
    <row r="1428" spans="2:65" s="1" customFormat="1" ht="16.5" customHeight="1">
      <c r="B1428" s="41"/>
      <c r="C1428" s="227" t="s">
        <v>1744</v>
      </c>
      <c r="D1428" s="227" t="s">
        <v>268</v>
      </c>
      <c r="E1428" s="228" t="s">
        <v>2662</v>
      </c>
      <c r="F1428" s="229" t="s">
        <v>2663</v>
      </c>
      <c r="G1428" s="230" t="s">
        <v>2098</v>
      </c>
      <c r="H1428" s="231">
        <v>13</v>
      </c>
      <c r="I1428" s="232"/>
      <c r="J1428" s="233">
        <f aca="true" t="shared" si="210" ref="J1428:J1459">ROUND(I1428*H1428,2)</f>
        <v>0</v>
      </c>
      <c r="K1428" s="229" t="s">
        <v>21</v>
      </c>
      <c r="L1428" s="234"/>
      <c r="M1428" s="235" t="s">
        <v>21</v>
      </c>
      <c r="N1428" s="236" t="s">
        <v>42</v>
      </c>
      <c r="O1428" s="42"/>
      <c r="P1428" s="201">
        <f aca="true" t="shared" si="211" ref="P1428:P1459">O1428*H1428</f>
        <v>0</v>
      </c>
      <c r="Q1428" s="201">
        <v>0</v>
      </c>
      <c r="R1428" s="201">
        <f aca="true" t="shared" si="212" ref="R1428:R1459">Q1428*H1428</f>
        <v>0</v>
      </c>
      <c r="S1428" s="201">
        <v>0</v>
      </c>
      <c r="T1428" s="202">
        <f aca="true" t="shared" si="213" ref="T1428:T1459">S1428*H1428</f>
        <v>0</v>
      </c>
      <c r="AR1428" s="24" t="s">
        <v>192</v>
      </c>
      <c r="AT1428" s="24" t="s">
        <v>268</v>
      </c>
      <c r="AU1428" s="24" t="s">
        <v>81</v>
      </c>
      <c r="AY1428" s="24" t="s">
        <v>172</v>
      </c>
      <c r="BE1428" s="203">
        <f aca="true" t="shared" si="214" ref="BE1428:BE1460">IF(N1428="základní",J1428,0)</f>
        <v>0</v>
      </c>
      <c r="BF1428" s="203">
        <f aca="true" t="shared" si="215" ref="BF1428:BF1460">IF(N1428="snížená",J1428,0)</f>
        <v>0</v>
      </c>
      <c r="BG1428" s="203">
        <f aca="true" t="shared" si="216" ref="BG1428:BG1460">IF(N1428="zákl. přenesená",J1428,0)</f>
        <v>0</v>
      </c>
      <c r="BH1428" s="203">
        <f aca="true" t="shared" si="217" ref="BH1428:BH1460">IF(N1428="sníž. přenesená",J1428,0)</f>
        <v>0</v>
      </c>
      <c r="BI1428" s="203">
        <f aca="true" t="shared" si="218" ref="BI1428:BI1460">IF(N1428="nulová",J1428,0)</f>
        <v>0</v>
      </c>
      <c r="BJ1428" s="24" t="s">
        <v>79</v>
      </c>
      <c r="BK1428" s="203">
        <f aca="true" t="shared" si="219" ref="BK1428:BK1460">ROUND(I1428*H1428,2)</f>
        <v>0</v>
      </c>
      <c r="BL1428" s="24" t="s">
        <v>179</v>
      </c>
      <c r="BM1428" s="24" t="s">
        <v>2664</v>
      </c>
    </row>
    <row r="1429" spans="2:65" s="1" customFormat="1" ht="16.5" customHeight="1">
      <c r="B1429" s="41"/>
      <c r="C1429" s="192" t="s">
        <v>2665</v>
      </c>
      <c r="D1429" s="192" t="s">
        <v>174</v>
      </c>
      <c r="E1429" s="193" t="s">
        <v>2666</v>
      </c>
      <c r="F1429" s="194" t="s">
        <v>2667</v>
      </c>
      <c r="G1429" s="195" t="s">
        <v>1685</v>
      </c>
      <c r="H1429" s="196">
        <v>33</v>
      </c>
      <c r="I1429" s="197"/>
      <c r="J1429" s="198">
        <f t="shared" si="210"/>
        <v>0</v>
      </c>
      <c r="K1429" s="194" t="s">
        <v>21</v>
      </c>
      <c r="L1429" s="61"/>
      <c r="M1429" s="199" t="s">
        <v>21</v>
      </c>
      <c r="N1429" s="200" t="s">
        <v>42</v>
      </c>
      <c r="O1429" s="42"/>
      <c r="P1429" s="201">
        <f t="shared" si="211"/>
        <v>0</v>
      </c>
      <c r="Q1429" s="201">
        <v>0</v>
      </c>
      <c r="R1429" s="201">
        <f t="shared" si="212"/>
        <v>0</v>
      </c>
      <c r="S1429" s="201">
        <v>0</v>
      </c>
      <c r="T1429" s="202">
        <f t="shared" si="213"/>
        <v>0</v>
      </c>
      <c r="AR1429" s="24" t="s">
        <v>179</v>
      </c>
      <c r="AT1429" s="24" t="s">
        <v>174</v>
      </c>
      <c r="AU1429" s="24" t="s">
        <v>81</v>
      </c>
      <c r="AY1429" s="24" t="s">
        <v>172</v>
      </c>
      <c r="BE1429" s="203">
        <f t="shared" si="214"/>
        <v>0</v>
      </c>
      <c r="BF1429" s="203">
        <f t="shared" si="215"/>
        <v>0</v>
      </c>
      <c r="BG1429" s="203">
        <f t="shared" si="216"/>
        <v>0</v>
      </c>
      <c r="BH1429" s="203">
        <f t="shared" si="217"/>
        <v>0</v>
      </c>
      <c r="BI1429" s="203">
        <f t="shared" si="218"/>
        <v>0</v>
      </c>
      <c r="BJ1429" s="24" t="s">
        <v>79</v>
      </c>
      <c r="BK1429" s="203">
        <f t="shared" si="219"/>
        <v>0</v>
      </c>
      <c r="BL1429" s="24" t="s">
        <v>179</v>
      </c>
      <c r="BM1429" s="24" t="s">
        <v>2668</v>
      </c>
    </row>
    <row r="1430" spans="2:65" s="1" customFormat="1" ht="16.5" customHeight="1">
      <c r="B1430" s="41"/>
      <c r="C1430" s="227" t="s">
        <v>1750</v>
      </c>
      <c r="D1430" s="227" t="s">
        <v>268</v>
      </c>
      <c r="E1430" s="228" t="s">
        <v>2669</v>
      </c>
      <c r="F1430" s="229" t="s">
        <v>2670</v>
      </c>
      <c r="G1430" s="230" t="s">
        <v>2098</v>
      </c>
      <c r="H1430" s="231">
        <v>33</v>
      </c>
      <c r="I1430" s="232"/>
      <c r="J1430" s="233">
        <f t="shared" si="210"/>
        <v>0</v>
      </c>
      <c r="K1430" s="229" t="s">
        <v>21</v>
      </c>
      <c r="L1430" s="234"/>
      <c r="M1430" s="235" t="s">
        <v>21</v>
      </c>
      <c r="N1430" s="236" t="s">
        <v>42</v>
      </c>
      <c r="O1430" s="42"/>
      <c r="P1430" s="201">
        <f t="shared" si="211"/>
        <v>0</v>
      </c>
      <c r="Q1430" s="201">
        <v>0</v>
      </c>
      <c r="R1430" s="201">
        <f t="shared" si="212"/>
        <v>0</v>
      </c>
      <c r="S1430" s="201">
        <v>0</v>
      </c>
      <c r="T1430" s="202">
        <f t="shared" si="213"/>
        <v>0</v>
      </c>
      <c r="AR1430" s="24" t="s">
        <v>192</v>
      </c>
      <c r="AT1430" s="24" t="s">
        <v>268</v>
      </c>
      <c r="AU1430" s="24" t="s">
        <v>81</v>
      </c>
      <c r="AY1430" s="24" t="s">
        <v>172</v>
      </c>
      <c r="BE1430" s="203">
        <f t="shared" si="214"/>
        <v>0</v>
      </c>
      <c r="BF1430" s="203">
        <f t="shared" si="215"/>
        <v>0</v>
      </c>
      <c r="BG1430" s="203">
        <f t="shared" si="216"/>
        <v>0</v>
      </c>
      <c r="BH1430" s="203">
        <f t="shared" si="217"/>
        <v>0</v>
      </c>
      <c r="BI1430" s="203">
        <f t="shared" si="218"/>
        <v>0</v>
      </c>
      <c r="BJ1430" s="24" t="s">
        <v>79</v>
      </c>
      <c r="BK1430" s="203">
        <f t="shared" si="219"/>
        <v>0</v>
      </c>
      <c r="BL1430" s="24" t="s">
        <v>179</v>
      </c>
      <c r="BM1430" s="24" t="s">
        <v>2671</v>
      </c>
    </row>
    <row r="1431" spans="2:65" s="1" customFormat="1" ht="16.5" customHeight="1">
      <c r="B1431" s="41"/>
      <c r="C1431" s="192" t="s">
        <v>2672</v>
      </c>
      <c r="D1431" s="192" t="s">
        <v>174</v>
      </c>
      <c r="E1431" s="193" t="s">
        <v>2673</v>
      </c>
      <c r="F1431" s="194" t="s">
        <v>2674</v>
      </c>
      <c r="G1431" s="195" t="s">
        <v>1685</v>
      </c>
      <c r="H1431" s="196">
        <v>1</v>
      </c>
      <c r="I1431" s="197"/>
      <c r="J1431" s="198">
        <f t="shared" si="210"/>
        <v>0</v>
      </c>
      <c r="K1431" s="194" t="s">
        <v>21</v>
      </c>
      <c r="L1431" s="61"/>
      <c r="M1431" s="199" t="s">
        <v>21</v>
      </c>
      <c r="N1431" s="200" t="s">
        <v>42</v>
      </c>
      <c r="O1431" s="42"/>
      <c r="P1431" s="201">
        <f t="shared" si="211"/>
        <v>0</v>
      </c>
      <c r="Q1431" s="201">
        <v>0</v>
      </c>
      <c r="R1431" s="201">
        <f t="shared" si="212"/>
        <v>0</v>
      </c>
      <c r="S1431" s="201">
        <v>0</v>
      </c>
      <c r="T1431" s="202">
        <f t="shared" si="213"/>
        <v>0</v>
      </c>
      <c r="AR1431" s="24" t="s">
        <v>179</v>
      </c>
      <c r="AT1431" s="24" t="s">
        <v>174</v>
      </c>
      <c r="AU1431" s="24" t="s">
        <v>81</v>
      </c>
      <c r="AY1431" s="24" t="s">
        <v>172</v>
      </c>
      <c r="BE1431" s="203">
        <f t="shared" si="214"/>
        <v>0</v>
      </c>
      <c r="BF1431" s="203">
        <f t="shared" si="215"/>
        <v>0</v>
      </c>
      <c r="BG1431" s="203">
        <f t="shared" si="216"/>
        <v>0</v>
      </c>
      <c r="BH1431" s="203">
        <f t="shared" si="217"/>
        <v>0</v>
      </c>
      <c r="BI1431" s="203">
        <f t="shared" si="218"/>
        <v>0</v>
      </c>
      <c r="BJ1431" s="24" t="s">
        <v>79</v>
      </c>
      <c r="BK1431" s="203">
        <f t="shared" si="219"/>
        <v>0</v>
      </c>
      <c r="BL1431" s="24" t="s">
        <v>179</v>
      </c>
      <c r="BM1431" s="24" t="s">
        <v>2675</v>
      </c>
    </row>
    <row r="1432" spans="2:65" s="1" customFormat="1" ht="16.5" customHeight="1">
      <c r="B1432" s="41"/>
      <c r="C1432" s="227" t="s">
        <v>1753</v>
      </c>
      <c r="D1432" s="227" t="s">
        <v>268</v>
      </c>
      <c r="E1432" s="228" t="s">
        <v>2676</v>
      </c>
      <c r="F1432" s="229" t="s">
        <v>2677</v>
      </c>
      <c r="G1432" s="230" t="s">
        <v>2098</v>
      </c>
      <c r="H1432" s="231">
        <v>2</v>
      </c>
      <c r="I1432" s="232"/>
      <c r="J1432" s="233">
        <f t="shared" si="210"/>
        <v>0</v>
      </c>
      <c r="K1432" s="229" t="s">
        <v>21</v>
      </c>
      <c r="L1432" s="234"/>
      <c r="M1432" s="235" t="s">
        <v>21</v>
      </c>
      <c r="N1432" s="236" t="s">
        <v>42</v>
      </c>
      <c r="O1432" s="42"/>
      <c r="P1432" s="201">
        <f t="shared" si="211"/>
        <v>0</v>
      </c>
      <c r="Q1432" s="201">
        <v>0</v>
      </c>
      <c r="R1432" s="201">
        <f t="shared" si="212"/>
        <v>0</v>
      </c>
      <c r="S1432" s="201">
        <v>0</v>
      </c>
      <c r="T1432" s="202">
        <f t="shared" si="213"/>
        <v>0</v>
      </c>
      <c r="AR1432" s="24" t="s">
        <v>192</v>
      </c>
      <c r="AT1432" s="24" t="s">
        <v>268</v>
      </c>
      <c r="AU1432" s="24" t="s">
        <v>81</v>
      </c>
      <c r="AY1432" s="24" t="s">
        <v>172</v>
      </c>
      <c r="BE1432" s="203">
        <f t="shared" si="214"/>
        <v>0</v>
      </c>
      <c r="BF1432" s="203">
        <f t="shared" si="215"/>
        <v>0</v>
      </c>
      <c r="BG1432" s="203">
        <f t="shared" si="216"/>
        <v>0</v>
      </c>
      <c r="BH1432" s="203">
        <f t="shared" si="217"/>
        <v>0</v>
      </c>
      <c r="BI1432" s="203">
        <f t="shared" si="218"/>
        <v>0</v>
      </c>
      <c r="BJ1432" s="24" t="s">
        <v>79</v>
      </c>
      <c r="BK1432" s="203">
        <f t="shared" si="219"/>
        <v>0</v>
      </c>
      <c r="BL1432" s="24" t="s">
        <v>179</v>
      </c>
      <c r="BM1432" s="24" t="s">
        <v>2678</v>
      </c>
    </row>
    <row r="1433" spans="2:65" s="1" customFormat="1" ht="16.5" customHeight="1">
      <c r="B1433" s="41"/>
      <c r="C1433" s="227" t="s">
        <v>2679</v>
      </c>
      <c r="D1433" s="227" t="s">
        <v>268</v>
      </c>
      <c r="E1433" s="228" t="s">
        <v>2680</v>
      </c>
      <c r="F1433" s="229" t="s">
        <v>2681</v>
      </c>
      <c r="G1433" s="230" t="s">
        <v>2098</v>
      </c>
      <c r="H1433" s="231">
        <v>1</v>
      </c>
      <c r="I1433" s="232"/>
      <c r="J1433" s="233">
        <f t="shared" si="210"/>
        <v>0</v>
      </c>
      <c r="K1433" s="229" t="s">
        <v>21</v>
      </c>
      <c r="L1433" s="234"/>
      <c r="M1433" s="235" t="s">
        <v>21</v>
      </c>
      <c r="N1433" s="236" t="s">
        <v>42</v>
      </c>
      <c r="O1433" s="42"/>
      <c r="P1433" s="201">
        <f t="shared" si="211"/>
        <v>0</v>
      </c>
      <c r="Q1433" s="201">
        <v>0</v>
      </c>
      <c r="R1433" s="201">
        <f t="shared" si="212"/>
        <v>0</v>
      </c>
      <c r="S1433" s="201">
        <v>0</v>
      </c>
      <c r="T1433" s="202">
        <f t="shared" si="213"/>
        <v>0</v>
      </c>
      <c r="AR1433" s="24" t="s">
        <v>192</v>
      </c>
      <c r="AT1433" s="24" t="s">
        <v>268</v>
      </c>
      <c r="AU1433" s="24" t="s">
        <v>81</v>
      </c>
      <c r="AY1433" s="24" t="s">
        <v>172</v>
      </c>
      <c r="BE1433" s="203">
        <f t="shared" si="214"/>
        <v>0</v>
      </c>
      <c r="BF1433" s="203">
        <f t="shared" si="215"/>
        <v>0</v>
      </c>
      <c r="BG1433" s="203">
        <f t="shared" si="216"/>
        <v>0</v>
      </c>
      <c r="BH1433" s="203">
        <f t="shared" si="217"/>
        <v>0</v>
      </c>
      <c r="BI1433" s="203">
        <f t="shared" si="218"/>
        <v>0</v>
      </c>
      <c r="BJ1433" s="24" t="s">
        <v>79</v>
      </c>
      <c r="BK1433" s="203">
        <f t="shared" si="219"/>
        <v>0</v>
      </c>
      <c r="BL1433" s="24" t="s">
        <v>179</v>
      </c>
      <c r="BM1433" s="24" t="s">
        <v>2682</v>
      </c>
    </row>
    <row r="1434" spans="2:65" s="1" customFormat="1" ht="16.5" customHeight="1">
      <c r="B1434" s="41"/>
      <c r="C1434" s="227" t="s">
        <v>1757</v>
      </c>
      <c r="D1434" s="227" t="s">
        <v>268</v>
      </c>
      <c r="E1434" s="228" t="s">
        <v>2625</v>
      </c>
      <c r="F1434" s="229" t="s">
        <v>2626</v>
      </c>
      <c r="G1434" s="230" t="s">
        <v>1685</v>
      </c>
      <c r="H1434" s="231">
        <v>1</v>
      </c>
      <c r="I1434" s="232"/>
      <c r="J1434" s="233">
        <f t="shared" si="210"/>
        <v>0</v>
      </c>
      <c r="K1434" s="229" t="s">
        <v>21</v>
      </c>
      <c r="L1434" s="234"/>
      <c r="M1434" s="235" t="s">
        <v>21</v>
      </c>
      <c r="N1434" s="236" t="s">
        <v>42</v>
      </c>
      <c r="O1434" s="42"/>
      <c r="P1434" s="201">
        <f t="shared" si="211"/>
        <v>0</v>
      </c>
      <c r="Q1434" s="201">
        <v>0</v>
      </c>
      <c r="R1434" s="201">
        <f t="shared" si="212"/>
        <v>0</v>
      </c>
      <c r="S1434" s="201">
        <v>0</v>
      </c>
      <c r="T1434" s="202">
        <f t="shared" si="213"/>
        <v>0</v>
      </c>
      <c r="AR1434" s="24" t="s">
        <v>192</v>
      </c>
      <c r="AT1434" s="24" t="s">
        <v>268</v>
      </c>
      <c r="AU1434" s="24" t="s">
        <v>81</v>
      </c>
      <c r="AY1434" s="24" t="s">
        <v>172</v>
      </c>
      <c r="BE1434" s="203">
        <f t="shared" si="214"/>
        <v>0</v>
      </c>
      <c r="BF1434" s="203">
        <f t="shared" si="215"/>
        <v>0</v>
      </c>
      <c r="BG1434" s="203">
        <f t="shared" si="216"/>
        <v>0</v>
      </c>
      <c r="BH1434" s="203">
        <f t="shared" si="217"/>
        <v>0</v>
      </c>
      <c r="BI1434" s="203">
        <f t="shared" si="218"/>
        <v>0</v>
      </c>
      <c r="BJ1434" s="24" t="s">
        <v>79</v>
      </c>
      <c r="BK1434" s="203">
        <f t="shared" si="219"/>
        <v>0</v>
      </c>
      <c r="BL1434" s="24" t="s">
        <v>179</v>
      </c>
      <c r="BM1434" s="24" t="s">
        <v>2683</v>
      </c>
    </row>
    <row r="1435" spans="2:65" s="1" customFormat="1" ht="16.5" customHeight="1">
      <c r="B1435" s="41"/>
      <c r="C1435" s="227" t="s">
        <v>2684</v>
      </c>
      <c r="D1435" s="227" t="s">
        <v>268</v>
      </c>
      <c r="E1435" s="228" t="s">
        <v>2629</v>
      </c>
      <c r="F1435" s="229" t="s">
        <v>2630</v>
      </c>
      <c r="G1435" s="230" t="s">
        <v>1685</v>
      </c>
      <c r="H1435" s="231">
        <v>2</v>
      </c>
      <c r="I1435" s="232"/>
      <c r="J1435" s="233">
        <f t="shared" si="210"/>
        <v>0</v>
      </c>
      <c r="K1435" s="229" t="s">
        <v>21</v>
      </c>
      <c r="L1435" s="234"/>
      <c r="M1435" s="235" t="s">
        <v>21</v>
      </c>
      <c r="N1435" s="236" t="s">
        <v>42</v>
      </c>
      <c r="O1435" s="42"/>
      <c r="P1435" s="201">
        <f t="shared" si="211"/>
        <v>0</v>
      </c>
      <c r="Q1435" s="201">
        <v>0</v>
      </c>
      <c r="R1435" s="201">
        <f t="shared" si="212"/>
        <v>0</v>
      </c>
      <c r="S1435" s="201">
        <v>0</v>
      </c>
      <c r="T1435" s="202">
        <f t="shared" si="213"/>
        <v>0</v>
      </c>
      <c r="AR1435" s="24" t="s">
        <v>192</v>
      </c>
      <c r="AT1435" s="24" t="s">
        <v>268</v>
      </c>
      <c r="AU1435" s="24" t="s">
        <v>81</v>
      </c>
      <c r="AY1435" s="24" t="s">
        <v>172</v>
      </c>
      <c r="BE1435" s="203">
        <f t="shared" si="214"/>
        <v>0</v>
      </c>
      <c r="BF1435" s="203">
        <f t="shared" si="215"/>
        <v>0</v>
      </c>
      <c r="BG1435" s="203">
        <f t="shared" si="216"/>
        <v>0</v>
      </c>
      <c r="BH1435" s="203">
        <f t="shared" si="217"/>
        <v>0</v>
      </c>
      <c r="BI1435" s="203">
        <f t="shared" si="218"/>
        <v>0</v>
      </c>
      <c r="BJ1435" s="24" t="s">
        <v>79</v>
      </c>
      <c r="BK1435" s="203">
        <f t="shared" si="219"/>
        <v>0</v>
      </c>
      <c r="BL1435" s="24" t="s">
        <v>179</v>
      </c>
      <c r="BM1435" s="24" t="s">
        <v>2685</v>
      </c>
    </row>
    <row r="1436" spans="2:65" s="1" customFormat="1" ht="16.5" customHeight="1">
      <c r="B1436" s="41"/>
      <c r="C1436" s="192" t="s">
        <v>1760</v>
      </c>
      <c r="D1436" s="192" t="s">
        <v>174</v>
      </c>
      <c r="E1436" s="193" t="s">
        <v>2686</v>
      </c>
      <c r="F1436" s="194" t="s">
        <v>2687</v>
      </c>
      <c r="G1436" s="195" t="s">
        <v>1685</v>
      </c>
      <c r="H1436" s="196">
        <v>8</v>
      </c>
      <c r="I1436" s="197"/>
      <c r="J1436" s="198">
        <f t="shared" si="210"/>
        <v>0</v>
      </c>
      <c r="K1436" s="194" t="s">
        <v>21</v>
      </c>
      <c r="L1436" s="61"/>
      <c r="M1436" s="199" t="s">
        <v>21</v>
      </c>
      <c r="N1436" s="200" t="s">
        <v>42</v>
      </c>
      <c r="O1436" s="42"/>
      <c r="P1436" s="201">
        <f t="shared" si="211"/>
        <v>0</v>
      </c>
      <c r="Q1436" s="201">
        <v>0</v>
      </c>
      <c r="R1436" s="201">
        <f t="shared" si="212"/>
        <v>0</v>
      </c>
      <c r="S1436" s="201">
        <v>0</v>
      </c>
      <c r="T1436" s="202">
        <f t="shared" si="213"/>
        <v>0</v>
      </c>
      <c r="AR1436" s="24" t="s">
        <v>179</v>
      </c>
      <c r="AT1436" s="24" t="s">
        <v>174</v>
      </c>
      <c r="AU1436" s="24" t="s">
        <v>81</v>
      </c>
      <c r="AY1436" s="24" t="s">
        <v>172</v>
      </c>
      <c r="BE1436" s="203">
        <f t="shared" si="214"/>
        <v>0</v>
      </c>
      <c r="BF1436" s="203">
        <f t="shared" si="215"/>
        <v>0</v>
      </c>
      <c r="BG1436" s="203">
        <f t="shared" si="216"/>
        <v>0</v>
      </c>
      <c r="BH1436" s="203">
        <f t="shared" si="217"/>
        <v>0</v>
      </c>
      <c r="BI1436" s="203">
        <f t="shared" si="218"/>
        <v>0</v>
      </c>
      <c r="BJ1436" s="24" t="s">
        <v>79</v>
      </c>
      <c r="BK1436" s="203">
        <f t="shared" si="219"/>
        <v>0</v>
      </c>
      <c r="BL1436" s="24" t="s">
        <v>179</v>
      </c>
      <c r="BM1436" s="24" t="s">
        <v>2688</v>
      </c>
    </row>
    <row r="1437" spans="2:65" s="1" customFormat="1" ht="16.5" customHeight="1">
      <c r="B1437" s="41"/>
      <c r="C1437" s="227" t="s">
        <v>2689</v>
      </c>
      <c r="D1437" s="227" t="s">
        <v>268</v>
      </c>
      <c r="E1437" s="228" t="s">
        <v>2690</v>
      </c>
      <c r="F1437" s="229" t="s">
        <v>2691</v>
      </c>
      <c r="G1437" s="230" t="s">
        <v>2098</v>
      </c>
      <c r="H1437" s="231">
        <v>16</v>
      </c>
      <c r="I1437" s="232"/>
      <c r="J1437" s="233">
        <f t="shared" si="210"/>
        <v>0</v>
      </c>
      <c r="K1437" s="229" t="s">
        <v>21</v>
      </c>
      <c r="L1437" s="234"/>
      <c r="M1437" s="235" t="s">
        <v>21</v>
      </c>
      <c r="N1437" s="236" t="s">
        <v>42</v>
      </c>
      <c r="O1437" s="42"/>
      <c r="P1437" s="201">
        <f t="shared" si="211"/>
        <v>0</v>
      </c>
      <c r="Q1437" s="201">
        <v>0</v>
      </c>
      <c r="R1437" s="201">
        <f t="shared" si="212"/>
        <v>0</v>
      </c>
      <c r="S1437" s="201">
        <v>0</v>
      </c>
      <c r="T1437" s="202">
        <f t="shared" si="213"/>
        <v>0</v>
      </c>
      <c r="AR1437" s="24" t="s">
        <v>192</v>
      </c>
      <c r="AT1437" s="24" t="s">
        <v>268</v>
      </c>
      <c r="AU1437" s="24" t="s">
        <v>81</v>
      </c>
      <c r="AY1437" s="24" t="s">
        <v>172</v>
      </c>
      <c r="BE1437" s="203">
        <f t="shared" si="214"/>
        <v>0</v>
      </c>
      <c r="BF1437" s="203">
        <f t="shared" si="215"/>
        <v>0</v>
      </c>
      <c r="BG1437" s="203">
        <f t="shared" si="216"/>
        <v>0</v>
      </c>
      <c r="BH1437" s="203">
        <f t="shared" si="217"/>
        <v>0</v>
      </c>
      <c r="BI1437" s="203">
        <f t="shared" si="218"/>
        <v>0</v>
      </c>
      <c r="BJ1437" s="24" t="s">
        <v>79</v>
      </c>
      <c r="BK1437" s="203">
        <f t="shared" si="219"/>
        <v>0</v>
      </c>
      <c r="BL1437" s="24" t="s">
        <v>179</v>
      </c>
      <c r="BM1437" s="24" t="s">
        <v>2692</v>
      </c>
    </row>
    <row r="1438" spans="2:65" s="1" customFormat="1" ht="16.5" customHeight="1">
      <c r="B1438" s="41"/>
      <c r="C1438" s="227" t="s">
        <v>1764</v>
      </c>
      <c r="D1438" s="227" t="s">
        <v>268</v>
      </c>
      <c r="E1438" s="228" t="s">
        <v>2693</v>
      </c>
      <c r="F1438" s="229" t="s">
        <v>2694</v>
      </c>
      <c r="G1438" s="230" t="s">
        <v>2098</v>
      </c>
      <c r="H1438" s="231">
        <v>8</v>
      </c>
      <c r="I1438" s="232"/>
      <c r="J1438" s="233">
        <f t="shared" si="210"/>
        <v>0</v>
      </c>
      <c r="K1438" s="229" t="s">
        <v>21</v>
      </c>
      <c r="L1438" s="234"/>
      <c r="M1438" s="235" t="s">
        <v>21</v>
      </c>
      <c r="N1438" s="236" t="s">
        <v>42</v>
      </c>
      <c r="O1438" s="42"/>
      <c r="P1438" s="201">
        <f t="shared" si="211"/>
        <v>0</v>
      </c>
      <c r="Q1438" s="201">
        <v>0</v>
      </c>
      <c r="R1438" s="201">
        <f t="shared" si="212"/>
        <v>0</v>
      </c>
      <c r="S1438" s="201">
        <v>0</v>
      </c>
      <c r="T1438" s="202">
        <f t="shared" si="213"/>
        <v>0</v>
      </c>
      <c r="AR1438" s="24" t="s">
        <v>192</v>
      </c>
      <c r="AT1438" s="24" t="s">
        <v>268</v>
      </c>
      <c r="AU1438" s="24" t="s">
        <v>81</v>
      </c>
      <c r="AY1438" s="24" t="s">
        <v>172</v>
      </c>
      <c r="BE1438" s="203">
        <f t="shared" si="214"/>
        <v>0</v>
      </c>
      <c r="BF1438" s="203">
        <f t="shared" si="215"/>
        <v>0</v>
      </c>
      <c r="BG1438" s="203">
        <f t="shared" si="216"/>
        <v>0</v>
      </c>
      <c r="BH1438" s="203">
        <f t="shared" si="217"/>
        <v>0</v>
      </c>
      <c r="BI1438" s="203">
        <f t="shared" si="218"/>
        <v>0</v>
      </c>
      <c r="BJ1438" s="24" t="s">
        <v>79</v>
      </c>
      <c r="BK1438" s="203">
        <f t="shared" si="219"/>
        <v>0</v>
      </c>
      <c r="BL1438" s="24" t="s">
        <v>179</v>
      </c>
      <c r="BM1438" s="24" t="s">
        <v>2695</v>
      </c>
    </row>
    <row r="1439" spans="2:65" s="1" customFormat="1" ht="16.5" customHeight="1">
      <c r="B1439" s="41"/>
      <c r="C1439" s="227" t="s">
        <v>2696</v>
      </c>
      <c r="D1439" s="227" t="s">
        <v>268</v>
      </c>
      <c r="E1439" s="228" t="s">
        <v>2625</v>
      </c>
      <c r="F1439" s="229" t="s">
        <v>2626</v>
      </c>
      <c r="G1439" s="230" t="s">
        <v>1685</v>
      </c>
      <c r="H1439" s="231">
        <v>8</v>
      </c>
      <c r="I1439" s="232"/>
      <c r="J1439" s="233">
        <f t="shared" si="210"/>
        <v>0</v>
      </c>
      <c r="K1439" s="229" t="s">
        <v>21</v>
      </c>
      <c r="L1439" s="234"/>
      <c r="M1439" s="235" t="s">
        <v>21</v>
      </c>
      <c r="N1439" s="236" t="s">
        <v>42</v>
      </c>
      <c r="O1439" s="42"/>
      <c r="P1439" s="201">
        <f t="shared" si="211"/>
        <v>0</v>
      </c>
      <c r="Q1439" s="201">
        <v>0</v>
      </c>
      <c r="R1439" s="201">
        <f t="shared" si="212"/>
        <v>0</v>
      </c>
      <c r="S1439" s="201">
        <v>0</v>
      </c>
      <c r="T1439" s="202">
        <f t="shared" si="213"/>
        <v>0</v>
      </c>
      <c r="AR1439" s="24" t="s">
        <v>192</v>
      </c>
      <c r="AT1439" s="24" t="s">
        <v>268</v>
      </c>
      <c r="AU1439" s="24" t="s">
        <v>81</v>
      </c>
      <c r="AY1439" s="24" t="s">
        <v>172</v>
      </c>
      <c r="BE1439" s="203">
        <f t="shared" si="214"/>
        <v>0</v>
      </c>
      <c r="BF1439" s="203">
        <f t="shared" si="215"/>
        <v>0</v>
      </c>
      <c r="BG1439" s="203">
        <f t="shared" si="216"/>
        <v>0</v>
      </c>
      <c r="BH1439" s="203">
        <f t="shared" si="217"/>
        <v>0</v>
      </c>
      <c r="BI1439" s="203">
        <f t="shared" si="218"/>
        <v>0</v>
      </c>
      <c r="BJ1439" s="24" t="s">
        <v>79</v>
      </c>
      <c r="BK1439" s="203">
        <f t="shared" si="219"/>
        <v>0</v>
      </c>
      <c r="BL1439" s="24" t="s">
        <v>179</v>
      </c>
      <c r="BM1439" s="24" t="s">
        <v>2697</v>
      </c>
    </row>
    <row r="1440" spans="2:65" s="1" customFormat="1" ht="16.5" customHeight="1">
      <c r="B1440" s="41"/>
      <c r="C1440" s="227" t="s">
        <v>1767</v>
      </c>
      <c r="D1440" s="227" t="s">
        <v>268</v>
      </c>
      <c r="E1440" s="228" t="s">
        <v>2629</v>
      </c>
      <c r="F1440" s="229" t="s">
        <v>2630</v>
      </c>
      <c r="G1440" s="230" t="s">
        <v>1685</v>
      </c>
      <c r="H1440" s="231">
        <v>16</v>
      </c>
      <c r="I1440" s="232"/>
      <c r="J1440" s="233">
        <f t="shared" si="210"/>
        <v>0</v>
      </c>
      <c r="K1440" s="229" t="s">
        <v>21</v>
      </c>
      <c r="L1440" s="234"/>
      <c r="M1440" s="235" t="s">
        <v>21</v>
      </c>
      <c r="N1440" s="236" t="s">
        <v>42</v>
      </c>
      <c r="O1440" s="42"/>
      <c r="P1440" s="201">
        <f t="shared" si="211"/>
        <v>0</v>
      </c>
      <c r="Q1440" s="201">
        <v>0</v>
      </c>
      <c r="R1440" s="201">
        <f t="shared" si="212"/>
        <v>0</v>
      </c>
      <c r="S1440" s="201">
        <v>0</v>
      </c>
      <c r="T1440" s="202">
        <f t="shared" si="213"/>
        <v>0</v>
      </c>
      <c r="AR1440" s="24" t="s">
        <v>192</v>
      </c>
      <c r="AT1440" s="24" t="s">
        <v>268</v>
      </c>
      <c r="AU1440" s="24" t="s">
        <v>81</v>
      </c>
      <c r="AY1440" s="24" t="s">
        <v>172</v>
      </c>
      <c r="BE1440" s="203">
        <f t="shared" si="214"/>
        <v>0</v>
      </c>
      <c r="BF1440" s="203">
        <f t="shared" si="215"/>
        <v>0</v>
      </c>
      <c r="BG1440" s="203">
        <f t="shared" si="216"/>
        <v>0</v>
      </c>
      <c r="BH1440" s="203">
        <f t="shared" si="217"/>
        <v>0</v>
      </c>
      <c r="BI1440" s="203">
        <f t="shared" si="218"/>
        <v>0</v>
      </c>
      <c r="BJ1440" s="24" t="s">
        <v>79</v>
      </c>
      <c r="BK1440" s="203">
        <f t="shared" si="219"/>
        <v>0</v>
      </c>
      <c r="BL1440" s="24" t="s">
        <v>179</v>
      </c>
      <c r="BM1440" s="24" t="s">
        <v>2698</v>
      </c>
    </row>
    <row r="1441" spans="2:65" s="1" customFormat="1" ht="16.5" customHeight="1">
      <c r="B1441" s="41"/>
      <c r="C1441" s="192" t="s">
        <v>2699</v>
      </c>
      <c r="D1441" s="192" t="s">
        <v>174</v>
      </c>
      <c r="E1441" s="193" t="s">
        <v>2700</v>
      </c>
      <c r="F1441" s="194" t="s">
        <v>2701</v>
      </c>
      <c r="G1441" s="195" t="s">
        <v>1685</v>
      </c>
      <c r="H1441" s="196">
        <v>2</v>
      </c>
      <c r="I1441" s="197"/>
      <c r="J1441" s="198">
        <f t="shared" si="210"/>
        <v>0</v>
      </c>
      <c r="K1441" s="194" t="s">
        <v>21</v>
      </c>
      <c r="L1441" s="61"/>
      <c r="M1441" s="199" t="s">
        <v>21</v>
      </c>
      <c r="N1441" s="200" t="s">
        <v>42</v>
      </c>
      <c r="O1441" s="42"/>
      <c r="P1441" s="201">
        <f t="shared" si="211"/>
        <v>0</v>
      </c>
      <c r="Q1441" s="201">
        <v>0</v>
      </c>
      <c r="R1441" s="201">
        <f t="shared" si="212"/>
        <v>0</v>
      </c>
      <c r="S1441" s="201">
        <v>0</v>
      </c>
      <c r="T1441" s="202">
        <f t="shared" si="213"/>
        <v>0</v>
      </c>
      <c r="AR1441" s="24" t="s">
        <v>179</v>
      </c>
      <c r="AT1441" s="24" t="s">
        <v>174</v>
      </c>
      <c r="AU1441" s="24" t="s">
        <v>81</v>
      </c>
      <c r="AY1441" s="24" t="s">
        <v>172</v>
      </c>
      <c r="BE1441" s="203">
        <f t="shared" si="214"/>
        <v>0</v>
      </c>
      <c r="BF1441" s="203">
        <f t="shared" si="215"/>
        <v>0</v>
      </c>
      <c r="BG1441" s="203">
        <f t="shared" si="216"/>
        <v>0</v>
      </c>
      <c r="BH1441" s="203">
        <f t="shared" si="217"/>
        <v>0</v>
      </c>
      <c r="BI1441" s="203">
        <f t="shared" si="218"/>
        <v>0</v>
      </c>
      <c r="BJ1441" s="24" t="s">
        <v>79</v>
      </c>
      <c r="BK1441" s="203">
        <f t="shared" si="219"/>
        <v>0</v>
      </c>
      <c r="BL1441" s="24" t="s">
        <v>179</v>
      </c>
      <c r="BM1441" s="24" t="s">
        <v>2702</v>
      </c>
    </row>
    <row r="1442" spans="2:65" s="1" customFormat="1" ht="16.5" customHeight="1">
      <c r="B1442" s="41"/>
      <c r="C1442" s="227" t="s">
        <v>1771</v>
      </c>
      <c r="D1442" s="227" t="s">
        <v>268</v>
      </c>
      <c r="E1442" s="228" t="s">
        <v>2690</v>
      </c>
      <c r="F1442" s="229" t="s">
        <v>2691</v>
      </c>
      <c r="G1442" s="230" t="s">
        <v>2098</v>
      </c>
      <c r="H1442" s="231">
        <v>2</v>
      </c>
      <c r="I1442" s="232"/>
      <c r="J1442" s="233">
        <f t="shared" si="210"/>
        <v>0</v>
      </c>
      <c r="K1442" s="229" t="s">
        <v>21</v>
      </c>
      <c r="L1442" s="234"/>
      <c r="M1442" s="235" t="s">
        <v>21</v>
      </c>
      <c r="N1442" s="236" t="s">
        <v>42</v>
      </c>
      <c r="O1442" s="42"/>
      <c r="P1442" s="201">
        <f t="shared" si="211"/>
        <v>0</v>
      </c>
      <c r="Q1442" s="201">
        <v>0</v>
      </c>
      <c r="R1442" s="201">
        <f t="shared" si="212"/>
        <v>0</v>
      </c>
      <c r="S1442" s="201">
        <v>0</v>
      </c>
      <c r="T1442" s="202">
        <f t="shared" si="213"/>
        <v>0</v>
      </c>
      <c r="AR1442" s="24" t="s">
        <v>192</v>
      </c>
      <c r="AT1442" s="24" t="s">
        <v>268</v>
      </c>
      <c r="AU1442" s="24" t="s">
        <v>81</v>
      </c>
      <c r="AY1442" s="24" t="s">
        <v>172</v>
      </c>
      <c r="BE1442" s="203">
        <f t="shared" si="214"/>
        <v>0</v>
      </c>
      <c r="BF1442" s="203">
        <f t="shared" si="215"/>
        <v>0</v>
      </c>
      <c r="BG1442" s="203">
        <f t="shared" si="216"/>
        <v>0</v>
      </c>
      <c r="BH1442" s="203">
        <f t="shared" si="217"/>
        <v>0</v>
      </c>
      <c r="BI1442" s="203">
        <f t="shared" si="218"/>
        <v>0</v>
      </c>
      <c r="BJ1442" s="24" t="s">
        <v>79</v>
      </c>
      <c r="BK1442" s="203">
        <f t="shared" si="219"/>
        <v>0</v>
      </c>
      <c r="BL1442" s="24" t="s">
        <v>179</v>
      </c>
      <c r="BM1442" s="24" t="s">
        <v>2703</v>
      </c>
    </row>
    <row r="1443" spans="2:65" s="1" customFormat="1" ht="16.5" customHeight="1">
      <c r="B1443" s="41"/>
      <c r="C1443" s="227" t="s">
        <v>2704</v>
      </c>
      <c r="D1443" s="227" t="s">
        <v>268</v>
      </c>
      <c r="E1443" s="228" t="s">
        <v>2705</v>
      </c>
      <c r="F1443" s="229" t="s">
        <v>2706</v>
      </c>
      <c r="G1443" s="230" t="s">
        <v>2098</v>
      </c>
      <c r="H1443" s="231">
        <v>2</v>
      </c>
      <c r="I1443" s="232"/>
      <c r="J1443" s="233">
        <f t="shared" si="210"/>
        <v>0</v>
      </c>
      <c r="K1443" s="229" t="s">
        <v>21</v>
      </c>
      <c r="L1443" s="234"/>
      <c r="M1443" s="235" t="s">
        <v>21</v>
      </c>
      <c r="N1443" s="236" t="s">
        <v>42</v>
      </c>
      <c r="O1443" s="42"/>
      <c r="P1443" s="201">
        <f t="shared" si="211"/>
        <v>0</v>
      </c>
      <c r="Q1443" s="201">
        <v>0</v>
      </c>
      <c r="R1443" s="201">
        <f t="shared" si="212"/>
        <v>0</v>
      </c>
      <c r="S1443" s="201">
        <v>0</v>
      </c>
      <c r="T1443" s="202">
        <f t="shared" si="213"/>
        <v>0</v>
      </c>
      <c r="AR1443" s="24" t="s">
        <v>192</v>
      </c>
      <c r="AT1443" s="24" t="s">
        <v>268</v>
      </c>
      <c r="AU1443" s="24" t="s">
        <v>81</v>
      </c>
      <c r="AY1443" s="24" t="s">
        <v>172</v>
      </c>
      <c r="BE1443" s="203">
        <f t="shared" si="214"/>
        <v>0</v>
      </c>
      <c r="BF1443" s="203">
        <f t="shared" si="215"/>
        <v>0</v>
      </c>
      <c r="BG1443" s="203">
        <f t="shared" si="216"/>
        <v>0</v>
      </c>
      <c r="BH1443" s="203">
        <f t="shared" si="217"/>
        <v>0</v>
      </c>
      <c r="BI1443" s="203">
        <f t="shared" si="218"/>
        <v>0</v>
      </c>
      <c r="BJ1443" s="24" t="s">
        <v>79</v>
      </c>
      <c r="BK1443" s="203">
        <f t="shared" si="219"/>
        <v>0</v>
      </c>
      <c r="BL1443" s="24" t="s">
        <v>179</v>
      </c>
      <c r="BM1443" s="24" t="s">
        <v>2707</v>
      </c>
    </row>
    <row r="1444" spans="2:65" s="1" customFormat="1" ht="16.5" customHeight="1">
      <c r="B1444" s="41"/>
      <c r="C1444" s="227" t="s">
        <v>1774</v>
      </c>
      <c r="D1444" s="227" t="s">
        <v>268</v>
      </c>
      <c r="E1444" s="228" t="s">
        <v>2625</v>
      </c>
      <c r="F1444" s="229" t="s">
        <v>2626</v>
      </c>
      <c r="G1444" s="230" t="s">
        <v>1685</v>
      </c>
      <c r="H1444" s="231">
        <v>2</v>
      </c>
      <c r="I1444" s="232"/>
      <c r="J1444" s="233">
        <f t="shared" si="210"/>
        <v>0</v>
      </c>
      <c r="K1444" s="229" t="s">
        <v>21</v>
      </c>
      <c r="L1444" s="234"/>
      <c r="M1444" s="235" t="s">
        <v>21</v>
      </c>
      <c r="N1444" s="236" t="s">
        <v>42</v>
      </c>
      <c r="O1444" s="42"/>
      <c r="P1444" s="201">
        <f t="shared" si="211"/>
        <v>0</v>
      </c>
      <c r="Q1444" s="201">
        <v>0</v>
      </c>
      <c r="R1444" s="201">
        <f t="shared" si="212"/>
        <v>0</v>
      </c>
      <c r="S1444" s="201">
        <v>0</v>
      </c>
      <c r="T1444" s="202">
        <f t="shared" si="213"/>
        <v>0</v>
      </c>
      <c r="AR1444" s="24" t="s">
        <v>192</v>
      </c>
      <c r="AT1444" s="24" t="s">
        <v>268</v>
      </c>
      <c r="AU1444" s="24" t="s">
        <v>81</v>
      </c>
      <c r="AY1444" s="24" t="s">
        <v>172</v>
      </c>
      <c r="BE1444" s="203">
        <f t="shared" si="214"/>
        <v>0</v>
      </c>
      <c r="BF1444" s="203">
        <f t="shared" si="215"/>
        <v>0</v>
      </c>
      <c r="BG1444" s="203">
        <f t="shared" si="216"/>
        <v>0</v>
      </c>
      <c r="BH1444" s="203">
        <f t="shared" si="217"/>
        <v>0</v>
      </c>
      <c r="BI1444" s="203">
        <f t="shared" si="218"/>
        <v>0</v>
      </c>
      <c r="BJ1444" s="24" t="s">
        <v>79</v>
      </c>
      <c r="BK1444" s="203">
        <f t="shared" si="219"/>
        <v>0</v>
      </c>
      <c r="BL1444" s="24" t="s">
        <v>179</v>
      </c>
      <c r="BM1444" s="24" t="s">
        <v>2708</v>
      </c>
    </row>
    <row r="1445" spans="2:65" s="1" customFormat="1" ht="16.5" customHeight="1">
      <c r="B1445" s="41"/>
      <c r="C1445" s="227" t="s">
        <v>2709</v>
      </c>
      <c r="D1445" s="227" t="s">
        <v>268</v>
      </c>
      <c r="E1445" s="228" t="s">
        <v>2629</v>
      </c>
      <c r="F1445" s="229" t="s">
        <v>2630</v>
      </c>
      <c r="G1445" s="230" t="s">
        <v>1685</v>
      </c>
      <c r="H1445" s="231">
        <v>2</v>
      </c>
      <c r="I1445" s="232"/>
      <c r="J1445" s="233">
        <f t="shared" si="210"/>
        <v>0</v>
      </c>
      <c r="K1445" s="229" t="s">
        <v>21</v>
      </c>
      <c r="L1445" s="234"/>
      <c r="M1445" s="235" t="s">
        <v>21</v>
      </c>
      <c r="N1445" s="236" t="s">
        <v>42</v>
      </c>
      <c r="O1445" s="42"/>
      <c r="P1445" s="201">
        <f t="shared" si="211"/>
        <v>0</v>
      </c>
      <c r="Q1445" s="201">
        <v>0</v>
      </c>
      <c r="R1445" s="201">
        <f t="shared" si="212"/>
        <v>0</v>
      </c>
      <c r="S1445" s="201">
        <v>0</v>
      </c>
      <c r="T1445" s="202">
        <f t="shared" si="213"/>
        <v>0</v>
      </c>
      <c r="AR1445" s="24" t="s">
        <v>192</v>
      </c>
      <c r="AT1445" s="24" t="s">
        <v>268</v>
      </c>
      <c r="AU1445" s="24" t="s">
        <v>81</v>
      </c>
      <c r="AY1445" s="24" t="s">
        <v>172</v>
      </c>
      <c r="BE1445" s="203">
        <f t="shared" si="214"/>
        <v>0</v>
      </c>
      <c r="BF1445" s="203">
        <f t="shared" si="215"/>
        <v>0</v>
      </c>
      <c r="BG1445" s="203">
        <f t="shared" si="216"/>
        <v>0</v>
      </c>
      <c r="BH1445" s="203">
        <f t="shared" si="217"/>
        <v>0</v>
      </c>
      <c r="BI1445" s="203">
        <f t="shared" si="218"/>
        <v>0</v>
      </c>
      <c r="BJ1445" s="24" t="s">
        <v>79</v>
      </c>
      <c r="BK1445" s="203">
        <f t="shared" si="219"/>
        <v>0</v>
      </c>
      <c r="BL1445" s="24" t="s">
        <v>179</v>
      </c>
      <c r="BM1445" s="24" t="s">
        <v>2710</v>
      </c>
    </row>
    <row r="1446" spans="2:65" s="1" customFormat="1" ht="16.5" customHeight="1">
      <c r="B1446" s="41"/>
      <c r="C1446" s="192" t="s">
        <v>1778</v>
      </c>
      <c r="D1446" s="192" t="s">
        <v>174</v>
      </c>
      <c r="E1446" s="193" t="s">
        <v>2711</v>
      </c>
      <c r="F1446" s="194" t="s">
        <v>2712</v>
      </c>
      <c r="G1446" s="195" t="s">
        <v>1685</v>
      </c>
      <c r="H1446" s="196">
        <v>1</v>
      </c>
      <c r="I1446" s="197"/>
      <c r="J1446" s="198">
        <f t="shared" si="210"/>
        <v>0</v>
      </c>
      <c r="K1446" s="194" t="s">
        <v>21</v>
      </c>
      <c r="L1446" s="61"/>
      <c r="M1446" s="199" t="s">
        <v>21</v>
      </c>
      <c r="N1446" s="200" t="s">
        <v>42</v>
      </c>
      <c r="O1446" s="42"/>
      <c r="P1446" s="201">
        <f t="shared" si="211"/>
        <v>0</v>
      </c>
      <c r="Q1446" s="201">
        <v>0</v>
      </c>
      <c r="R1446" s="201">
        <f t="shared" si="212"/>
        <v>0</v>
      </c>
      <c r="S1446" s="201">
        <v>0</v>
      </c>
      <c r="T1446" s="202">
        <f t="shared" si="213"/>
        <v>0</v>
      </c>
      <c r="AR1446" s="24" t="s">
        <v>179</v>
      </c>
      <c r="AT1446" s="24" t="s">
        <v>174</v>
      </c>
      <c r="AU1446" s="24" t="s">
        <v>81</v>
      </c>
      <c r="AY1446" s="24" t="s">
        <v>172</v>
      </c>
      <c r="BE1446" s="203">
        <f t="shared" si="214"/>
        <v>0</v>
      </c>
      <c r="BF1446" s="203">
        <f t="shared" si="215"/>
        <v>0</v>
      </c>
      <c r="BG1446" s="203">
        <f t="shared" si="216"/>
        <v>0</v>
      </c>
      <c r="BH1446" s="203">
        <f t="shared" si="217"/>
        <v>0</v>
      </c>
      <c r="BI1446" s="203">
        <f t="shared" si="218"/>
        <v>0</v>
      </c>
      <c r="BJ1446" s="24" t="s">
        <v>79</v>
      </c>
      <c r="BK1446" s="203">
        <f t="shared" si="219"/>
        <v>0</v>
      </c>
      <c r="BL1446" s="24" t="s">
        <v>179</v>
      </c>
      <c r="BM1446" s="24" t="s">
        <v>2713</v>
      </c>
    </row>
    <row r="1447" spans="2:65" s="1" customFormat="1" ht="16.5" customHeight="1">
      <c r="B1447" s="41"/>
      <c r="C1447" s="227" t="s">
        <v>2714</v>
      </c>
      <c r="D1447" s="227" t="s">
        <v>268</v>
      </c>
      <c r="E1447" s="228" t="s">
        <v>2715</v>
      </c>
      <c r="F1447" s="229" t="s">
        <v>2716</v>
      </c>
      <c r="G1447" s="230" t="s">
        <v>2098</v>
      </c>
      <c r="H1447" s="231">
        <v>1</v>
      </c>
      <c r="I1447" s="232"/>
      <c r="J1447" s="233">
        <f t="shared" si="210"/>
        <v>0</v>
      </c>
      <c r="K1447" s="229" t="s">
        <v>21</v>
      </c>
      <c r="L1447" s="234"/>
      <c r="M1447" s="235" t="s">
        <v>21</v>
      </c>
      <c r="N1447" s="236" t="s">
        <v>42</v>
      </c>
      <c r="O1447" s="42"/>
      <c r="P1447" s="201">
        <f t="shared" si="211"/>
        <v>0</v>
      </c>
      <c r="Q1447" s="201">
        <v>0</v>
      </c>
      <c r="R1447" s="201">
        <f t="shared" si="212"/>
        <v>0</v>
      </c>
      <c r="S1447" s="201">
        <v>0</v>
      </c>
      <c r="T1447" s="202">
        <f t="shared" si="213"/>
        <v>0</v>
      </c>
      <c r="AR1447" s="24" t="s">
        <v>192</v>
      </c>
      <c r="AT1447" s="24" t="s">
        <v>268</v>
      </c>
      <c r="AU1447" s="24" t="s">
        <v>81</v>
      </c>
      <c r="AY1447" s="24" t="s">
        <v>172</v>
      </c>
      <c r="BE1447" s="203">
        <f t="shared" si="214"/>
        <v>0</v>
      </c>
      <c r="BF1447" s="203">
        <f t="shared" si="215"/>
        <v>0</v>
      </c>
      <c r="BG1447" s="203">
        <f t="shared" si="216"/>
        <v>0</v>
      </c>
      <c r="BH1447" s="203">
        <f t="shared" si="217"/>
        <v>0</v>
      </c>
      <c r="BI1447" s="203">
        <f t="shared" si="218"/>
        <v>0</v>
      </c>
      <c r="BJ1447" s="24" t="s">
        <v>79</v>
      </c>
      <c r="BK1447" s="203">
        <f t="shared" si="219"/>
        <v>0</v>
      </c>
      <c r="BL1447" s="24" t="s">
        <v>179</v>
      </c>
      <c r="BM1447" s="24" t="s">
        <v>2717</v>
      </c>
    </row>
    <row r="1448" spans="2:65" s="1" customFormat="1" ht="16.5" customHeight="1">
      <c r="B1448" s="41"/>
      <c r="C1448" s="227" t="s">
        <v>1779</v>
      </c>
      <c r="D1448" s="227" t="s">
        <v>268</v>
      </c>
      <c r="E1448" s="228" t="s">
        <v>2718</v>
      </c>
      <c r="F1448" s="229" t="s">
        <v>2719</v>
      </c>
      <c r="G1448" s="230" t="s">
        <v>1685</v>
      </c>
      <c r="H1448" s="231">
        <v>1</v>
      </c>
      <c r="I1448" s="232"/>
      <c r="J1448" s="233">
        <f t="shared" si="210"/>
        <v>0</v>
      </c>
      <c r="K1448" s="229" t="s">
        <v>21</v>
      </c>
      <c r="L1448" s="234"/>
      <c r="M1448" s="235" t="s">
        <v>21</v>
      </c>
      <c r="N1448" s="236" t="s">
        <v>42</v>
      </c>
      <c r="O1448" s="42"/>
      <c r="P1448" s="201">
        <f t="shared" si="211"/>
        <v>0</v>
      </c>
      <c r="Q1448" s="201">
        <v>0</v>
      </c>
      <c r="R1448" s="201">
        <f t="shared" si="212"/>
        <v>0</v>
      </c>
      <c r="S1448" s="201">
        <v>0</v>
      </c>
      <c r="T1448" s="202">
        <f t="shared" si="213"/>
        <v>0</v>
      </c>
      <c r="AR1448" s="24" t="s">
        <v>192</v>
      </c>
      <c r="AT1448" s="24" t="s">
        <v>268</v>
      </c>
      <c r="AU1448" s="24" t="s">
        <v>81</v>
      </c>
      <c r="AY1448" s="24" t="s">
        <v>172</v>
      </c>
      <c r="BE1448" s="203">
        <f t="shared" si="214"/>
        <v>0</v>
      </c>
      <c r="BF1448" s="203">
        <f t="shared" si="215"/>
        <v>0</v>
      </c>
      <c r="BG1448" s="203">
        <f t="shared" si="216"/>
        <v>0</v>
      </c>
      <c r="BH1448" s="203">
        <f t="shared" si="217"/>
        <v>0</v>
      </c>
      <c r="BI1448" s="203">
        <f t="shared" si="218"/>
        <v>0</v>
      </c>
      <c r="BJ1448" s="24" t="s">
        <v>79</v>
      </c>
      <c r="BK1448" s="203">
        <f t="shared" si="219"/>
        <v>0</v>
      </c>
      <c r="BL1448" s="24" t="s">
        <v>179</v>
      </c>
      <c r="BM1448" s="24" t="s">
        <v>2720</v>
      </c>
    </row>
    <row r="1449" spans="2:65" s="1" customFormat="1" ht="16.5" customHeight="1">
      <c r="B1449" s="41"/>
      <c r="C1449" s="192" t="s">
        <v>2721</v>
      </c>
      <c r="D1449" s="192" t="s">
        <v>174</v>
      </c>
      <c r="E1449" s="193" t="s">
        <v>2722</v>
      </c>
      <c r="F1449" s="194" t="s">
        <v>2723</v>
      </c>
      <c r="G1449" s="195" t="s">
        <v>1685</v>
      </c>
      <c r="H1449" s="196">
        <v>20</v>
      </c>
      <c r="I1449" s="197"/>
      <c r="J1449" s="198">
        <f t="shared" si="210"/>
        <v>0</v>
      </c>
      <c r="K1449" s="194" t="s">
        <v>21</v>
      </c>
      <c r="L1449" s="61"/>
      <c r="M1449" s="199" t="s">
        <v>21</v>
      </c>
      <c r="N1449" s="200" t="s">
        <v>42</v>
      </c>
      <c r="O1449" s="42"/>
      <c r="P1449" s="201">
        <f t="shared" si="211"/>
        <v>0</v>
      </c>
      <c r="Q1449" s="201">
        <v>0</v>
      </c>
      <c r="R1449" s="201">
        <f t="shared" si="212"/>
        <v>0</v>
      </c>
      <c r="S1449" s="201">
        <v>0</v>
      </c>
      <c r="T1449" s="202">
        <f t="shared" si="213"/>
        <v>0</v>
      </c>
      <c r="AR1449" s="24" t="s">
        <v>179</v>
      </c>
      <c r="AT1449" s="24" t="s">
        <v>174</v>
      </c>
      <c r="AU1449" s="24" t="s">
        <v>81</v>
      </c>
      <c r="AY1449" s="24" t="s">
        <v>172</v>
      </c>
      <c r="BE1449" s="203">
        <f t="shared" si="214"/>
        <v>0</v>
      </c>
      <c r="BF1449" s="203">
        <f t="shared" si="215"/>
        <v>0</v>
      </c>
      <c r="BG1449" s="203">
        <f t="shared" si="216"/>
        <v>0</v>
      </c>
      <c r="BH1449" s="203">
        <f t="shared" si="217"/>
        <v>0</v>
      </c>
      <c r="BI1449" s="203">
        <f t="shared" si="218"/>
        <v>0</v>
      </c>
      <c r="BJ1449" s="24" t="s">
        <v>79</v>
      </c>
      <c r="BK1449" s="203">
        <f t="shared" si="219"/>
        <v>0</v>
      </c>
      <c r="BL1449" s="24" t="s">
        <v>179</v>
      </c>
      <c r="BM1449" s="24" t="s">
        <v>2724</v>
      </c>
    </row>
    <row r="1450" spans="2:65" s="1" customFormat="1" ht="16.5" customHeight="1">
      <c r="B1450" s="41"/>
      <c r="C1450" s="227" t="s">
        <v>1783</v>
      </c>
      <c r="D1450" s="227" t="s">
        <v>268</v>
      </c>
      <c r="E1450" s="228" t="s">
        <v>2725</v>
      </c>
      <c r="F1450" s="229" t="s">
        <v>2726</v>
      </c>
      <c r="G1450" s="230" t="s">
        <v>2098</v>
      </c>
      <c r="H1450" s="231">
        <v>20</v>
      </c>
      <c r="I1450" s="232"/>
      <c r="J1450" s="233">
        <f t="shared" si="210"/>
        <v>0</v>
      </c>
      <c r="K1450" s="229" t="s">
        <v>21</v>
      </c>
      <c r="L1450" s="234"/>
      <c r="M1450" s="235" t="s">
        <v>21</v>
      </c>
      <c r="N1450" s="236" t="s">
        <v>42</v>
      </c>
      <c r="O1450" s="42"/>
      <c r="P1450" s="201">
        <f t="shared" si="211"/>
        <v>0</v>
      </c>
      <c r="Q1450" s="201">
        <v>0</v>
      </c>
      <c r="R1450" s="201">
        <f t="shared" si="212"/>
        <v>0</v>
      </c>
      <c r="S1450" s="201">
        <v>0</v>
      </c>
      <c r="T1450" s="202">
        <f t="shared" si="213"/>
        <v>0</v>
      </c>
      <c r="AR1450" s="24" t="s">
        <v>192</v>
      </c>
      <c r="AT1450" s="24" t="s">
        <v>268</v>
      </c>
      <c r="AU1450" s="24" t="s">
        <v>81</v>
      </c>
      <c r="AY1450" s="24" t="s">
        <v>172</v>
      </c>
      <c r="BE1450" s="203">
        <f t="shared" si="214"/>
        <v>0</v>
      </c>
      <c r="BF1450" s="203">
        <f t="shared" si="215"/>
        <v>0</v>
      </c>
      <c r="BG1450" s="203">
        <f t="shared" si="216"/>
        <v>0</v>
      </c>
      <c r="BH1450" s="203">
        <f t="shared" si="217"/>
        <v>0</v>
      </c>
      <c r="BI1450" s="203">
        <f t="shared" si="218"/>
        <v>0</v>
      </c>
      <c r="BJ1450" s="24" t="s">
        <v>79</v>
      </c>
      <c r="BK1450" s="203">
        <f t="shared" si="219"/>
        <v>0</v>
      </c>
      <c r="BL1450" s="24" t="s">
        <v>179</v>
      </c>
      <c r="BM1450" s="24" t="s">
        <v>2727</v>
      </c>
    </row>
    <row r="1451" spans="2:65" s="1" customFormat="1" ht="16.5" customHeight="1">
      <c r="B1451" s="41"/>
      <c r="C1451" s="227" t="s">
        <v>2728</v>
      </c>
      <c r="D1451" s="227" t="s">
        <v>268</v>
      </c>
      <c r="E1451" s="228" t="s">
        <v>2729</v>
      </c>
      <c r="F1451" s="229" t="s">
        <v>2730</v>
      </c>
      <c r="G1451" s="230" t="s">
        <v>2098</v>
      </c>
      <c r="H1451" s="231">
        <v>20</v>
      </c>
      <c r="I1451" s="232"/>
      <c r="J1451" s="233">
        <f t="shared" si="210"/>
        <v>0</v>
      </c>
      <c r="K1451" s="229" t="s">
        <v>21</v>
      </c>
      <c r="L1451" s="234"/>
      <c r="M1451" s="235" t="s">
        <v>21</v>
      </c>
      <c r="N1451" s="236" t="s">
        <v>42</v>
      </c>
      <c r="O1451" s="42"/>
      <c r="P1451" s="201">
        <f t="shared" si="211"/>
        <v>0</v>
      </c>
      <c r="Q1451" s="201">
        <v>0</v>
      </c>
      <c r="R1451" s="201">
        <f t="shared" si="212"/>
        <v>0</v>
      </c>
      <c r="S1451" s="201">
        <v>0</v>
      </c>
      <c r="T1451" s="202">
        <f t="shared" si="213"/>
        <v>0</v>
      </c>
      <c r="AR1451" s="24" t="s">
        <v>192</v>
      </c>
      <c r="AT1451" s="24" t="s">
        <v>268</v>
      </c>
      <c r="AU1451" s="24" t="s">
        <v>81</v>
      </c>
      <c r="AY1451" s="24" t="s">
        <v>172</v>
      </c>
      <c r="BE1451" s="203">
        <f t="shared" si="214"/>
        <v>0</v>
      </c>
      <c r="BF1451" s="203">
        <f t="shared" si="215"/>
        <v>0</v>
      </c>
      <c r="BG1451" s="203">
        <f t="shared" si="216"/>
        <v>0</v>
      </c>
      <c r="BH1451" s="203">
        <f t="shared" si="217"/>
        <v>0</v>
      </c>
      <c r="BI1451" s="203">
        <f t="shared" si="218"/>
        <v>0</v>
      </c>
      <c r="BJ1451" s="24" t="s">
        <v>79</v>
      </c>
      <c r="BK1451" s="203">
        <f t="shared" si="219"/>
        <v>0</v>
      </c>
      <c r="BL1451" s="24" t="s">
        <v>179</v>
      </c>
      <c r="BM1451" s="24" t="s">
        <v>2731</v>
      </c>
    </row>
    <row r="1452" spans="2:65" s="1" customFormat="1" ht="16.5" customHeight="1">
      <c r="B1452" s="41"/>
      <c r="C1452" s="227" t="s">
        <v>1784</v>
      </c>
      <c r="D1452" s="227" t="s">
        <v>268</v>
      </c>
      <c r="E1452" s="228" t="s">
        <v>2625</v>
      </c>
      <c r="F1452" s="229" t="s">
        <v>2626</v>
      </c>
      <c r="G1452" s="230" t="s">
        <v>1685</v>
      </c>
      <c r="H1452" s="231">
        <v>20</v>
      </c>
      <c r="I1452" s="232"/>
      <c r="J1452" s="233">
        <f t="shared" si="210"/>
        <v>0</v>
      </c>
      <c r="K1452" s="229" t="s">
        <v>21</v>
      </c>
      <c r="L1452" s="234"/>
      <c r="M1452" s="235" t="s">
        <v>21</v>
      </c>
      <c r="N1452" s="236" t="s">
        <v>42</v>
      </c>
      <c r="O1452" s="42"/>
      <c r="P1452" s="201">
        <f t="shared" si="211"/>
        <v>0</v>
      </c>
      <c r="Q1452" s="201">
        <v>0</v>
      </c>
      <c r="R1452" s="201">
        <f t="shared" si="212"/>
        <v>0</v>
      </c>
      <c r="S1452" s="201">
        <v>0</v>
      </c>
      <c r="T1452" s="202">
        <f t="shared" si="213"/>
        <v>0</v>
      </c>
      <c r="AR1452" s="24" t="s">
        <v>192</v>
      </c>
      <c r="AT1452" s="24" t="s">
        <v>268</v>
      </c>
      <c r="AU1452" s="24" t="s">
        <v>81</v>
      </c>
      <c r="AY1452" s="24" t="s">
        <v>172</v>
      </c>
      <c r="BE1452" s="203">
        <f t="shared" si="214"/>
        <v>0</v>
      </c>
      <c r="BF1452" s="203">
        <f t="shared" si="215"/>
        <v>0</v>
      </c>
      <c r="BG1452" s="203">
        <f t="shared" si="216"/>
        <v>0</v>
      </c>
      <c r="BH1452" s="203">
        <f t="shared" si="217"/>
        <v>0</v>
      </c>
      <c r="BI1452" s="203">
        <f t="shared" si="218"/>
        <v>0</v>
      </c>
      <c r="BJ1452" s="24" t="s">
        <v>79</v>
      </c>
      <c r="BK1452" s="203">
        <f t="shared" si="219"/>
        <v>0</v>
      </c>
      <c r="BL1452" s="24" t="s">
        <v>179</v>
      </c>
      <c r="BM1452" s="24" t="s">
        <v>2732</v>
      </c>
    </row>
    <row r="1453" spans="2:65" s="1" customFormat="1" ht="16.5" customHeight="1">
      <c r="B1453" s="41"/>
      <c r="C1453" s="227" t="s">
        <v>2733</v>
      </c>
      <c r="D1453" s="227" t="s">
        <v>268</v>
      </c>
      <c r="E1453" s="228" t="s">
        <v>2629</v>
      </c>
      <c r="F1453" s="229" t="s">
        <v>2630</v>
      </c>
      <c r="G1453" s="230" t="s">
        <v>1685</v>
      </c>
      <c r="H1453" s="231">
        <v>20</v>
      </c>
      <c r="I1453" s="232"/>
      <c r="J1453" s="233">
        <f t="shared" si="210"/>
        <v>0</v>
      </c>
      <c r="K1453" s="229" t="s">
        <v>21</v>
      </c>
      <c r="L1453" s="234"/>
      <c r="M1453" s="235" t="s">
        <v>21</v>
      </c>
      <c r="N1453" s="236" t="s">
        <v>42</v>
      </c>
      <c r="O1453" s="42"/>
      <c r="P1453" s="201">
        <f t="shared" si="211"/>
        <v>0</v>
      </c>
      <c r="Q1453" s="201">
        <v>0</v>
      </c>
      <c r="R1453" s="201">
        <f t="shared" si="212"/>
        <v>0</v>
      </c>
      <c r="S1453" s="201">
        <v>0</v>
      </c>
      <c r="T1453" s="202">
        <f t="shared" si="213"/>
        <v>0</v>
      </c>
      <c r="AR1453" s="24" t="s">
        <v>192</v>
      </c>
      <c r="AT1453" s="24" t="s">
        <v>268</v>
      </c>
      <c r="AU1453" s="24" t="s">
        <v>81</v>
      </c>
      <c r="AY1453" s="24" t="s">
        <v>172</v>
      </c>
      <c r="BE1453" s="203">
        <f t="shared" si="214"/>
        <v>0</v>
      </c>
      <c r="BF1453" s="203">
        <f t="shared" si="215"/>
        <v>0</v>
      </c>
      <c r="BG1453" s="203">
        <f t="shared" si="216"/>
        <v>0</v>
      </c>
      <c r="BH1453" s="203">
        <f t="shared" si="217"/>
        <v>0</v>
      </c>
      <c r="BI1453" s="203">
        <f t="shared" si="218"/>
        <v>0</v>
      </c>
      <c r="BJ1453" s="24" t="s">
        <v>79</v>
      </c>
      <c r="BK1453" s="203">
        <f t="shared" si="219"/>
        <v>0</v>
      </c>
      <c r="BL1453" s="24" t="s">
        <v>179</v>
      </c>
      <c r="BM1453" s="24" t="s">
        <v>2734</v>
      </c>
    </row>
    <row r="1454" spans="2:65" s="1" customFormat="1" ht="16.5" customHeight="1">
      <c r="B1454" s="41"/>
      <c r="C1454" s="192" t="s">
        <v>1788</v>
      </c>
      <c r="D1454" s="192" t="s">
        <v>174</v>
      </c>
      <c r="E1454" s="193" t="s">
        <v>2735</v>
      </c>
      <c r="F1454" s="194" t="s">
        <v>2736</v>
      </c>
      <c r="G1454" s="195" t="s">
        <v>1685</v>
      </c>
      <c r="H1454" s="196">
        <v>64</v>
      </c>
      <c r="I1454" s="197"/>
      <c r="J1454" s="198">
        <f t="shared" si="210"/>
        <v>0</v>
      </c>
      <c r="K1454" s="194" t="s">
        <v>21</v>
      </c>
      <c r="L1454" s="61"/>
      <c r="M1454" s="199" t="s">
        <v>21</v>
      </c>
      <c r="N1454" s="200" t="s">
        <v>42</v>
      </c>
      <c r="O1454" s="42"/>
      <c r="P1454" s="201">
        <f t="shared" si="211"/>
        <v>0</v>
      </c>
      <c r="Q1454" s="201">
        <v>0</v>
      </c>
      <c r="R1454" s="201">
        <f t="shared" si="212"/>
        <v>0</v>
      </c>
      <c r="S1454" s="201">
        <v>0</v>
      </c>
      <c r="T1454" s="202">
        <f t="shared" si="213"/>
        <v>0</v>
      </c>
      <c r="AR1454" s="24" t="s">
        <v>179</v>
      </c>
      <c r="AT1454" s="24" t="s">
        <v>174</v>
      </c>
      <c r="AU1454" s="24" t="s">
        <v>81</v>
      </c>
      <c r="AY1454" s="24" t="s">
        <v>172</v>
      </c>
      <c r="BE1454" s="203">
        <f t="shared" si="214"/>
        <v>0</v>
      </c>
      <c r="BF1454" s="203">
        <f t="shared" si="215"/>
        <v>0</v>
      </c>
      <c r="BG1454" s="203">
        <f t="shared" si="216"/>
        <v>0</v>
      </c>
      <c r="BH1454" s="203">
        <f t="shared" si="217"/>
        <v>0</v>
      </c>
      <c r="BI1454" s="203">
        <f t="shared" si="218"/>
        <v>0</v>
      </c>
      <c r="BJ1454" s="24" t="s">
        <v>79</v>
      </c>
      <c r="BK1454" s="203">
        <f t="shared" si="219"/>
        <v>0</v>
      </c>
      <c r="BL1454" s="24" t="s">
        <v>179</v>
      </c>
      <c r="BM1454" s="24" t="s">
        <v>2737</v>
      </c>
    </row>
    <row r="1455" spans="2:65" s="1" customFormat="1" ht="16.5" customHeight="1">
      <c r="B1455" s="41"/>
      <c r="C1455" s="227" t="s">
        <v>2738</v>
      </c>
      <c r="D1455" s="227" t="s">
        <v>268</v>
      </c>
      <c r="E1455" s="228" t="s">
        <v>2739</v>
      </c>
      <c r="F1455" s="229" t="s">
        <v>2740</v>
      </c>
      <c r="G1455" s="230" t="s">
        <v>1685</v>
      </c>
      <c r="H1455" s="231">
        <v>64</v>
      </c>
      <c r="I1455" s="232"/>
      <c r="J1455" s="233">
        <f t="shared" si="210"/>
        <v>0</v>
      </c>
      <c r="K1455" s="229" t="s">
        <v>21</v>
      </c>
      <c r="L1455" s="234"/>
      <c r="M1455" s="235" t="s">
        <v>21</v>
      </c>
      <c r="N1455" s="236" t="s">
        <v>42</v>
      </c>
      <c r="O1455" s="42"/>
      <c r="P1455" s="201">
        <f t="shared" si="211"/>
        <v>0</v>
      </c>
      <c r="Q1455" s="201">
        <v>0</v>
      </c>
      <c r="R1455" s="201">
        <f t="shared" si="212"/>
        <v>0</v>
      </c>
      <c r="S1455" s="201">
        <v>0</v>
      </c>
      <c r="T1455" s="202">
        <f t="shared" si="213"/>
        <v>0</v>
      </c>
      <c r="AR1455" s="24" t="s">
        <v>192</v>
      </c>
      <c r="AT1455" s="24" t="s">
        <v>268</v>
      </c>
      <c r="AU1455" s="24" t="s">
        <v>81</v>
      </c>
      <c r="AY1455" s="24" t="s">
        <v>172</v>
      </c>
      <c r="BE1455" s="203">
        <f t="shared" si="214"/>
        <v>0</v>
      </c>
      <c r="BF1455" s="203">
        <f t="shared" si="215"/>
        <v>0</v>
      </c>
      <c r="BG1455" s="203">
        <f t="shared" si="216"/>
        <v>0</v>
      </c>
      <c r="BH1455" s="203">
        <f t="shared" si="217"/>
        <v>0</v>
      </c>
      <c r="BI1455" s="203">
        <f t="shared" si="218"/>
        <v>0</v>
      </c>
      <c r="BJ1455" s="24" t="s">
        <v>79</v>
      </c>
      <c r="BK1455" s="203">
        <f t="shared" si="219"/>
        <v>0</v>
      </c>
      <c r="BL1455" s="24" t="s">
        <v>179</v>
      </c>
      <c r="BM1455" s="24" t="s">
        <v>2741</v>
      </c>
    </row>
    <row r="1456" spans="2:65" s="1" customFormat="1" ht="16.5" customHeight="1">
      <c r="B1456" s="41"/>
      <c r="C1456" s="192" t="s">
        <v>1789</v>
      </c>
      <c r="D1456" s="192" t="s">
        <v>174</v>
      </c>
      <c r="E1456" s="193" t="s">
        <v>2742</v>
      </c>
      <c r="F1456" s="194" t="s">
        <v>2743</v>
      </c>
      <c r="G1456" s="195" t="s">
        <v>1685</v>
      </c>
      <c r="H1456" s="196">
        <v>64</v>
      </c>
      <c r="I1456" s="197"/>
      <c r="J1456" s="198">
        <f t="shared" si="210"/>
        <v>0</v>
      </c>
      <c r="K1456" s="194" t="s">
        <v>21</v>
      </c>
      <c r="L1456" s="61"/>
      <c r="M1456" s="199" t="s">
        <v>21</v>
      </c>
      <c r="N1456" s="200" t="s">
        <v>42</v>
      </c>
      <c r="O1456" s="42"/>
      <c r="P1456" s="201">
        <f t="shared" si="211"/>
        <v>0</v>
      </c>
      <c r="Q1456" s="201">
        <v>0</v>
      </c>
      <c r="R1456" s="201">
        <f t="shared" si="212"/>
        <v>0</v>
      </c>
      <c r="S1456" s="201">
        <v>0</v>
      </c>
      <c r="T1456" s="202">
        <f t="shared" si="213"/>
        <v>0</v>
      </c>
      <c r="AR1456" s="24" t="s">
        <v>179</v>
      </c>
      <c r="AT1456" s="24" t="s">
        <v>174</v>
      </c>
      <c r="AU1456" s="24" t="s">
        <v>81</v>
      </c>
      <c r="AY1456" s="24" t="s">
        <v>172</v>
      </c>
      <c r="BE1456" s="203">
        <f t="shared" si="214"/>
        <v>0</v>
      </c>
      <c r="BF1456" s="203">
        <f t="shared" si="215"/>
        <v>0</v>
      </c>
      <c r="BG1456" s="203">
        <f t="shared" si="216"/>
        <v>0</v>
      </c>
      <c r="BH1456" s="203">
        <f t="shared" si="217"/>
        <v>0</v>
      </c>
      <c r="BI1456" s="203">
        <f t="shared" si="218"/>
        <v>0</v>
      </c>
      <c r="BJ1456" s="24" t="s">
        <v>79</v>
      </c>
      <c r="BK1456" s="203">
        <f t="shared" si="219"/>
        <v>0</v>
      </c>
      <c r="BL1456" s="24" t="s">
        <v>179</v>
      </c>
      <c r="BM1456" s="24" t="s">
        <v>2744</v>
      </c>
    </row>
    <row r="1457" spans="2:65" s="1" customFormat="1" ht="16.5" customHeight="1">
      <c r="B1457" s="41"/>
      <c r="C1457" s="227" t="s">
        <v>2745</v>
      </c>
      <c r="D1457" s="227" t="s">
        <v>268</v>
      </c>
      <c r="E1457" s="228" t="s">
        <v>2746</v>
      </c>
      <c r="F1457" s="229" t="s">
        <v>2747</v>
      </c>
      <c r="G1457" s="230" t="s">
        <v>2098</v>
      </c>
      <c r="H1457" s="231">
        <v>64</v>
      </c>
      <c r="I1457" s="232"/>
      <c r="J1457" s="233">
        <f t="shared" si="210"/>
        <v>0</v>
      </c>
      <c r="K1457" s="229" t="s">
        <v>21</v>
      </c>
      <c r="L1457" s="234"/>
      <c r="M1457" s="235" t="s">
        <v>21</v>
      </c>
      <c r="N1457" s="236" t="s">
        <v>42</v>
      </c>
      <c r="O1457" s="42"/>
      <c r="P1457" s="201">
        <f t="shared" si="211"/>
        <v>0</v>
      </c>
      <c r="Q1457" s="201">
        <v>0</v>
      </c>
      <c r="R1457" s="201">
        <f t="shared" si="212"/>
        <v>0</v>
      </c>
      <c r="S1457" s="201">
        <v>0</v>
      </c>
      <c r="T1457" s="202">
        <f t="shared" si="213"/>
        <v>0</v>
      </c>
      <c r="AR1457" s="24" t="s">
        <v>192</v>
      </c>
      <c r="AT1457" s="24" t="s">
        <v>268</v>
      </c>
      <c r="AU1457" s="24" t="s">
        <v>81</v>
      </c>
      <c r="AY1457" s="24" t="s">
        <v>172</v>
      </c>
      <c r="BE1457" s="203">
        <f t="shared" si="214"/>
        <v>0</v>
      </c>
      <c r="BF1457" s="203">
        <f t="shared" si="215"/>
        <v>0</v>
      </c>
      <c r="BG1457" s="203">
        <f t="shared" si="216"/>
        <v>0</v>
      </c>
      <c r="BH1457" s="203">
        <f t="shared" si="217"/>
        <v>0</v>
      </c>
      <c r="BI1457" s="203">
        <f t="shared" si="218"/>
        <v>0</v>
      </c>
      <c r="BJ1457" s="24" t="s">
        <v>79</v>
      </c>
      <c r="BK1457" s="203">
        <f t="shared" si="219"/>
        <v>0</v>
      </c>
      <c r="BL1457" s="24" t="s">
        <v>179</v>
      </c>
      <c r="BM1457" s="24" t="s">
        <v>2748</v>
      </c>
    </row>
    <row r="1458" spans="2:65" s="1" customFormat="1" ht="16.5" customHeight="1">
      <c r="B1458" s="41"/>
      <c r="C1458" s="192" t="s">
        <v>1793</v>
      </c>
      <c r="D1458" s="192" t="s">
        <v>174</v>
      </c>
      <c r="E1458" s="193" t="s">
        <v>2749</v>
      </c>
      <c r="F1458" s="194" t="s">
        <v>2750</v>
      </c>
      <c r="G1458" s="195" t="s">
        <v>1685</v>
      </c>
      <c r="H1458" s="196">
        <v>200</v>
      </c>
      <c r="I1458" s="197"/>
      <c r="J1458" s="198">
        <f t="shared" si="210"/>
        <v>0</v>
      </c>
      <c r="K1458" s="194" t="s">
        <v>21</v>
      </c>
      <c r="L1458" s="61"/>
      <c r="M1458" s="199" t="s">
        <v>21</v>
      </c>
      <c r="N1458" s="200" t="s">
        <v>42</v>
      </c>
      <c r="O1458" s="42"/>
      <c r="P1458" s="201">
        <f t="shared" si="211"/>
        <v>0</v>
      </c>
      <c r="Q1458" s="201">
        <v>0</v>
      </c>
      <c r="R1458" s="201">
        <f t="shared" si="212"/>
        <v>0</v>
      </c>
      <c r="S1458" s="201">
        <v>0</v>
      </c>
      <c r="T1458" s="202">
        <f t="shared" si="213"/>
        <v>0</v>
      </c>
      <c r="AR1458" s="24" t="s">
        <v>179</v>
      </c>
      <c r="AT1458" s="24" t="s">
        <v>174</v>
      </c>
      <c r="AU1458" s="24" t="s">
        <v>81</v>
      </c>
      <c r="AY1458" s="24" t="s">
        <v>172</v>
      </c>
      <c r="BE1458" s="203">
        <f t="shared" si="214"/>
        <v>0</v>
      </c>
      <c r="BF1458" s="203">
        <f t="shared" si="215"/>
        <v>0</v>
      </c>
      <c r="BG1458" s="203">
        <f t="shared" si="216"/>
        <v>0</v>
      </c>
      <c r="BH1458" s="203">
        <f t="shared" si="217"/>
        <v>0</v>
      </c>
      <c r="BI1458" s="203">
        <f t="shared" si="218"/>
        <v>0</v>
      </c>
      <c r="BJ1458" s="24" t="s">
        <v>79</v>
      </c>
      <c r="BK1458" s="203">
        <f t="shared" si="219"/>
        <v>0</v>
      </c>
      <c r="BL1458" s="24" t="s">
        <v>179</v>
      </c>
      <c r="BM1458" s="24" t="s">
        <v>2751</v>
      </c>
    </row>
    <row r="1459" spans="2:65" s="1" customFormat="1" ht="16.5" customHeight="1">
      <c r="B1459" s="41"/>
      <c r="C1459" s="227" t="s">
        <v>2752</v>
      </c>
      <c r="D1459" s="227" t="s">
        <v>268</v>
      </c>
      <c r="E1459" s="228" t="s">
        <v>2753</v>
      </c>
      <c r="F1459" s="229" t="s">
        <v>2754</v>
      </c>
      <c r="G1459" s="230" t="s">
        <v>1685</v>
      </c>
      <c r="H1459" s="231">
        <v>200</v>
      </c>
      <c r="I1459" s="232"/>
      <c r="J1459" s="233">
        <f t="shared" si="210"/>
        <v>0</v>
      </c>
      <c r="K1459" s="229" t="s">
        <v>21</v>
      </c>
      <c r="L1459" s="234"/>
      <c r="M1459" s="235" t="s">
        <v>21</v>
      </c>
      <c r="N1459" s="236" t="s">
        <v>42</v>
      </c>
      <c r="O1459" s="42"/>
      <c r="P1459" s="201">
        <f t="shared" si="211"/>
        <v>0</v>
      </c>
      <c r="Q1459" s="201">
        <v>0</v>
      </c>
      <c r="R1459" s="201">
        <f t="shared" si="212"/>
        <v>0</v>
      </c>
      <c r="S1459" s="201">
        <v>0</v>
      </c>
      <c r="T1459" s="202">
        <f t="shared" si="213"/>
        <v>0</v>
      </c>
      <c r="AR1459" s="24" t="s">
        <v>192</v>
      </c>
      <c r="AT1459" s="24" t="s">
        <v>268</v>
      </c>
      <c r="AU1459" s="24" t="s">
        <v>81</v>
      </c>
      <c r="AY1459" s="24" t="s">
        <v>172</v>
      </c>
      <c r="BE1459" s="203">
        <f t="shared" si="214"/>
        <v>0</v>
      </c>
      <c r="BF1459" s="203">
        <f t="shared" si="215"/>
        <v>0</v>
      </c>
      <c r="BG1459" s="203">
        <f t="shared" si="216"/>
        <v>0</v>
      </c>
      <c r="BH1459" s="203">
        <f t="shared" si="217"/>
        <v>0</v>
      </c>
      <c r="BI1459" s="203">
        <f t="shared" si="218"/>
        <v>0</v>
      </c>
      <c r="BJ1459" s="24" t="s">
        <v>79</v>
      </c>
      <c r="BK1459" s="203">
        <f t="shared" si="219"/>
        <v>0</v>
      </c>
      <c r="BL1459" s="24" t="s">
        <v>179</v>
      </c>
      <c r="BM1459" s="24" t="s">
        <v>2755</v>
      </c>
    </row>
    <row r="1460" spans="2:65" s="1" customFormat="1" ht="16.5" customHeight="1">
      <c r="B1460" s="41"/>
      <c r="C1460" s="227" t="s">
        <v>1796</v>
      </c>
      <c r="D1460" s="227" t="s">
        <v>268</v>
      </c>
      <c r="E1460" s="228" t="s">
        <v>2756</v>
      </c>
      <c r="F1460" s="229" t="s">
        <v>2757</v>
      </c>
      <c r="G1460" s="230" t="s">
        <v>2098</v>
      </c>
      <c r="H1460" s="231">
        <v>200</v>
      </c>
      <c r="I1460" s="232"/>
      <c r="J1460" s="233">
        <f aca="true" t="shared" si="220" ref="J1460:J1491">ROUND(I1460*H1460,2)</f>
        <v>0</v>
      </c>
      <c r="K1460" s="229" t="s">
        <v>21</v>
      </c>
      <c r="L1460" s="234"/>
      <c r="M1460" s="235" t="s">
        <v>21</v>
      </c>
      <c r="N1460" s="236" t="s">
        <v>42</v>
      </c>
      <c r="O1460" s="42"/>
      <c r="P1460" s="201">
        <f aca="true" t="shared" si="221" ref="P1460:P1491">O1460*H1460</f>
        <v>0</v>
      </c>
      <c r="Q1460" s="201">
        <v>0</v>
      </c>
      <c r="R1460" s="201">
        <f aca="true" t="shared" si="222" ref="R1460:R1491">Q1460*H1460</f>
        <v>0</v>
      </c>
      <c r="S1460" s="201">
        <v>0</v>
      </c>
      <c r="T1460" s="202">
        <f aca="true" t="shared" si="223" ref="T1460:T1491">S1460*H1460</f>
        <v>0</v>
      </c>
      <c r="AR1460" s="24" t="s">
        <v>192</v>
      </c>
      <c r="AT1460" s="24" t="s">
        <v>268</v>
      </c>
      <c r="AU1460" s="24" t="s">
        <v>81</v>
      </c>
      <c r="AY1460" s="24" t="s">
        <v>172</v>
      </c>
      <c r="BE1460" s="203">
        <f t="shared" si="214"/>
        <v>0</v>
      </c>
      <c r="BF1460" s="203">
        <f t="shared" si="215"/>
        <v>0</v>
      </c>
      <c r="BG1460" s="203">
        <f t="shared" si="216"/>
        <v>0</v>
      </c>
      <c r="BH1460" s="203">
        <f t="shared" si="217"/>
        <v>0</v>
      </c>
      <c r="BI1460" s="203">
        <f t="shared" si="218"/>
        <v>0</v>
      </c>
      <c r="BJ1460" s="24" t="s">
        <v>79</v>
      </c>
      <c r="BK1460" s="203">
        <f t="shared" si="219"/>
        <v>0</v>
      </c>
      <c r="BL1460" s="24" t="s">
        <v>179</v>
      </c>
      <c r="BM1460" s="24" t="s">
        <v>2758</v>
      </c>
    </row>
    <row r="1461" spans="2:63" s="10" customFormat="1" ht="29.85" customHeight="1">
      <c r="B1461" s="176"/>
      <c r="C1461" s="177"/>
      <c r="D1461" s="178" t="s">
        <v>70</v>
      </c>
      <c r="E1461" s="190" t="s">
        <v>2759</v>
      </c>
      <c r="F1461" s="190" t="s">
        <v>2760</v>
      </c>
      <c r="G1461" s="177"/>
      <c r="H1461" s="177"/>
      <c r="I1461" s="180"/>
      <c r="J1461" s="191">
        <f>BK1461</f>
        <v>0</v>
      </c>
      <c r="K1461" s="177"/>
      <c r="L1461" s="182"/>
      <c r="M1461" s="183"/>
      <c r="N1461" s="184"/>
      <c r="O1461" s="184"/>
      <c r="P1461" s="185">
        <f>SUM(P1462:P1466)</f>
        <v>0</v>
      </c>
      <c r="Q1461" s="184"/>
      <c r="R1461" s="185">
        <f>SUM(R1462:R1466)</f>
        <v>0</v>
      </c>
      <c r="S1461" s="184"/>
      <c r="T1461" s="186">
        <f>SUM(T1462:T1466)</f>
        <v>0</v>
      </c>
      <c r="AR1461" s="187" t="s">
        <v>79</v>
      </c>
      <c r="AT1461" s="188" t="s">
        <v>70</v>
      </c>
      <c r="AU1461" s="188" t="s">
        <v>79</v>
      </c>
      <c r="AY1461" s="187" t="s">
        <v>172</v>
      </c>
      <c r="BK1461" s="189">
        <f>SUM(BK1462:BK1466)</f>
        <v>0</v>
      </c>
    </row>
    <row r="1462" spans="2:65" s="1" customFormat="1" ht="16.5" customHeight="1">
      <c r="B1462" s="41"/>
      <c r="C1462" s="192" t="s">
        <v>2761</v>
      </c>
      <c r="D1462" s="192" t="s">
        <v>174</v>
      </c>
      <c r="E1462" s="193" t="s">
        <v>2762</v>
      </c>
      <c r="F1462" s="194" t="s">
        <v>2763</v>
      </c>
      <c r="G1462" s="195" t="s">
        <v>1685</v>
      </c>
      <c r="H1462" s="196">
        <v>41</v>
      </c>
      <c r="I1462" s="197"/>
      <c r="J1462" s="198">
        <f>ROUND(I1462*H1462,2)</f>
        <v>0</v>
      </c>
      <c r="K1462" s="194" t="s">
        <v>21</v>
      </c>
      <c r="L1462" s="61"/>
      <c r="M1462" s="199" t="s">
        <v>21</v>
      </c>
      <c r="N1462" s="200" t="s">
        <v>42</v>
      </c>
      <c r="O1462" s="42"/>
      <c r="P1462" s="201">
        <f>O1462*H1462</f>
        <v>0</v>
      </c>
      <c r="Q1462" s="201">
        <v>0</v>
      </c>
      <c r="R1462" s="201">
        <f>Q1462*H1462</f>
        <v>0</v>
      </c>
      <c r="S1462" s="201">
        <v>0</v>
      </c>
      <c r="T1462" s="202">
        <f>S1462*H1462</f>
        <v>0</v>
      </c>
      <c r="AR1462" s="24" t="s">
        <v>179</v>
      </c>
      <c r="AT1462" s="24" t="s">
        <v>174</v>
      </c>
      <c r="AU1462" s="24" t="s">
        <v>81</v>
      </c>
      <c r="AY1462" s="24" t="s">
        <v>172</v>
      </c>
      <c r="BE1462" s="203">
        <f>IF(N1462="základní",J1462,0)</f>
        <v>0</v>
      </c>
      <c r="BF1462" s="203">
        <f>IF(N1462="snížená",J1462,0)</f>
        <v>0</v>
      </c>
      <c r="BG1462" s="203">
        <f>IF(N1462="zákl. přenesená",J1462,0)</f>
        <v>0</v>
      </c>
      <c r="BH1462" s="203">
        <f>IF(N1462="sníž. přenesená",J1462,0)</f>
        <v>0</v>
      </c>
      <c r="BI1462" s="203">
        <f>IF(N1462="nulová",J1462,0)</f>
        <v>0</v>
      </c>
      <c r="BJ1462" s="24" t="s">
        <v>79</v>
      </c>
      <c r="BK1462" s="203">
        <f>ROUND(I1462*H1462,2)</f>
        <v>0</v>
      </c>
      <c r="BL1462" s="24" t="s">
        <v>179</v>
      </c>
      <c r="BM1462" s="24" t="s">
        <v>2764</v>
      </c>
    </row>
    <row r="1463" spans="2:65" s="1" customFormat="1" ht="16.5" customHeight="1">
      <c r="B1463" s="41"/>
      <c r="C1463" s="227" t="s">
        <v>1800</v>
      </c>
      <c r="D1463" s="227" t="s">
        <v>268</v>
      </c>
      <c r="E1463" s="228" t="s">
        <v>2765</v>
      </c>
      <c r="F1463" s="229" t="s">
        <v>2766</v>
      </c>
      <c r="G1463" s="230" t="s">
        <v>1685</v>
      </c>
      <c r="H1463" s="231">
        <v>41</v>
      </c>
      <c r="I1463" s="232"/>
      <c r="J1463" s="233">
        <f>ROUND(I1463*H1463,2)</f>
        <v>0</v>
      </c>
      <c r="K1463" s="229" t="s">
        <v>21</v>
      </c>
      <c r="L1463" s="234"/>
      <c r="M1463" s="235" t="s">
        <v>21</v>
      </c>
      <c r="N1463" s="236" t="s">
        <v>42</v>
      </c>
      <c r="O1463" s="42"/>
      <c r="P1463" s="201">
        <f>O1463*H1463</f>
        <v>0</v>
      </c>
      <c r="Q1463" s="201">
        <v>0</v>
      </c>
      <c r="R1463" s="201">
        <f>Q1463*H1463</f>
        <v>0</v>
      </c>
      <c r="S1463" s="201">
        <v>0</v>
      </c>
      <c r="T1463" s="202">
        <f>S1463*H1463</f>
        <v>0</v>
      </c>
      <c r="AR1463" s="24" t="s">
        <v>192</v>
      </c>
      <c r="AT1463" s="24" t="s">
        <v>268</v>
      </c>
      <c r="AU1463" s="24" t="s">
        <v>81</v>
      </c>
      <c r="AY1463" s="24" t="s">
        <v>172</v>
      </c>
      <c r="BE1463" s="203">
        <f>IF(N1463="základní",J1463,0)</f>
        <v>0</v>
      </c>
      <c r="BF1463" s="203">
        <f>IF(N1463="snížená",J1463,0)</f>
        <v>0</v>
      </c>
      <c r="BG1463" s="203">
        <f>IF(N1463="zákl. přenesená",J1463,0)</f>
        <v>0</v>
      </c>
      <c r="BH1463" s="203">
        <f>IF(N1463="sníž. přenesená",J1463,0)</f>
        <v>0</v>
      </c>
      <c r="BI1463" s="203">
        <f>IF(N1463="nulová",J1463,0)</f>
        <v>0</v>
      </c>
      <c r="BJ1463" s="24" t="s">
        <v>79</v>
      </c>
      <c r="BK1463" s="203">
        <f>ROUND(I1463*H1463,2)</f>
        <v>0</v>
      </c>
      <c r="BL1463" s="24" t="s">
        <v>179</v>
      </c>
      <c r="BM1463" s="24" t="s">
        <v>2767</v>
      </c>
    </row>
    <row r="1464" spans="2:65" s="1" customFormat="1" ht="16.5" customHeight="1">
      <c r="B1464" s="41"/>
      <c r="C1464" s="192" t="s">
        <v>2768</v>
      </c>
      <c r="D1464" s="192" t="s">
        <v>174</v>
      </c>
      <c r="E1464" s="193" t="s">
        <v>2769</v>
      </c>
      <c r="F1464" s="194" t="s">
        <v>2770</v>
      </c>
      <c r="G1464" s="195" t="s">
        <v>208</v>
      </c>
      <c r="H1464" s="196">
        <v>2.6</v>
      </c>
      <c r="I1464" s="197"/>
      <c r="J1464" s="198">
        <f>ROUND(I1464*H1464,2)</f>
        <v>0</v>
      </c>
      <c r="K1464" s="194" t="s">
        <v>21</v>
      </c>
      <c r="L1464" s="61"/>
      <c r="M1464" s="199" t="s">
        <v>21</v>
      </c>
      <c r="N1464" s="200" t="s">
        <v>42</v>
      </c>
      <c r="O1464" s="42"/>
      <c r="P1464" s="201">
        <f>O1464*H1464</f>
        <v>0</v>
      </c>
      <c r="Q1464" s="201">
        <v>0</v>
      </c>
      <c r="R1464" s="201">
        <f>Q1464*H1464</f>
        <v>0</v>
      </c>
      <c r="S1464" s="201">
        <v>0</v>
      </c>
      <c r="T1464" s="202">
        <f>S1464*H1464</f>
        <v>0</v>
      </c>
      <c r="AR1464" s="24" t="s">
        <v>179</v>
      </c>
      <c r="AT1464" s="24" t="s">
        <v>174</v>
      </c>
      <c r="AU1464" s="24" t="s">
        <v>81</v>
      </c>
      <c r="AY1464" s="24" t="s">
        <v>172</v>
      </c>
      <c r="BE1464" s="203">
        <f>IF(N1464="základní",J1464,0)</f>
        <v>0</v>
      </c>
      <c r="BF1464" s="203">
        <f>IF(N1464="snížená",J1464,0)</f>
        <v>0</v>
      </c>
      <c r="BG1464" s="203">
        <f>IF(N1464="zákl. přenesená",J1464,0)</f>
        <v>0</v>
      </c>
      <c r="BH1464" s="203">
        <f>IF(N1464="sníž. přenesená",J1464,0)</f>
        <v>0</v>
      </c>
      <c r="BI1464" s="203">
        <f>IF(N1464="nulová",J1464,0)</f>
        <v>0</v>
      </c>
      <c r="BJ1464" s="24" t="s">
        <v>79</v>
      </c>
      <c r="BK1464" s="203">
        <f>ROUND(I1464*H1464,2)</f>
        <v>0</v>
      </c>
      <c r="BL1464" s="24" t="s">
        <v>179</v>
      </c>
      <c r="BM1464" s="24" t="s">
        <v>2771</v>
      </c>
    </row>
    <row r="1465" spans="2:65" s="1" customFormat="1" ht="16.5" customHeight="1">
      <c r="B1465" s="41"/>
      <c r="C1465" s="192" t="s">
        <v>1803</v>
      </c>
      <c r="D1465" s="192" t="s">
        <v>174</v>
      </c>
      <c r="E1465" s="193" t="s">
        <v>2772</v>
      </c>
      <c r="F1465" s="194" t="s">
        <v>2773</v>
      </c>
      <c r="G1465" s="195" t="s">
        <v>208</v>
      </c>
      <c r="H1465" s="196">
        <v>0.018</v>
      </c>
      <c r="I1465" s="197"/>
      <c r="J1465" s="198">
        <f>ROUND(I1465*H1465,2)</f>
        <v>0</v>
      </c>
      <c r="K1465" s="194" t="s">
        <v>21</v>
      </c>
      <c r="L1465" s="61"/>
      <c r="M1465" s="199" t="s">
        <v>21</v>
      </c>
      <c r="N1465" s="200" t="s">
        <v>42</v>
      </c>
      <c r="O1465" s="42"/>
      <c r="P1465" s="201">
        <f>O1465*H1465</f>
        <v>0</v>
      </c>
      <c r="Q1465" s="201">
        <v>0</v>
      </c>
      <c r="R1465" s="201">
        <f>Q1465*H1465</f>
        <v>0</v>
      </c>
      <c r="S1465" s="201">
        <v>0</v>
      </c>
      <c r="T1465" s="202">
        <f>S1465*H1465</f>
        <v>0</v>
      </c>
      <c r="AR1465" s="24" t="s">
        <v>179</v>
      </c>
      <c r="AT1465" s="24" t="s">
        <v>174</v>
      </c>
      <c r="AU1465" s="24" t="s">
        <v>81</v>
      </c>
      <c r="AY1465" s="24" t="s">
        <v>172</v>
      </c>
      <c r="BE1465" s="203">
        <f>IF(N1465="základní",J1465,0)</f>
        <v>0</v>
      </c>
      <c r="BF1465" s="203">
        <f>IF(N1465="snížená",J1465,0)</f>
        <v>0</v>
      </c>
      <c r="BG1465" s="203">
        <f>IF(N1465="zákl. přenesená",J1465,0)</f>
        <v>0</v>
      </c>
      <c r="BH1465" s="203">
        <f>IF(N1465="sníž. přenesená",J1465,0)</f>
        <v>0</v>
      </c>
      <c r="BI1465" s="203">
        <f>IF(N1465="nulová",J1465,0)</f>
        <v>0</v>
      </c>
      <c r="BJ1465" s="24" t="s">
        <v>79</v>
      </c>
      <c r="BK1465" s="203">
        <f>ROUND(I1465*H1465,2)</f>
        <v>0</v>
      </c>
      <c r="BL1465" s="24" t="s">
        <v>179</v>
      </c>
      <c r="BM1465" s="24" t="s">
        <v>2774</v>
      </c>
    </row>
    <row r="1466" spans="2:65" s="1" customFormat="1" ht="16.5" customHeight="1">
      <c r="B1466" s="41"/>
      <c r="C1466" s="192" t="s">
        <v>2775</v>
      </c>
      <c r="D1466" s="192" t="s">
        <v>174</v>
      </c>
      <c r="E1466" s="193" t="s">
        <v>2776</v>
      </c>
      <c r="F1466" s="194" t="s">
        <v>2777</v>
      </c>
      <c r="G1466" s="195" t="s">
        <v>1685</v>
      </c>
      <c r="H1466" s="196">
        <v>19</v>
      </c>
      <c r="I1466" s="197"/>
      <c r="J1466" s="198">
        <f>ROUND(I1466*H1466,2)</f>
        <v>0</v>
      </c>
      <c r="K1466" s="194" t="s">
        <v>21</v>
      </c>
      <c r="L1466" s="61"/>
      <c r="M1466" s="199" t="s">
        <v>21</v>
      </c>
      <c r="N1466" s="200" t="s">
        <v>42</v>
      </c>
      <c r="O1466" s="42"/>
      <c r="P1466" s="201">
        <f>O1466*H1466</f>
        <v>0</v>
      </c>
      <c r="Q1466" s="201">
        <v>0</v>
      </c>
      <c r="R1466" s="201">
        <f>Q1466*H1466</f>
        <v>0</v>
      </c>
      <c r="S1466" s="201">
        <v>0</v>
      </c>
      <c r="T1466" s="202">
        <f>S1466*H1466</f>
        <v>0</v>
      </c>
      <c r="AR1466" s="24" t="s">
        <v>179</v>
      </c>
      <c r="AT1466" s="24" t="s">
        <v>174</v>
      </c>
      <c r="AU1466" s="24" t="s">
        <v>81</v>
      </c>
      <c r="AY1466" s="24" t="s">
        <v>172</v>
      </c>
      <c r="BE1466" s="203">
        <f>IF(N1466="základní",J1466,0)</f>
        <v>0</v>
      </c>
      <c r="BF1466" s="203">
        <f>IF(N1466="snížená",J1466,0)</f>
        <v>0</v>
      </c>
      <c r="BG1466" s="203">
        <f>IF(N1466="zákl. přenesená",J1466,0)</f>
        <v>0</v>
      </c>
      <c r="BH1466" s="203">
        <f>IF(N1466="sníž. přenesená",J1466,0)</f>
        <v>0</v>
      </c>
      <c r="BI1466" s="203">
        <f>IF(N1466="nulová",J1466,0)</f>
        <v>0</v>
      </c>
      <c r="BJ1466" s="24" t="s">
        <v>79</v>
      </c>
      <c r="BK1466" s="203">
        <f>ROUND(I1466*H1466,2)</f>
        <v>0</v>
      </c>
      <c r="BL1466" s="24" t="s">
        <v>179</v>
      </c>
      <c r="BM1466" s="24" t="s">
        <v>2778</v>
      </c>
    </row>
    <row r="1467" spans="2:63" s="10" customFormat="1" ht="29.85" customHeight="1">
      <c r="B1467" s="176"/>
      <c r="C1467" s="177"/>
      <c r="D1467" s="178" t="s">
        <v>70</v>
      </c>
      <c r="E1467" s="190" t="s">
        <v>2779</v>
      </c>
      <c r="F1467" s="190" t="s">
        <v>2780</v>
      </c>
      <c r="G1467" s="177"/>
      <c r="H1467" s="177"/>
      <c r="I1467" s="180"/>
      <c r="J1467" s="191">
        <f>BK1467</f>
        <v>0</v>
      </c>
      <c r="K1467" s="177"/>
      <c r="L1467" s="182"/>
      <c r="M1467" s="183"/>
      <c r="N1467" s="184"/>
      <c r="O1467" s="184"/>
      <c r="P1467" s="185">
        <f>SUM(P1468:P1471)</f>
        <v>0</v>
      </c>
      <c r="Q1467" s="184"/>
      <c r="R1467" s="185">
        <f>SUM(R1468:R1471)</f>
        <v>0</v>
      </c>
      <c r="S1467" s="184"/>
      <c r="T1467" s="186">
        <f>SUM(T1468:T1471)</f>
        <v>0</v>
      </c>
      <c r="AR1467" s="187" t="s">
        <v>79</v>
      </c>
      <c r="AT1467" s="188" t="s">
        <v>70</v>
      </c>
      <c r="AU1467" s="188" t="s">
        <v>79</v>
      </c>
      <c r="AY1467" s="187" t="s">
        <v>172</v>
      </c>
      <c r="BK1467" s="189">
        <f>SUM(BK1468:BK1471)</f>
        <v>0</v>
      </c>
    </row>
    <row r="1468" spans="2:65" s="1" customFormat="1" ht="16.5" customHeight="1">
      <c r="B1468" s="41"/>
      <c r="C1468" s="192" t="s">
        <v>1807</v>
      </c>
      <c r="D1468" s="192" t="s">
        <v>174</v>
      </c>
      <c r="E1468" s="193" t="s">
        <v>2781</v>
      </c>
      <c r="F1468" s="194" t="s">
        <v>2782</v>
      </c>
      <c r="G1468" s="195" t="s">
        <v>2783</v>
      </c>
      <c r="H1468" s="196">
        <v>420</v>
      </c>
      <c r="I1468" s="197"/>
      <c r="J1468" s="198">
        <f>ROUND(I1468*H1468,2)</f>
        <v>0</v>
      </c>
      <c r="K1468" s="194" t="s">
        <v>21</v>
      </c>
      <c r="L1468" s="61"/>
      <c r="M1468" s="199" t="s">
        <v>21</v>
      </c>
      <c r="N1468" s="200" t="s">
        <v>42</v>
      </c>
      <c r="O1468" s="42"/>
      <c r="P1468" s="201">
        <f>O1468*H1468</f>
        <v>0</v>
      </c>
      <c r="Q1468" s="201">
        <v>0</v>
      </c>
      <c r="R1468" s="201">
        <f>Q1468*H1468</f>
        <v>0</v>
      </c>
      <c r="S1468" s="201">
        <v>0</v>
      </c>
      <c r="T1468" s="202">
        <f>S1468*H1468</f>
        <v>0</v>
      </c>
      <c r="AR1468" s="24" t="s">
        <v>179</v>
      </c>
      <c r="AT1468" s="24" t="s">
        <v>174</v>
      </c>
      <c r="AU1468" s="24" t="s">
        <v>81</v>
      </c>
      <c r="AY1468" s="24" t="s">
        <v>172</v>
      </c>
      <c r="BE1468" s="203">
        <f>IF(N1468="základní",J1468,0)</f>
        <v>0</v>
      </c>
      <c r="BF1468" s="203">
        <f>IF(N1468="snížená",J1468,0)</f>
        <v>0</v>
      </c>
      <c r="BG1468" s="203">
        <f>IF(N1468="zákl. přenesená",J1468,0)</f>
        <v>0</v>
      </c>
      <c r="BH1468" s="203">
        <f>IF(N1468="sníž. přenesená",J1468,0)</f>
        <v>0</v>
      </c>
      <c r="BI1468" s="203">
        <f>IF(N1468="nulová",J1468,0)</f>
        <v>0</v>
      </c>
      <c r="BJ1468" s="24" t="s">
        <v>79</v>
      </c>
      <c r="BK1468" s="203">
        <f>ROUND(I1468*H1468,2)</f>
        <v>0</v>
      </c>
      <c r="BL1468" s="24" t="s">
        <v>179</v>
      </c>
      <c r="BM1468" s="24" t="s">
        <v>2784</v>
      </c>
    </row>
    <row r="1469" spans="2:65" s="1" customFormat="1" ht="16.5" customHeight="1">
      <c r="B1469" s="41"/>
      <c r="C1469" s="192" t="s">
        <v>2785</v>
      </c>
      <c r="D1469" s="192" t="s">
        <v>174</v>
      </c>
      <c r="E1469" s="193" t="s">
        <v>2786</v>
      </c>
      <c r="F1469" s="194" t="s">
        <v>2787</v>
      </c>
      <c r="G1469" s="195" t="s">
        <v>1092</v>
      </c>
      <c r="H1469" s="247"/>
      <c r="I1469" s="197"/>
      <c r="J1469" s="198">
        <f>ROUND(I1469*H1469,2)</f>
        <v>0</v>
      </c>
      <c r="K1469" s="194" t="s">
        <v>21</v>
      </c>
      <c r="L1469" s="61"/>
      <c r="M1469" s="199" t="s">
        <v>21</v>
      </c>
      <c r="N1469" s="200" t="s">
        <v>42</v>
      </c>
      <c r="O1469" s="42"/>
      <c r="P1469" s="201">
        <f>O1469*H1469</f>
        <v>0</v>
      </c>
      <c r="Q1469" s="201">
        <v>0</v>
      </c>
      <c r="R1469" s="201">
        <f>Q1469*H1469</f>
        <v>0</v>
      </c>
      <c r="S1469" s="201">
        <v>0</v>
      </c>
      <c r="T1469" s="202">
        <f>S1469*H1469</f>
        <v>0</v>
      </c>
      <c r="AR1469" s="24" t="s">
        <v>179</v>
      </c>
      <c r="AT1469" s="24" t="s">
        <v>174</v>
      </c>
      <c r="AU1469" s="24" t="s">
        <v>81</v>
      </c>
      <c r="AY1469" s="24" t="s">
        <v>172</v>
      </c>
      <c r="BE1469" s="203">
        <f>IF(N1469="základní",J1469,0)</f>
        <v>0</v>
      </c>
      <c r="BF1469" s="203">
        <f>IF(N1469="snížená",J1469,0)</f>
        <v>0</v>
      </c>
      <c r="BG1469" s="203">
        <f>IF(N1469="zákl. přenesená",J1469,0)</f>
        <v>0</v>
      </c>
      <c r="BH1469" s="203">
        <f>IF(N1469="sníž. přenesená",J1469,0)</f>
        <v>0</v>
      </c>
      <c r="BI1469" s="203">
        <f>IF(N1469="nulová",J1469,0)</f>
        <v>0</v>
      </c>
      <c r="BJ1469" s="24" t="s">
        <v>79</v>
      </c>
      <c r="BK1469" s="203">
        <f>ROUND(I1469*H1469,2)</f>
        <v>0</v>
      </c>
      <c r="BL1469" s="24" t="s">
        <v>179</v>
      </c>
      <c r="BM1469" s="24" t="s">
        <v>2788</v>
      </c>
    </row>
    <row r="1470" spans="2:65" s="1" customFormat="1" ht="16.5" customHeight="1">
      <c r="B1470" s="41"/>
      <c r="C1470" s="192" t="s">
        <v>1810</v>
      </c>
      <c r="D1470" s="192" t="s">
        <v>174</v>
      </c>
      <c r="E1470" s="193" t="s">
        <v>2789</v>
      </c>
      <c r="F1470" s="194" t="s">
        <v>2790</v>
      </c>
      <c r="G1470" s="195" t="s">
        <v>1092</v>
      </c>
      <c r="H1470" s="247"/>
      <c r="I1470" s="197"/>
      <c r="J1470" s="198">
        <f>ROUND(I1470*H1470,2)</f>
        <v>0</v>
      </c>
      <c r="K1470" s="194" t="s">
        <v>21</v>
      </c>
      <c r="L1470" s="61"/>
      <c r="M1470" s="199" t="s">
        <v>21</v>
      </c>
      <c r="N1470" s="200" t="s">
        <v>42</v>
      </c>
      <c r="O1470" s="42"/>
      <c r="P1470" s="201">
        <f>O1470*H1470</f>
        <v>0</v>
      </c>
      <c r="Q1470" s="201">
        <v>0</v>
      </c>
      <c r="R1470" s="201">
        <f>Q1470*H1470</f>
        <v>0</v>
      </c>
      <c r="S1470" s="201">
        <v>0</v>
      </c>
      <c r="T1470" s="202">
        <f>S1470*H1470</f>
        <v>0</v>
      </c>
      <c r="AR1470" s="24" t="s">
        <v>179</v>
      </c>
      <c r="AT1470" s="24" t="s">
        <v>174</v>
      </c>
      <c r="AU1470" s="24" t="s">
        <v>81</v>
      </c>
      <c r="AY1470" s="24" t="s">
        <v>172</v>
      </c>
      <c r="BE1470" s="203">
        <f>IF(N1470="základní",J1470,0)</f>
        <v>0</v>
      </c>
      <c r="BF1470" s="203">
        <f>IF(N1470="snížená",J1470,0)</f>
        <v>0</v>
      </c>
      <c r="BG1470" s="203">
        <f>IF(N1470="zákl. přenesená",J1470,0)</f>
        <v>0</v>
      </c>
      <c r="BH1470" s="203">
        <f>IF(N1470="sníž. přenesená",J1470,0)</f>
        <v>0</v>
      </c>
      <c r="BI1470" s="203">
        <f>IF(N1470="nulová",J1470,0)</f>
        <v>0</v>
      </c>
      <c r="BJ1470" s="24" t="s">
        <v>79</v>
      </c>
      <c r="BK1470" s="203">
        <f>ROUND(I1470*H1470,2)</f>
        <v>0</v>
      </c>
      <c r="BL1470" s="24" t="s">
        <v>179</v>
      </c>
      <c r="BM1470" s="24" t="s">
        <v>2791</v>
      </c>
    </row>
    <row r="1471" spans="2:65" s="1" customFormat="1" ht="16.5" customHeight="1">
      <c r="B1471" s="41"/>
      <c r="C1471" s="192" t="s">
        <v>2792</v>
      </c>
      <c r="D1471" s="192" t="s">
        <v>174</v>
      </c>
      <c r="E1471" s="193" t="s">
        <v>2793</v>
      </c>
      <c r="F1471" s="194" t="s">
        <v>2794</v>
      </c>
      <c r="G1471" s="195" t="s">
        <v>1092</v>
      </c>
      <c r="H1471" s="247"/>
      <c r="I1471" s="197"/>
      <c r="J1471" s="198">
        <f>ROUND(I1471*H1471,2)</f>
        <v>0</v>
      </c>
      <c r="K1471" s="194" t="s">
        <v>21</v>
      </c>
      <c r="L1471" s="61"/>
      <c r="M1471" s="199" t="s">
        <v>21</v>
      </c>
      <c r="N1471" s="200" t="s">
        <v>42</v>
      </c>
      <c r="O1471" s="42"/>
      <c r="P1471" s="201">
        <f>O1471*H1471</f>
        <v>0</v>
      </c>
      <c r="Q1471" s="201">
        <v>0</v>
      </c>
      <c r="R1471" s="201">
        <f>Q1471*H1471</f>
        <v>0</v>
      </c>
      <c r="S1471" s="201">
        <v>0</v>
      </c>
      <c r="T1471" s="202">
        <f>S1471*H1471</f>
        <v>0</v>
      </c>
      <c r="AR1471" s="24" t="s">
        <v>179</v>
      </c>
      <c r="AT1471" s="24" t="s">
        <v>174</v>
      </c>
      <c r="AU1471" s="24" t="s">
        <v>81</v>
      </c>
      <c r="AY1471" s="24" t="s">
        <v>172</v>
      </c>
      <c r="BE1471" s="203">
        <f>IF(N1471="základní",J1471,0)</f>
        <v>0</v>
      </c>
      <c r="BF1471" s="203">
        <f>IF(N1471="snížená",J1471,0)</f>
        <v>0</v>
      </c>
      <c r="BG1471" s="203">
        <f>IF(N1471="zákl. přenesená",J1471,0)</f>
        <v>0</v>
      </c>
      <c r="BH1471" s="203">
        <f>IF(N1471="sníž. přenesená",J1471,0)</f>
        <v>0</v>
      </c>
      <c r="BI1471" s="203">
        <f>IF(N1471="nulová",J1471,0)</f>
        <v>0</v>
      </c>
      <c r="BJ1471" s="24" t="s">
        <v>79</v>
      </c>
      <c r="BK1471" s="203">
        <f>ROUND(I1471*H1471,2)</f>
        <v>0</v>
      </c>
      <c r="BL1471" s="24" t="s">
        <v>179</v>
      </c>
      <c r="BM1471" s="24" t="s">
        <v>2795</v>
      </c>
    </row>
    <row r="1472" spans="2:63" s="10" customFormat="1" ht="29.85" customHeight="1">
      <c r="B1472" s="176"/>
      <c r="C1472" s="177"/>
      <c r="D1472" s="178" t="s">
        <v>70</v>
      </c>
      <c r="E1472" s="190" t="s">
        <v>2796</v>
      </c>
      <c r="F1472" s="190" t="s">
        <v>2797</v>
      </c>
      <c r="G1472" s="177"/>
      <c r="H1472" s="177"/>
      <c r="I1472" s="180"/>
      <c r="J1472" s="191">
        <f>BK1472</f>
        <v>0</v>
      </c>
      <c r="K1472" s="177"/>
      <c r="L1472" s="182"/>
      <c r="M1472" s="183"/>
      <c r="N1472" s="184"/>
      <c r="O1472" s="184"/>
      <c r="P1472" s="185">
        <f>SUM(P1473:P1474)</f>
        <v>0</v>
      </c>
      <c r="Q1472" s="184"/>
      <c r="R1472" s="185">
        <f>SUM(R1473:R1474)</f>
        <v>0</v>
      </c>
      <c r="S1472" s="184"/>
      <c r="T1472" s="186">
        <f>SUM(T1473:T1474)</f>
        <v>0</v>
      </c>
      <c r="AR1472" s="187" t="s">
        <v>79</v>
      </c>
      <c r="AT1472" s="188" t="s">
        <v>70</v>
      </c>
      <c r="AU1472" s="188" t="s">
        <v>79</v>
      </c>
      <c r="AY1472" s="187" t="s">
        <v>172</v>
      </c>
      <c r="BK1472" s="189">
        <f>SUM(BK1473:BK1474)</f>
        <v>0</v>
      </c>
    </row>
    <row r="1473" spans="2:65" s="1" customFormat="1" ht="16.5" customHeight="1">
      <c r="B1473" s="41"/>
      <c r="C1473" s="192" t="s">
        <v>1814</v>
      </c>
      <c r="D1473" s="192" t="s">
        <v>174</v>
      </c>
      <c r="E1473" s="193" t="s">
        <v>2798</v>
      </c>
      <c r="F1473" s="194" t="s">
        <v>2799</v>
      </c>
      <c r="G1473" s="195" t="s">
        <v>2800</v>
      </c>
      <c r="H1473" s="196">
        <v>1</v>
      </c>
      <c r="I1473" s="197"/>
      <c r="J1473" s="198">
        <f>ROUND(I1473*H1473,2)</f>
        <v>0</v>
      </c>
      <c r="K1473" s="194" t="s">
        <v>21</v>
      </c>
      <c r="L1473" s="61"/>
      <c r="M1473" s="199" t="s">
        <v>21</v>
      </c>
      <c r="N1473" s="200" t="s">
        <v>42</v>
      </c>
      <c r="O1473" s="42"/>
      <c r="P1473" s="201">
        <f>O1473*H1473</f>
        <v>0</v>
      </c>
      <c r="Q1473" s="201">
        <v>0</v>
      </c>
      <c r="R1473" s="201">
        <f>Q1473*H1473</f>
        <v>0</v>
      </c>
      <c r="S1473" s="201">
        <v>0</v>
      </c>
      <c r="T1473" s="202">
        <f>S1473*H1473</f>
        <v>0</v>
      </c>
      <c r="AR1473" s="24" t="s">
        <v>179</v>
      </c>
      <c r="AT1473" s="24" t="s">
        <v>174</v>
      </c>
      <c r="AU1473" s="24" t="s">
        <v>81</v>
      </c>
      <c r="AY1473" s="24" t="s">
        <v>172</v>
      </c>
      <c r="BE1473" s="203">
        <f>IF(N1473="základní",J1473,0)</f>
        <v>0</v>
      </c>
      <c r="BF1473" s="203">
        <f>IF(N1473="snížená",J1473,0)</f>
        <v>0</v>
      </c>
      <c r="BG1473" s="203">
        <f>IF(N1473="zákl. přenesená",J1473,0)</f>
        <v>0</v>
      </c>
      <c r="BH1473" s="203">
        <f>IF(N1473="sníž. přenesená",J1473,0)</f>
        <v>0</v>
      </c>
      <c r="BI1473" s="203">
        <f>IF(N1473="nulová",J1473,0)</f>
        <v>0</v>
      </c>
      <c r="BJ1473" s="24" t="s">
        <v>79</v>
      </c>
      <c r="BK1473" s="203">
        <f>ROUND(I1473*H1473,2)</f>
        <v>0</v>
      </c>
      <c r="BL1473" s="24" t="s">
        <v>179</v>
      </c>
      <c r="BM1473" s="24" t="s">
        <v>2801</v>
      </c>
    </row>
    <row r="1474" spans="2:65" s="1" customFormat="1" ht="16.5" customHeight="1">
      <c r="B1474" s="41"/>
      <c r="C1474" s="192" t="s">
        <v>2802</v>
      </c>
      <c r="D1474" s="192" t="s">
        <v>174</v>
      </c>
      <c r="E1474" s="193" t="s">
        <v>2803</v>
      </c>
      <c r="F1474" s="194" t="s">
        <v>2804</v>
      </c>
      <c r="G1474" s="195" t="s">
        <v>2800</v>
      </c>
      <c r="H1474" s="196">
        <v>4</v>
      </c>
      <c r="I1474" s="197"/>
      <c r="J1474" s="198">
        <f>ROUND(I1474*H1474,2)</f>
        <v>0</v>
      </c>
      <c r="K1474" s="194" t="s">
        <v>21</v>
      </c>
      <c r="L1474" s="61"/>
      <c r="M1474" s="199" t="s">
        <v>21</v>
      </c>
      <c r="N1474" s="200" t="s">
        <v>42</v>
      </c>
      <c r="O1474" s="42"/>
      <c r="P1474" s="201">
        <f>O1474*H1474</f>
        <v>0</v>
      </c>
      <c r="Q1474" s="201">
        <v>0</v>
      </c>
      <c r="R1474" s="201">
        <f>Q1474*H1474</f>
        <v>0</v>
      </c>
      <c r="S1474" s="201">
        <v>0</v>
      </c>
      <c r="T1474" s="202">
        <f>S1474*H1474</f>
        <v>0</v>
      </c>
      <c r="AR1474" s="24" t="s">
        <v>179</v>
      </c>
      <c r="AT1474" s="24" t="s">
        <v>174</v>
      </c>
      <c r="AU1474" s="24" t="s">
        <v>81</v>
      </c>
      <c r="AY1474" s="24" t="s">
        <v>172</v>
      </c>
      <c r="BE1474" s="203">
        <f>IF(N1474="základní",J1474,0)</f>
        <v>0</v>
      </c>
      <c r="BF1474" s="203">
        <f>IF(N1474="snížená",J1474,0)</f>
        <v>0</v>
      </c>
      <c r="BG1474" s="203">
        <f>IF(N1474="zákl. přenesená",J1474,0)</f>
        <v>0</v>
      </c>
      <c r="BH1474" s="203">
        <f>IF(N1474="sníž. přenesená",J1474,0)</f>
        <v>0</v>
      </c>
      <c r="BI1474" s="203">
        <f>IF(N1474="nulová",J1474,0)</f>
        <v>0</v>
      </c>
      <c r="BJ1474" s="24" t="s">
        <v>79</v>
      </c>
      <c r="BK1474" s="203">
        <f>ROUND(I1474*H1474,2)</f>
        <v>0</v>
      </c>
      <c r="BL1474" s="24" t="s">
        <v>179</v>
      </c>
      <c r="BM1474" s="24" t="s">
        <v>2805</v>
      </c>
    </row>
    <row r="1475" spans="2:63" s="10" customFormat="1" ht="29.85" customHeight="1">
      <c r="B1475" s="176"/>
      <c r="C1475" s="177"/>
      <c r="D1475" s="178" t="s">
        <v>70</v>
      </c>
      <c r="E1475" s="190" t="s">
        <v>2806</v>
      </c>
      <c r="F1475" s="190" t="s">
        <v>2807</v>
      </c>
      <c r="G1475" s="177"/>
      <c r="H1475" s="177"/>
      <c r="I1475" s="180"/>
      <c r="J1475" s="191">
        <f>BK1475</f>
        <v>0</v>
      </c>
      <c r="K1475" s="177"/>
      <c r="L1475" s="182"/>
      <c r="M1475" s="183"/>
      <c r="N1475" s="184"/>
      <c r="O1475" s="184"/>
      <c r="P1475" s="185">
        <f>SUM(P1476:P1482)</f>
        <v>0</v>
      </c>
      <c r="Q1475" s="184"/>
      <c r="R1475" s="185">
        <f>SUM(R1476:R1482)</f>
        <v>0</v>
      </c>
      <c r="S1475" s="184"/>
      <c r="T1475" s="186">
        <f>SUM(T1476:T1482)</f>
        <v>0</v>
      </c>
      <c r="AR1475" s="187" t="s">
        <v>79</v>
      </c>
      <c r="AT1475" s="188" t="s">
        <v>70</v>
      </c>
      <c r="AU1475" s="188" t="s">
        <v>79</v>
      </c>
      <c r="AY1475" s="187" t="s">
        <v>172</v>
      </c>
      <c r="BK1475" s="189">
        <f>SUM(BK1476:BK1482)</f>
        <v>0</v>
      </c>
    </row>
    <row r="1476" spans="2:65" s="1" customFormat="1" ht="16.5" customHeight="1">
      <c r="B1476" s="41"/>
      <c r="C1476" s="192" t="s">
        <v>1817</v>
      </c>
      <c r="D1476" s="192" t="s">
        <v>174</v>
      </c>
      <c r="E1476" s="193" t="s">
        <v>2808</v>
      </c>
      <c r="F1476" s="194" t="s">
        <v>2809</v>
      </c>
      <c r="G1476" s="195" t="s">
        <v>2810</v>
      </c>
      <c r="H1476" s="196">
        <v>0.03</v>
      </c>
      <c r="I1476" s="197"/>
      <c r="J1476" s="198">
        <f aca="true" t="shared" si="224" ref="J1476:J1482">ROUND(I1476*H1476,2)</f>
        <v>0</v>
      </c>
      <c r="K1476" s="194" t="s">
        <v>21</v>
      </c>
      <c r="L1476" s="61"/>
      <c r="M1476" s="199" t="s">
        <v>21</v>
      </c>
      <c r="N1476" s="200" t="s">
        <v>42</v>
      </c>
      <c r="O1476" s="42"/>
      <c r="P1476" s="201">
        <f aca="true" t="shared" si="225" ref="P1476:P1482">O1476*H1476</f>
        <v>0</v>
      </c>
      <c r="Q1476" s="201">
        <v>0</v>
      </c>
      <c r="R1476" s="201">
        <f aca="true" t="shared" si="226" ref="R1476:R1482">Q1476*H1476</f>
        <v>0</v>
      </c>
      <c r="S1476" s="201">
        <v>0</v>
      </c>
      <c r="T1476" s="202">
        <f aca="true" t="shared" si="227" ref="T1476:T1482">S1476*H1476</f>
        <v>0</v>
      </c>
      <c r="AR1476" s="24" t="s">
        <v>179</v>
      </c>
      <c r="AT1476" s="24" t="s">
        <v>174</v>
      </c>
      <c r="AU1476" s="24" t="s">
        <v>81</v>
      </c>
      <c r="AY1476" s="24" t="s">
        <v>172</v>
      </c>
      <c r="BE1476" s="203">
        <f aca="true" t="shared" si="228" ref="BE1476:BE1482">IF(N1476="základní",J1476,0)</f>
        <v>0</v>
      </c>
      <c r="BF1476" s="203">
        <f aca="true" t="shared" si="229" ref="BF1476:BF1482">IF(N1476="snížená",J1476,0)</f>
        <v>0</v>
      </c>
      <c r="BG1476" s="203">
        <f aca="true" t="shared" si="230" ref="BG1476:BG1482">IF(N1476="zákl. přenesená",J1476,0)</f>
        <v>0</v>
      </c>
      <c r="BH1476" s="203">
        <f aca="true" t="shared" si="231" ref="BH1476:BH1482">IF(N1476="sníž. přenesená",J1476,0)</f>
        <v>0</v>
      </c>
      <c r="BI1476" s="203">
        <f aca="true" t="shared" si="232" ref="BI1476:BI1482">IF(N1476="nulová",J1476,0)</f>
        <v>0</v>
      </c>
      <c r="BJ1476" s="24" t="s">
        <v>79</v>
      </c>
      <c r="BK1476" s="203">
        <f aca="true" t="shared" si="233" ref="BK1476:BK1482">ROUND(I1476*H1476,2)</f>
        <v>0</v>
      </c>
      <c r="BL1476" s="24" t="s">
        <v>179</v>
      </c>
      <c r="BM1476" s="24" t="s">
        <v>2811</v>
      </c>
    </row>
    <row r="1477" spans="2:65" s="1" customFormat="1" ht="16.5" customHeight="1">
      <c r="B1477" s="41"/>
      <c r="C1477" s="192" t="s">
        <v>2812</v>
      </c>
      <c r="D1477" s="192" t="s">
        <v>174</v>
      </c>
      <c r="E1477" s="193" t="s">
        <v>2813</v>
      </c>
      <c r="F1477" s="194" t="s">
        <v>2814</v>
      </c>
      <c r="G1477" s="195" t="s">
        <v>348</v>
      </c>
      <c r="H1477" s="196">
        <v>2</v>
      </c>
      <c r="I1477" s="197"/>
      <c r="J1477" s="198">
        <f t="shared" si="224"/>
        <v>0</v>
      </c>
      <c r="K1477" s="194" t="s">
        <v>21</v>
      </c>
      <c r="L1477" s="61"/>
      <c r="M1477" s="199" t="s">
        <v>21</v>
      </c>
      <c r="N1477" s="200" t="s">
        <v>42</v>
      </c>
      <c r="O1477" s="42"/>
      <c r="P1477" s="201">
        <f t="shared" si="225"/>
        <v>0</v>
      </c>
      <c r="Q1477" s="201">
        <v>0</v>
      </c>
      <c r="R1477" s="201">
        <f t="shared" si="226"/>
        <v>0</v>
      </c>
      <c r="S1477" s="201">
        <v>0</v>
      </c>
      <c r="T1477" s="202">
        <f t="shared" si="227"/>
        <v>0</v>
      </c>
      <c r="AR1477" s="24" t="s">
        <v>179</v>
      </c>
      <c r="AT1477" s="24" t="s">
        <v>174</v>
      </c>
      <c r="AU1477" s="24" t="s">
        <v>81</v>
      </c>
      <c r="AY1477" s="24" t="s">
        <v>172</v>
      </c>
      <c r="BE1477" s="203">
        <f t="shared" si="228"/>
        <v>0</v>
      </c>
      <c r="BF1477" s="203">
        <f t="shared" si="229"/>
        <v>0</v>
      </c>
      <c r="BG1477" s="203">
        <f t="shared" si="230"/>
        <v>0</v>
      </c>
      <c r="BH1477" s="203">
        <f t="shared" si="231"/>
        <v>0</v>
      </c>
      <c r="BI1477" s="203">
        <f t="shared" si="232"/>
        <v>0</v>
      </c>
      <c r="BJ1477" s="24" t="s">
        <v>79</v>
      </c>
      <c r="BK1477" s="203">
        <f t="shared" si="233"/>
        <v>0</v>
      </c>
      <c r="BL1477" s="24" t="s">
        <v>179</v>
      </c>
      <c r="BM1477" s="24" t="s">
        <v>2815</v>
      </c>
    </row>
    <row r="1478" spans="2:65" s="1" customFormat="1" ht="16.5" customHeight="1">
      <c r="B1478" s="41"/>
      <c r="C1478" s="192" t="s">
        <v>1821</v>
      </c>
      <c r="D1478" s="192" t="s">
        <v>174</v>
      </c>
      <c r="E1478" s="193" t="s">
        <v>2816</v>
      </c>
      <c r="F1478" s="194" t="s">
        <v>2817</v>
      </c>
      <c r="G1478" s="195" t="s">
        <v>348</v>
      </c>
      <c r="H1478" s="196">
        <v>26</v>
      </c>
      <c r="I1478" s="197"/>
      <c r="J1478" s="198">
        <f t="shared" si="224"/>
        <v>0</v>
      </c>
      <c r="K1478" s="194" t="s">
        <v>21</v>
      </c>
      <c r="L1478" s="61"/>
      <c r="M1478" s="199" t="s">
        <v>21</v>
      </c>
      <c r="N1478" s="200" t="s">
        <v>42</v>
      </c>
      <c r="O1478" s="42"/>
      <c r="P1478" s="201">
        <f t="shared" si="225"/>
        <v>0</v>
      </c>
      <c r="Q1478" s="201">
        <v>0</v>
      </c>
      <c r="R1478" s="201">
        <f t="shared" si="226"/>
        <v>0</v>
      </c>
      <c r="S1478" s="201">
        <v>0</v>
      </c>
      <c r="T1478" s="202">
        <f t="shared" si="227"/>
        <v>0</v>
      </c>
      <c r="AR1478" s="24" t="s">
        <v>179</v>
      </c>
      <c r="AT1478" s="24" t="s">
        <v>174</v>
      </c>
      <c r="AU1478" s="24" t="s">
        <v>81</v>
      </c>
      <c r="AY1478" s="24" t="s">
        <v>172</v>
      </c>
      <c r="BE1478" s="203">
        <f t="shared" si="228"/>
        <v>0</v>
      </c>
      <c r="BF1478" s="203">
        <f t="shared" si="229"/>
        <v>0</v>
      </c>
      <c r="BG1478" s="203">
        <f t="shared" si="230"/>
        <v>0</v>
      </c>
      <c r="BH1478" s="203">
        <f t="shared" si="231"/>
        <v>0</v>
      </c>
      <c r="BI1478" s="203">
        <f t="shared" si="232"/>
        <v>0</v>
      </c>
      <c r="BJ1478" s="24" t="s">
        <v>79</v>
      </c>
      <c r="BK1478" s="203">
        <f t="shared" si="233"/>
        <v>0</v>
      </c>
      <c r="BL1478" s="24" t="s">
        <v>179</v>
      </c>
      <c r="BM1478" s="24" t="s">
        <v>2818</v>
      </c>
    </row>
    <row r="1479" spans="2:65" s="1" customFormat="1" ht="16.5" customHeight="1">
      <c r="B1479" s="41"/>
      <c r="C1479" s="192" t="s">
        <v>2819</v>
      </c>
      <c r="D1479" s="192" t="s">
        <v>174</v>
      </c>
      <c r="E1479" s="193" t="s">
        <v>2820</v>
      </c>
      <c r="F1479" s="194" t="s">
        <v>2821</v>
      </c>
      <c r="G1479" s="195" t="s">
        <v>348</v>
      </c>
      <c r="H1479" s="196">
        <v>26</v>
      </c>
      <c r="I1479" s="197"/>
      <c r="J1479" s="198">
        <f t="shared" si="224"/>
        <v>0</v>
      </c>
      <c r="K1479" s="194" t="s">
        <v>21</v>
      </c>
      <c r="L1479" s="61"/>
      <c r="M1479" s="199" t="s">
        <v>21</v>
      </c>
      <c r="N1479" s="200" t="s">
        <v>42</v>
      </c>
      <c r="O1479" s="42"/>
      <c r="P1479" s="201">
        <f t="shared" si="225"/>
        <v>0</v>
      </c>
      <c r="Q1479" s="201">
        <v>0</v>
      </c>
      <c r="R1479" s="201">
        <f t="shared" si="226"/>
        <v>0</v>
      </c>
      <c r="S1479" s="201">
        <v>0</v>
      </c>
      <c r="T1479" s="202">
        <f t="shared" si="227"/>
        <v>0</v>
      </c>
      <c r="AR1479" s="24" t="s">
        <v>179</v>
      </c>
      <c r="AT1479" s="24" t="s">
        <v>174</v>
      </c>
      <c r="AU1479" s="24" t="s">
        <v>81</v>
      </c>
      <c r="AY1479" s="24" t="s">
        <v>172</v>
      </c>
      <c r="BE1479" s="203">
        <f t="shared" si="228"/>
        <v>0</v>
      </c>
      <c r="BF1479" s="203">
        <f t="shared" si="229"/>
        <v>0</v>
      </c>
      <c r="BG1479" s="203">
        <f t="shared" si="230"/>
        <v>0</v>
      </c>
      <c r="BH1479" s="203">
        <f t="shared" si="231"/>
        <v>0</v>
      </c>
      <c r="BI1479" s="203">
        <f t="shared" si="232"/>
        <v>0</v>
      </c>
      <c r="BJ1479" s="24" t="s">
        <v>79</v>
      </c>
      <c r="BK1479" s="203">
        <f t="shared" si="233"/>
        <v>0</v>
      </c>
      <c r="BL1479" s="24" t="s">
        <v>179</v>
      </c>
      <c r="BM1479" s="24" t="s">
        <v>2822</v>
      </c>
    </row>
    <row r="1480" spans="2:65" s="1" customFormat="1" ht="16.5" customHeight="1">
      <c r="B1480" s="41"/>
      <c r="C1480" s="192" t="s">
        <v>1824</v>
      </c>
      <c r="D1480" s="192" t="s">
        <v>174</v>
      </c>
      <c r="E1480" s="193" t="s">
        <v>2823</v>
      </c>
      <c r="F1480" s="194" t="s">
        <v>2824</v>
      </c>
      <c r="G1480" s="195" t="s">
        <v>348</v>
      </c>
      <c r="H1480" s="196">
        <v>26</v>
      </c>
      <c r="I1480" s="197"/>
      <c r="J1480" s="198">
        <f t="shared" si="224"/>
        <v>0</v>
      </c>
      <c r="K1480" s="194" t="s">
        <v>21</v>
      </c>
      <c r="L1480" s="61"/>
      <c r="M1480" s="199" t="s">
        <v>21</v>
      </c>
      <c r="N1480" s="200" t="s">
        <v>42</v>
      </c>
      <c r="O1480" s="42"/>
      <c r="P1480" s="201">
        <f t="shared" si="225"/>
        <v>0</v>
      </c>
      <c r="Q1480" s="201">
        <v>0</v>
      </c>
      <c r="R1480" s="201">
        <f t="shared" si="226"/>
        <v>0</v>
      </c>
      <c r="S1480" s="201">
        <v>0</v>
      </c>
      <c r="T1480" s="202">
        <f t="shared" si="227"/>
        <v>0</v>
      </c>
      <c r="AR1480" s="24" t="s">
        <v>179</v>
      </c>
      <c r="AT1480" s="24" t="s">
        <v>174</v>
      </c>
      <c r="AU1480" s="24" t="s">
        <v>81</v>
      </c>
      <c r="AY1480" s="24" t="s">
        <v>172</v>
      </c>
      <c r="BE1480" s="203">
        <f t="shared" si="228"/>
        <v>0</v>
      </c>
      <c r="BF1480" s="203">
        <f t="shared" si="229"/>
        <v>0</v>
      </c>
      <c r="BG1480" s="203">
        <f t="shared" si="230"/>
        <v>0</v>
      </c>
      <c r="BH1480" s="203">
        <f t="shared" si="231"/>
        <v>0</v>
      </c>
      <c r="BI1480" s="203">
        <f t="shared" si="232"/>
        <v>0</v>
      </c>
      <c r="BJ1480" s="24" t="s">
        <v>79</v>
      </c>
      <c r="BK1480" s="203">
        <f t="shared" si="233"/>
        <v>0</v>
      </c>
      <c r="BL1480" s="24" t="s">
        <v>179</v>
      </c>
      <c r="BM1480" s="24" t="s">
        <v>2825</v>
      </c>
    </row>
    <row r="1481" spans="2:65" s="1" customFormat="1" ht="16.5" customHeight="1">
      <c r="B1481" s="41"/>
      <c r="C1481" s="192" t="s">
        <v>2826</v>
      </c>
      <c r="D1481" s="192" t="s">
        <v>174</v>
      </c>
      <c r="E1481" s="193" t="s">
        <v>2827</v>
      </c>
      <c r="F1481" s="194" t="s">
        <v>2828</v>
      </c>
      <c r="G1481" s="195" t="s">
        <v>218</v>
      </c>
      <c r="H1481" s="196">
        <v>26</v>
      </c>
      <c r="I1481" s="197"/>
      <c r="J1481" s="198">
        <f t="shared" si="224"/>
        <v>0</v>
      </c>
      <c r="K1481" s="194" t="s">
        <v>21</v>
      </c>
      <c r="L1481" s="61"/>
      <c r="M1481" s="199" t="s">
        <v>21</v>
      </c>
      <c r="N1481" s="200" t="s">
        <v>42</v>
      </c>
      <c r="O1481" s="42"/>
      <c r="P1481" s="201">
        <f t="shared" si="225"/>
        <v>0</v>
      </c>
      <c r="Q1481" s="201">
        <v>0</v>
      </c>
      <c r="R1481" s="201">
        <f t="shared" si="226"/>
        <v>0</v>
      </c>
      <c r="S1481" s="201">
        <v>0</v>
      </c>
      <c r="T1481" s="202">
        <f t="shared" si="227"/>
        <v>0</v>
      </c>
      <c r="AR1481" s="24" t="s">
        <v>179</v>
      </c>
      <c r="AT1481" s="24" t="s">
        <v>174</v>
      </c>
      <c r="AU1481" s="24" t="s">
        <v>81</v>
      </c>
      <c r="AY1481" s="24" t="s">
        <v>172</v>
      </c>
      <c r="BE1481" s="203">
        <f t="shared" si="228"/>
        <v>0</v>
      </c>
      <c r="BF1481" s="203">
        <f t="shared" si="229"/>
        <v>0</v>
      </c>
      <c r="BG1481" s="203">
        <f t="shared" si="230"/>
        <v>0</v>
      </c>
      <c r="BH1481" s="203">
        <f t="shared" si="231"/>
        <v>0</v>
      </c>
      <c r="BI1481" s="203">
        <f t="shared" si="232"/>
        <v>0</v>
      </c>
      <c r="BJ1481" s="24" t="s">
        <v>79</v>
      </c>
      <c r="BK1481" s="203">
        <f t="shared" si="233"/>
        <v>0</v>
      </c>
      <c r="BL1481" s="24" t="s">
        <v>179</v>
      </c>
      <c r="BM1481" s="24" t="s">
        <v>2829</v>
      </c>
    </row>
    <row r="1482" spans="2:65" s="1" customFormat="1" ht="16.5" customHeight="1">
      <c r="B1482" s="41"/>
      <c r="C1482" s="192" t="s">
        <v>1828</v>
      </c>
      <c r="D1482" s="192" t="s">
        <v>174</v>
      </c>
      <c r="E1482" s="193" t="s">
        <v>2830</v>
      </c>
      <c r="F1482" s="194" t="s">
        <v>2831</v>
      </c>
      <c r="G1482" s="195" t="s">
        <v>348</v>
      </c>
      <c r="H1482" s="196">
        <v>2</v>
      </c>
      <c r="I1482" s="197"/>
      <c r="J1482" s="198">
        <f t="shared" si="224"/>
        <v>0</v>
      </c>
      <c r="K1482" s="194" t="s">
        <v>21</v>
      </c>
      <c r="L1482" s="61"/>
      <c r="M1482" s="199" t="s">
        <v>21</v>
      </c>
      <c r="N1482" s="200" t="s">
        <v>42</v>
      </c>
      <c r="O1482" s="42"/>
      <c r="P1482" s="201">
        <f t="shared" si="225"/>
        <v>0</v>
      </c>
      <c r="Q1482" s="201">
        <v>0</v>
      </c>
      <c r="R1482" s="201">
        <f t="shared" si="226"/>
        <v>0</v>
      </c>
      <c r="S1482" s="201">
        <v>0</v>
      </c>
      <c r="T1482" s="202">
        <f t="shared" si="227"/>
        <v>0</v>
      </c>
      <c r="AR1482" s="24" t="s">
        <v>179</v>
      </c>
      <c r="AT1482" s="24" t="s">
        <v>174</v>
      </c>
      <c r="AU1482" s="24" t="s">
        <v>81</v>
      </c>
      <c r="AY1482" s="24" t="s">
        <v>172</v>
      </c>
      <c r="BE1482" s="203">
        <f t="shared" si="228"/>
        <v>0</v>
      </c>
      <c r="BF1482" s="203">
        <f t="shared" si="229"/>
        <v>0</v>
      </c>
      <c r="BG1482" s="203">
        <f t="shared" si="230"/>
        <v>0</v>
      </c>
      <c r="BH1482" s="203">
        <f t="shared" si="231"/>
        <v>0</v>
      </c>
      <c r="BI1482" s="203">
        <f t="shared" si="232"/>
        <v>0</v>
      </c>
      <c r="BJ1482" s="24" t="s">
        <v>79</v>
      </c>
      <c r="BK1482" s="203">
        <f t="shared" si="233"/>
        <v>0</v>
      </c>
      <c r="BL1482" s="24" t="s">
        <v>179</v>
      </c>
      <c r="BM1482" s="24" t="s">
        <v>2832</v>
      </c>
    </row>
    <row r="1483" spans="2:63" s="10" customFormat="1" ht="29.85" customHeight="1">
      <c r="B1483" s="176"/>
      <c r="C1483" s="177"/>
      <c r="D1483" s="178" t="s">
        <v>70</v>
      </c>
      <c r="E1483" s="190" t="s">
        <v>70</v>
      </c>
      <c r="F1483" s="190" t="s">
        <v>2833</v>
      </c>
      <c r="G1483" s="177"/>
      <c r="H1483" s="177"/>
      <c r="I1483" s="180"/>
      <c r="J1483" s="191">
        <f>BK1483</f>
        <v>0</v>
      </c>
      <c r="K1483" s="177"/>
      <c r="L1483" s="182"/>
      <c r="M1483" s="183"/>
      <c r="N1483" s="184"/>
      <c r="O1483" s="184"/>
      <c r="P1483" s="185">
        <f>P1484+P1485+P1490+P1495+P1504</f>
        <v>0</v>
      </c>
      <c r="Q1483" s="184"/>
      <c r="R1483" s="185">
        <f>R1484+R1485+R1490+R1495+R1504</f>
        <v>0</v>
      </c>
      <c r="S1483" s="184"/>
      <c r="T1483" s="186">
        <f>T1484+T1485+T1490+T1495+T1504</f>
        <v>0</v>
      </c>
      <c r="AR1483" s="187" t="s">
        <v>79</v>
      </c>
      <c r="AT1483" s="188" t="s">
        <v>70</v>
      </c>
      <c r="AU1483" s="188" t="s">
        <v>79</v>
      </c>
      <c r="AY1483" s="187" t="s">
        <v>172</v>
      </c>
      <c r="BK1483" s="189">
        <f>BK1484+BK1485+BK1490+BK1495+BK1504</f>
        <v>0</v>
      </c>
    </row>
    <row r="1484" spans="2:65" s="1" customFormat="1" ht="16.5" customHeight="1">
      <c r="B1484" s="41"/>
      <c r="C1484" s="192" t="s">
        <v>2834</v>
      </c>
      <c r="D1484" s="192" t="s">
        <v>174</v>
      </c>
      <c r="E1484" s="193" t="s">
        <v>2835</v>
      </c>
      <c r="F1484" s="194" t="s">
        <v>2836</v>
      </c>
      <c r="G1484" s="195" t="s">
        <v>1685</v>
      </c>
      <c r="H1484" s="196">
        <v>3</v>
      </c>
      <c r="I1484" s="197"/>
      <c r="J1484" s="198">
        <f>ROUND(I1484*H1484,2)</f>
        <v>0</v>
      </c>
      <c r="K1484" s="194" t="s">
        <v>21</v>
      </c>
      <c r="L1484" s="61"/>
      <c r="M1484" s="199" t="s">
        <v>21</v>
      </c>
      <c r="N1484" s="200" t="s">
        <v>42</v>
      </c>
      <c r="O1484" s="42"/>
      <c r="P1484" s="201">
        <f>O1484*H1484</f>
        <v>0</v>
      </c>
      <c r="Q1484" s="201">
        <v>0</v>
      </c>
      <c r="R1484" s="201">
        <f>Q1484*H1484</f>
        <v>0</v>
      </c>
      <c r="S1484" s="201">
        <v>0</v>
      </c>
      <c r="T1484" s="202">
        <f>S1484*H1484</f>
        <v>0</v>
      </c>
      <c r="AR1484" s="24" t="s">
        <v>179</v>
      </c>
      <c r="AT1484" s="24" t="s">
        <v>174</v>
      </c>
      <c r="AU1484" s="24" t="s">
        <v>81</v>
      </c>
      <c r="AY1484" s="24" t="s">
        <v>172</v>
      </c>
      <c r="BE1484" s="203">
        <f>IF(N1484="základní",J1484,0)</f>
        <v>0</v>
      </c>
      <c r="BF1484" s="203">
        <f>IF(N1484="snížená",J1484,0)</f>
        <v>0</v>
      </c>
      <c r="BG1484" s="203">
        <f>IF(N1484="zákl. přenesená",J1484,0)</f>
        <v>0</v>
      </c>
      <c r="BH1484" s="203">
        <f>IF(N1484="sníž. přenesená",J1484,0)</f>
        <v>0</v>
      </c>
      <c r="BI1484" s="203">
        <f>IF(N1484="nulová",J1484,0)</f>
        <v>0</v>
      </c>
      <c r="BJ1484" s="24" t="s">
        <v>79</v>
      </c>
      <c r="BK1484" s="203">
        <f>ROUND(I1484*H1484,2)</f>
        <v>0</v>
      </c>
      <c r="BL1484" s="24" t="s">
        <v>179</v>
      </c>
      <c r="BM1484" s="24" t="s">
        <v>2837</v>
      </c>
    </row>
    <row r="1485" spans="2:63" s="10" customFormat="1" ht="22.35" customHeight="1">
      <c r="B1485" s="176"/>
      <c r="C1485" s="177"/>
      <c r="D1485" s="178" t="s">
        <v>70</v>
      </c>
      <c r="E1485" s="190" t="s">
        <v>2838</v>
      </c>
      <c r="F1485" s="190" t="s">
        <v>2839</v>
      </c>
      <c r="G1485" s="177"/>
      <c r="H1485" s="177"/>
      <c r="I1485" s="180"/>
      <c r="J1485" s="191">
        <f>BK1485</f>
        <v>0</v>
      </c>
      <c r="K1485" s="177"/>
      <c r="L1485" s="182"/>
      <c r="M1485" s="183"/>
      <c r="N1485" s="184"/>
      <c r="O1485" s="184"/>
      <c r="P1485" s="185">
        <f>SUM(P1486:P1489)</f>
        <v>0</v>
      </c>
      <c r="Q1485" s="184"/>
      <c r="R1485" s="185">
        <f>SUM(R1486:R1489)</f>
        <v>0</v>
      </c>
      <c r="S1485" s="184"/>
      <c r="T1485" s="186">
        <f>SUM(T1486:T1489)</f>
        <v>0</v>
      </c>
      <c r="AR1485" s="187" t="s">
        <v>79</v>
      </c>
      <c r="AT1485" s="188" t="s">
        <v>70</v>
      </c>
      <c r="AU1485" s="188" t="s">
        <v>81</v>
      </c>
      <c r="AY1485" s="187" t="s">
        <v>172</v>
      </c>
      <c r="BK1485" s="189">
        <f>SUM(BK1486:BK1489)</f>
        <v>0</v>
      </c>
    </row>
    <row r="1486" spans="2:65" s="1" customFormat="1" ht="16.5" customHeight="1">
      <c r="B1486" s="41"/>
      <c r="C1486" s="192" t="s">
        <v>1831</v>
      </c>
      <c r="D1486" s="192" t="s">
        <v>174</v>
      </c>
      <c r="E1486" s="193" t="s">
        <v>79</v>
      </c>
      <c r="F1486" s="194" t="s">
        <v>2840</v>
      </c>
      <c r="G1486" s="195" t="s">
        <v>1685</v>
      </c>
      <c r="H1486" s="196">
        <v>1</v>
      </c>
      <c r="I1486" s="197"/>
      <c r="J1486" s="198">
        <f>ROUND(I1486*H1486,2)</f>
        <v>0</v>
      </c>
      <c r="K1486" s="194" t="s">
        <v>21</v>
      </c>
      <c r="L1486" s="61"/>
      <c r="M1486" s="199" t="s">
        <v>21</v>
      </c>
      <c r="N1486" s="200" t="s">
        <v>42</v>
      </c>
      <c r="O1486" s="42"/>
      <c r="P1486" s="201">
        <f>O1486*H1486</f>
        <v>0</v>
      </c>
      <c r="Q1486" s="201">
        <v>0</v>
      </c>
      <c r="R1486" s="201">
        <f>Q1486*H1486</f>
        <v>0</v>
      </c>
      <c r="S1486" s="201">
        <v>0</v>
      </c>
      <c r="T1486" s="202">
        <f>S1486*H1486</f>
        <v>0</v>
      </c>
      <c r="AR1486" s="24" t="s">
        <v>179</v>
      </c>
      <c r="AT1486" s="24" t="s">
        <v>174</v>
      </c>
      <c r="AU1486" s="24" t="s">
        <v>186</v>
      </c>
      <c r="AY1486" s="24" t="s">
        <v>172</v>
      </c>
      <c r="BE1486" s="203">
        <f>IF(N1486="základní",J1486,0)</f>
        <v>0</v>
      </c>
      <c r="BF1486" s="203">
        <f>IF(N1486="snížená",J1486,0)</f>
        <v>0</v>
      </c>
      <c r="BG1486" s="203">
        <f>IF(N1486="zákl. přenesená",J1486,0)</f>
        <v>0</v>
      </c>
      <c r="BH1486" s="203">
        <f>IF(N1486="sníž. přenesená",J1486,0)</f>
        <v>0</v>
      </c>
      <c r="BI1486" s="203">
        <f>IF(N1486="nulová",J1486,0)</f>
        <v>0</v>
      </c>
      <c r="BJ1486" s="24" t="s">
        <v>79</v>
      </c>
      <c r="BK1486" s="203">
        <f>ROUND(I1486*H1486,2)</f>
        <v>0</v>
      </c>
      <c r="BL1486" s="24" t="s">
        <v>179</v>
      </c>
      <c r="BM1486" s="24" t="s">
        <v>2841</v>
      </c>
    </row>
    <row r="1487" spans="2:65" s="1" customFormat="1" ht="16.5" customHeight="1">
      <c r="B1487" s="41"/>
      <c r="C1487" s="192" t="s">
        <v>2842</v>
      </c>
      <c r="D1487" s="192" t="s">
        <v>174</v>
      </c>
      <c r="E1487" s="193" t="s">
        <v>81</v>
      </c>
      <c r="F1487" s="194" t="s">
        <v>2843</v>
      </c>
      <c r="G1487" s="195" t="s">
        <v>1685</v>
      </c>
      <c r="H1487" s="196">
        <v>6</v>
      </c>
      <c r="I1487" s="197"/>
      <c r="J1487" s="198">
        <f>ROUND(I1487*H1487,2)</f>
        <v>0</v>
      </c>
      <c r="K1487" s="194" t="s">
        <v>21</v>
      </c>
      <c r="L1487" s="61"/>
      <c r="M1487" s="199" t="s">
        <v>21</v>
      </c>
      <c r="N1487" s="200" t="s">
        <v>42</v>
      </c>
      <c r="O1487" s="42"/>
      <c r="P1487" s="201">
        <f>O1487*H1487</f>
        <v>0</v>
      </c>
      <c r="Q1487" s="201">
        <v>0</v>
      </c>
      <c r="R1487" s="201">
        <f>Q1487*H1487</f>
        <v>0</v>
      </c>
      <c r="S1487" s="201">
        <v>0</v>
      </c>
      <c r="T1487" s="202">
        <f>S1487*H1487</f>
        <v>0</v>
      </c>
      <c r="AR1487" s="24" t="s">
        <v>179</v>
      </c>
      <c r="AT1487" s="24" t="s">
        <v>174</v>
      </c>
      <c r="AU1487" s="24" t="s">
        <v>186</v>
      </c>
      <c r="AY1487" s="24" t="s">
        <v>172</v>
      </c>
      <c r="BE1487" s="203">
        <f>IF(N1487="základní",J1487,0)</f>
        <v>0</v>
      </c>
      <c r="BF1487" s="203">
        <f>IF(N1487="snížená",J1487,0)</f>
        <v>0</v>
      </c>
      <c r="BG1487" s="203">
        <f>IF(N1487="zákl. přenesená",J1487,0)</f>
        <v>0</v>
      </c>
      <c r="BH1487" s="203">
        <f>IF(N1487="sníž. přenesená",J1487,0)</f>
        <v>0</v>
      </c>
      <c r="BI1487" s="203">
        <f>IF(N1487="nulová",J1487,0)</f>
        <v>0</v>
      </c>
      <c r="BJ1487" s="24" t="s">
        <v>79</v>
      </c>
      <c r="BK1487" s="203">
        <f>ROUND(I1487*H1487,2)</f>
        <v>0</v>
      </c>
      <c r="BL1487" s="24" t="s">
        <v>179</v>
      </c>
      <c r="BM1487" s="24" t="s">
        <v>2844</v>
      </c>
    </row>
    <row r="1488" spans="2:65" s="1" customFormat="1" ht="16.5" customHeight="1">
      <c r="B1488" s="41"/>
      <c r="C1488" s="192" t="s">
        <v>1835</v>
      </c>
      <c r="D1488" s="192" t="s">
        <v>174</v>
      </c>
      <c r="E1488" s="193" t="s">
        <v>186</v>
      </c>
      <c r="F1488" s="194" t="s">
        <v>2845</v>
      </c>
      <c r="G1488" s="195" t="s">
        <v>1685</v>
      </c>
      <c r="H1488" s="196">
        <v>6</v>
      </c>
      <c r="I1488" s="197"/>
      <c r="J1488" s="198">
        <f>ROUND(I1488*H1488,2)</f>
        <v>0</v>
      </c>
      <c r="K1488" s="194" t="s">
        <v>21</v>
      </c>
      <c r="L1488" s="61"/>
      <c r="M1488" s="199" t="s">
        <v>21</v>
      </c>
      <c r="N1488" s="200" t="s">
        <v>42</v>
      </c>
      <c r="O1488" s="42"/>
      <c r="P1488" s="201">
        <f>O1488*H1488</f>
        <v>0</v>
      </c>
      <c r="Q1488" s="201">
        <v>0</v>
      </c>
      <c r="R1488" s="201">
        <f>Q1488*H1488</f>
        <v>0</v>
      </c>
      <c r="S1488" s="201">
        <v>0</v>
      </c>
      <c r="T1488" s="202">
        <f>S1488*H1488</f>
        <v>0</v>
      </c>
      <c r="AR1488" s="24" t="s">
        <v>179</v>
      </c>
      <c r="AT1488" s="24" t="s">
        <v>174</v>
      </c>
      <c r="AU1488" s="24" t="s">
        <v>186</v>
      </c>
      <c r="AY1488" s="24" t="s">
        <v>172</v>
      </c>
      <c r="BE1488" s="203">
        <f>IF(N1488="základní",J1488,0)</f>
        <v>0</v>
      </c>
      <c r="BF1488" s="203">
        <f>IF(N1488="snížená",J1488,0)</f>
        <v>0</v>
      </c>
      <c r="BG1488" s="203">
        <f>IF(N1488="zákl. přenesená",J1488,0)</f>
        <v>0</v>
      </c>
      <c r="BH1488" s="203">
        <f>IF(N1488="sníž. přenesená",J1488,0)</f>
        <v>0</v>
      </c>
      <c r="BI1488" s="203">
        <f>IF(N1488="nulová",J1488,0)</f>
        <v>0</v>
      </c>
      <c r="BJ1488" s="24" t="s">
        <v>79</v>
      </c>
      <c r="BK1488" s="203">
        <f>ROUND(I1488*H1488,2)</f>
        <v>0</v>
      </c>
      <c r="BL1488" s="24" t="s">
        <v>179</v>
      </c>
      <c r="BM1488" s="24" t="s">
        <v>2846</v>
      </c>
    </row>
    <row r="1489" spans="2:65" s="1" customFormat="1" ht="16.5" customHeight="1">
      <c r="B1489" s="41"/>
      <c r="C1489" s="192" t="s">
        <v>2847</v>
      </c>
      <c r="D1489" s="192" t="s">
        <v>174</v>
      </c>
      <c r="E1489" s="193" t="s">
        <v>179</v>
      </c>
      <c r="F1489" s="194" t="s">
        <v>2848</v>
      </c>
      <c r="G1489" s="195" t="s">
        <v>1685</v>
      </c>
      <c r="H1489" s="196">
        <v>6</v>
      </c>
      <c r="I1489" s="197"/>
      <c r="J1489" s="198">
        <f>ROUND(I1489*H1489,2)</f>
        <v>0</v>
      </c>
      <c r="K1489" s="194" t="s">
        <v>21</v>
      </c>
      <c r="L1489" s="61"/>
      <c r="M1489" s="199" t="s">
        <v>21</v>
      </c>
      <c r="N1489" s="200" t="s">
        <v>42</v>
      </c>
      <c r="O1489" s="42"/>
      <c r="P1489" s="201">
        <f>O1489*H1489</f>
        <v>0</v>
      </c>
      <c r="Q1489" s="201">
        <v>0</v>
      </c>
      <c r="R1489" s="201">
        <f>Q1489*H1489</f>
        <v>0</v>
      </c>
      <c r="S1489" s="201">
        <v>0</v>
      </c>
      <c r="T1489" s="202">
        <f>S1489*H1489</f>
        <v>0</v>
      </c>
      <c r="AR1489" s="24" t="s">
        <v>179</v>
      </c>
      <c r="AT1489" s="24" t="s">
        <v>174</v>
      </c>
      <c r="AU1489" s="24" t="s">
        <v>186</v>
      </c>
      <c r="AY1489" s="24" t="s">
        <v>172</v>
      </c>
      <c r="BE1489" s="203">
        <f>IF(N1489="základní",J1489,0)</f>
        <v>0</v>
      </c>
      <c r="BF1489" s="203">
        <f>IF(N1489="snížená",J1489,0)</f>
        <v>0</v>
      </c>
      <c r="BG1489" s="203">
        <f>IF(N1489="zákl. přenesená",J1489,0)</f>
        <v>0</v>
      </c>
      <c r="BH1489" s="203">
        <f>IF(N1489="sníž. přenesená",J1489,0)</f>
        <v>0</v>
      </c>
      <c r="BI1489" s="203">
        <f>IF(N1489="nulová",J1489,0)</f>
        <v>0</v>
      </c>
      <c r="BJ1489" s="24" t="s">
        <v>79</v>
      </c>
      <c r="BK1489" s="203">
        <f>ROUND(I1489*H1489,2)</f>
        <v>0</v>
      </c>
      <c r="BL1489" s="24" t="s">
        <v>179</v>
      </c>
      <c r="BM1489" s="24" t="s">
        <v>2849</v>
      </c>
    </row>
    <row r="1490" spans="2:63" s="10" customFormat="1" ht="22.35" customHeight="1">
      <c r="B1490" s="176"/>
      <c r="C1490" s="177"/>
      <c r="D1490" s="178" t="s">
        <v>70</v>
      </c>
      <c r="E1490" s="190" t="s">
        <v>2850</v>
      </c>
      <c r="F1490" s="190" t="s">
        <v>2851</v>
      </c>
      <c r="G1490" s="177"/>
      <c r="H1490" s="177"/>
      <c r="I1490" s="180"/>
      <c r="J1490" s="191">
        <f>BK1490</f>
        <v>0</v>
      </c>
      <c r="K1490" s="177"/>
      <c r="L1490" s="182"/>
      <c r="M1490" s="183"/>
      <c r="N1490" s="184"/>
      <c r="O1490" s="184"/>
      <c r="P1490" s="185">
        <f>SUM(P1491:P1494)</f>
        <v>0</v>
      </c>
      <c r="Q1490" s="184"/>
      <c r="R1490" s="185">
        <f>SUM(R1491:R1494)</f>
        <v>0</v>
      </c>
      <c r="S1490" s="184"/>
      <c r="T1490" s="186">
        <f>SUM(T1491:T1494)</f>
        <v>0</v>
      </c>
      <c r="AR1490" s="187" t="s">
        <v>79</v>
      </c>
      <c r="AT1490" s="188" t="s">
        <v>70</v>
      </c>
      <c r="AU1490" s="188" t="s">
        <v>81</v>
      </c>
      <c r="AY1490" s="187" t="s">
        <v>172</v>
      </c>
      <c r="BK1490" s="189">
        <f>SUM(BK1491:BK1494)</f>
        <v>0</v>
      </c>
    </row>
    <row r="1491" spans="2:65" s="1" customFormat="1" ht="16.5" customHeight="1">
      <c r="B1491" s="41"/>
      <c r="C1491" s="192" t="s">
        <v>1838</v>
      </c>
      <c r="D1491" s="192" t="s">
        <v>174</v>
      </c>
      <c r="E1491" s="193" t="s">
        <v>2852</v>
      </c>
      <c r="F1491" s="194" t="s">
        <v>2840</v>
      </c>
      <c r="G1491" s="195" t="s">
        <v>1685</v>
      </c>
      <c r="H1491" s="196">
        <v>1</v>
      </c>
      <c r="I1491" s="197"/>
      <c r="J1491" s="198">
        <f>ROUND(I1491*H1491,2)</f>
        <v>0</v>
      </c>
      <c r="K1491" s="194" t="s">
        <v>21</v>
      </c>
      <c r="L1491" s="61"/>
      <c r="M1491" s="199" t="s">
        <v>21</v>
      </c>
      <c r="N1491" s="200" t="s">
        <v>42</v>
      </c>
      <c r="O1491" s="42"/>
      <c r="P1491" s="201">
        <f>O1491*H1491</f>
        <v>0</v>
      </c>
      <c r="Q1491" s="201">
        <v>0</v>
      </c>
      <c r="R1491" s="201">
        <f>Q1491*H1491</f>
        <v>0</v>
      </c>
      <c r="S1491" s="201">
        <v>0</v>
      </c>
      <c r="T1491" s="202">
        <f>S1491*H1491</f>
        <v>0</v>
      </c>
      <c r="AR1491" s="24" t="s">
        <v>179</v>
      </c>
      <c r="AT1491" s="24" t="s">
        <v>174</v>
      </c>
      <c r="AU1491" s="24" t="s">
        <v>186</v>
      </c>
      <c r="AY1491" s="24" t="s">
        <v>172</v>
      </c>
      <c r="BE1491" s="203">
        <f>IF(N1491="základní",J1491,0)</f>
        <v>0</v>
      </c>
      <c r="BF1491" s="203">
        <f>IF(N1491="snížená",J1491,0)</f>
        <v>0</v>
      </c>
      <c r="BG1491" s="203">
        <f>IF(N1491="zákl. přenesená",J1491,0)</f>
        <v>0</v>
      </c>
      <c r="BH1491" s="203">
        <f>IF(N1491="sníž. přenesená",J1491,0)</f>
        <v>0</v>
      </c>
      <c r="BI1491" s="203">
        <f>IF(N1491="nulová",J1491,0)</f>
        <v>0</v>
      </c>
      <c r="BJ1491" s="24" t="s">
        <v>79</v>
      </c>
      <c r="BK1491" s="203">
        <f>ROUND(I1491*H1491,2)</f>
        <v>0</v>
      </c>
      <c r="BL1491" s="24" t="s">
        <v>179</v>
      </c>
      <c r="BM1491" s="24" t="s">
        <v>2853</v>
      </c>
    </row>
    <row r="1492" spans="2:65" s="1" customFormat="1" ht="16.5" customHeight="1">
      <c r="B1492" s="41"/>
      <c r="C1492" s="192" t="s">
        <v>2854</v>
      </c>
      <c r="D1492" s="192" t="s">
        <v>174</v>
      </c>
      <c r="E1492" s="193" t="s">
        <v>2855</v>
      </c>
      <c r="F1492" s="194" t="s">
        <v>2843</v>
      </c>
      <c r="G1492" s="195" t="s">
        <v>1685</v>
      </c>
      <c r="H1492" s="196">
        <v>4</v>
      </c>
      <c r="I1492" s="197"/>
      <c r="J1492" s="198">
        <f>ROUND(I1492*H1492,2)</f>
        <v>0</v>
      </c>
      <c r="K1492" s="194" t="s">
        <v>21</v>
      </c>
      <c r="L1492" s="61"/>
      <c r="M1492" s="199" t="s">
        <v>21</v>
      </c>
      <c r="N1492" s="200" t="s">
        <v>42</v>
      </c>
      <c r="O1492" s="42"/>
      <c r="P1492" s="201">
        <f>O1492*H1492</f>
        <v>0</v>
      </c>
      <c r="Q1492" s="201">
        <v>0</v>
      </c>
      <c r="R1492" s="201">
        <f>Q1492*H1492</f>
        <v>0</v>
      </c>
      <c r="S1492" s="201">
        <v>0</v>
      </c>
      <c r="T1492" s="202">
        <f>S1492*H1492</f>
        <v>0</v>
      </c>
      <c r="AR1492" s="24" t="s">
        <v>179</v>
      </c>
      <c r="AT1492" s="24" t="s">
        <v>174</v>
      </c>
      <c r="AU1492" s="24" t="s">
        <v>186</v>
      </c>
      <c r="AY1492" s="24" t="s">
        <v>172</v>
      </c>
      <c r="BE1492" s="203">
        <f>IF(N1492="základní",J1492,0)</f>
        <v>0</v>
      </c>
      <c r="BF1492" s="203">
        <f>IF(N1492="snížená",J1492,0)</f>
        <v>0</v>
      </c>
      <c r="BG1492" s="203">
        <f>IF(N1492="zákl. přenesená",J1492,0)</f>
        <v>0</v>
      </c>
      <c r="BH1492" s="203">
        <f>IF(N1492="sníž. přenesená",J1492,0)</f>
        <v>0</v>
      </c>
      <c r="BI1492" s="203">
        <f>IF(N1492="nulová",J1492,0)</f>
        <v>0</v>
      </c>
      <c r="BJ1492" s="24" t="s">
        <v>79</v>
      </c>
      <c r="BK1492" s="203">
        <f>ROUND(I1492*H1492,2)</f>
        <v>0</v>
      </c>
      <c r="BL1492" s="24" t="s">
        <v>179</v>
      </c>
      <c r="BM1492" s="24" t="s">
        <v>2856</v>
      </c>
    </row>
    <row r="1493" spans="2:65" s="1" customFormat="1" ht="16.5" customHeight="1">
      <c r="B1493" s="41"/>
      <c r="C1493" s="192" t="s">
        <v>1842</v>
      </c>
      <c r="D1493" s="192" t="s">
        <v>174</v>
      </c>
      <c r="E1493" s="193" t="s">
        <v>2857</v>
      </c>
      <c r="F1493" s="194" t="s">
        <v>2845</v>
      </c>
      <c r="G1493" s="195" t="s">
        <v>1685</v>
      </c>
      <c r="H1493" s="196">
        <v>4</v>
      </c>
      <c r="I1493" s="197"/>
      <c r="J1493" s="198">
        <f>ROUND(I1493*H1493,2)</f>
        <v>0</v>
      </c>
      <c r="K1493" s="194" t="s">
        <v>21</v>
      </c>
      <c r="L1493" s="61"/>
      <c r="M1493" s="199" t="s">
        <v>21</v>
      </c>
      <c r="N1493" s="200" t="s">
        <v>42</v>
      </c>
      <c r="O1493" s="42"/>
      <c r="P1493" s="201">
        <f>O1493*H1493</f>
        <v>0</v>
      </c>
      <c r="Q1493" s="201">
        <v>0</v>
      </c>
      <c r="R1493" s="201">
        <f>Q1493*H1493</f>
        <v>0</v>
      </c>
      <c r="S1493" s="201">
        <v>0</v>
      </c>
      <c r="T1493" s="202">
        <f>S1493*H1493</f>
        <v>0</v>
      </c>
      <c r="AR1493" s="24" t="s">
        <v>179</v>
      </c>
      <c r="AT1493" s="24" t="s">
        <v>174</v>
      </c>
      <c r="AU1493" s="24" t="s">
        <v>186</v>
      </c>
      <c r="AY1493" s="24" t="s">
        <v>172</v>
      </c>
      <c r="BE1493" s="203">
        <f>IF(N1493="základní",J1493,0)</f>
        <v>0</v>
      </c>
      <c r="BF1493" s="203">
        <f>IF(N1493="snížená",J1493,0)</f>
        <v>0</v>
      </c>
      <c r="BG1493" s="203">
        <f>IF(N1493="zákl. přenesená",J1493,0)</f>
        <v>0</v>
      </c>
      <c r="BH1493" s="203">
        <f>IF(N1493="sníž. přenesená",J1493,0)</f>
        <v>0</v>
      </c>
      <c r="BI1493" s="203">
        <f>IF(N1493="nulová",J1493,0)</f>
        <v>0</v>
      </c>
      <c r="BJ1493" s="24" t="s">
        <v>79</v>
      </c>
      <c r="BK1493" s="203">
        <f>ROUND(I1493*H1493,2)</f>
        <v>0</v>
      </c>
      <c r="BL1493" s="24" t="s">
        <v>179</v>
      </c>
      <c r="BM1493" s="24" t="s">
        <v>2858</v>
      </c>
    </row>
    <row r="1494" spans="2:65" s="1" customFormat="1" ht="16.5" customHeight="1">
      <c r="B1494" s="41"/>
      <c r="C1494" s="192" t="s">
        <v>2859</v>
      </c>
      <c r="D1494" s="192" t="s">
        <v>174</v>
      </c>
      <c r="E1494" s="193" t="s">
        <v>2860</v>
      </c>
      <c r="F1494" s="194" t="s">
        <v>2848</v>
      </c>
      <c r="G1494" s="195" t="s">
        <v>1685</v>
      </c>
      <c r="H1494" s="196">
        <v>4</v>
      </c>
      <c r="I1494" s="197"/>
      <c r="J1494" s="198">
        <f>ROUND(I1494*H1494,2)</f>
        <v>0</v>
      </c>
      <c r="K1494" s="194" t="s">
        <v>21</v>
      </c>
      <c r="L1494" s="61"/>
      <c r="M1494" s="199" t="s">
        <v>21</v>
      </c>
      <c r="N1494" s="200" t="s">
        <v>42</v>
      </c>
      <c r="O1494" s="42"/>
      <c r="P1494" s="201">
        <f>O1494*H1494</f>
        <v>0</v>
      </c>
      <c r="Q1494" s="201">
        <v>0</v>
      </c>
      <c r="R1494" s="201">
        <f>Q1494*H1494</f>
        <v>0</v>
      </c>
      <c r="S1494" s="201">
        <v>0</v>
      </c>
      <c r="T1494" s="202">
        <f>S1494*H1494</f>
        <v>0</v>
      </c>
      <c r="AR1494" s="24" t="s">
        <v>179</v>
      </c>
      <c r="AT1494" s="24" t="s">
        <v>174</v>
      </c>
      <c r="AU1494" s="24" t="s">
        <v>186</v>
      </c>
      <c r="AY1494" s="24" t="s">
        <v>172</v>
      </c>
      <c r="BE1494" s="203">
        <f>IF(N1494="základní",J1494,0)</f>
        <v>0</v>
      </c>
      <c r="BF1494" s="203">
        <f>IF(N1494="snížená",J1494,0)</f>
        <v>0</v>
      </c>
      <c r="BG1494" s="203">
        <f>IF(N1494="zákl. přenesená",J1494,0)</f>
        <v>0</v>
      </c>
      <c r="BH1494" s="203">
        <f>IF(N1494="sníž. přenesená",J1494,0)</f>
        <v>0</v>
      </c>
      <c r="BI1494" s="203">
        <f>IF(N1494="nulová",J1494,0)</f>
        <v>0</v>
      </c>
      <c r="BJ1494" s="24" t="s">
        <v>79</v>
      </c>
      <c r="BK1494" s="203">
        <f>ROUND(I1494*H1494,2)</f>
        <v>0</v>
      </c>
      <c r="BL1494" s="24" t="s">
        <v>179</v>
      </c>
      <c r="BM1494" s="24" t="s">
        <v>2861</v>
      </c>
    </row>
    <row r="1495" spans="2:63" s="10" customFormat="1" ht="22.35" customHeight="1">
      <c r="B1495" s="176"/>
      <c r="C1495" s="177"/>
      <c r="D1495" s="178" t="s">
        <v>70</v>
      </c>
      <c r="E1495" s="190" t="s">
        <v>2862</v>
      </c>
      <c r="F1495" s="190" t="s">
        <v>2863</v>
      </c>
      <c r="G1495" s="177"/>
      <c r="H1495" s="177"/>
      <c r="I1495" s="180"/>
      <c r="J1495" s="191">
        <f>BK1495</f>
        <v>0</v>
      </c>
      <c r="K1495" s="177"/>
      <c r="L1495" s="182"/>
      <c r="M1495" s="183"/>
      <c r="N1495" s="184"/>
      <c r="O1495" s="184"/>
      <c r="P1495" s="185">
        <f>SUM(P1496:P1503)</f>
        <v>0</v>
      </c>
      <c r="Q1495" s="184"/>
      <c r="R1495" s="185">
        <f>SUM(R1496:R1503)</f>
        <v>0</v>
      </c>
      <c r="S1495" s="184"/>
      <c r="T1495" s="186">
        <f>SUM(T1496:T1503)</f>
        <v>0</v>
      </c>
      <c r="AR1495" s="187" t="s">
        <v>79</v>
      </c>
      <c r="AT1495" s="188" t="s">
        <v>70</v>
      </c>
      <c r="AU1495" s="188" t="s">
        <v>81</v>
      </c>
      <c r="AY1495" s="187" t="s">
        <v>172</v>
      </c>
      <c r="BK1495" s="189">
        <f>SUM(BK1496:BK1503)</f>
        <v>0</v>
      </c>
    </row>
    <row r="1496" spans="2:65" s="1" customFormat="1" ht="16.5" customHeight="1">
      <c r="B1496" s="41"/>
      <c r="C1496" s="192" t="s">
        <v>1845</v>
      </c>
      <c r="D1496" s="192" t="s">
        <v>174</v>
      </c>
      <c r="E1496" s="193" t="s">
        <v>2864</v>
      </c>
      <c r="F1496" s="194" t="s">
        <v>2865</v>
      </c>
      <c r="G1496" s="195" t="s">
        <v>2866</v>
      </c>
      <c r="H1496" s="196">
        <v>1</v>
      </c>
      <c r="I1496" s="197"/>
      <c r="J1496" s="198">
        <f aca="true" t="shared" si="234" ref="J1496:J1503">ROUND(I1496*H1496,2)</f>
        <v>0</v>
      </c>
      <c r="K1496" s="194" t="s">
        <v>21</v>
      </c>
      <c r="L1496" s="61"/>
      <c r="M1496" s="199" t="s">
        <v>21</v>
      </c>
      <c r="N1496" s="200" t="s">
        <v>42</v>
      </c>
      <c r="O1496" s="42"/>
      <c r="P1496" s="201">
        <f aca="true" t="shared" si="235" ref="P1496:P1503">O1496*H1496</f>
        <v>0</v>
      </c>
      <c r="Q1496" s="201">
        <v>0</v>
      </c>
      <c r="R1496" s="201">
        <f aca="true" t="shared" si="236" ref="R1496:R1503">Q1496*H1496</f>
        <v>0</v>
      </c>
      <c r="S1496" s="201">
        <v>0</v>
      </c>
      <c r="T1496" s="202">
        <f aca="true" t="shared" si="237" ref="T1496:T1503">S1496*H1496</f>
        <v>0</v>
      </c>
      <c r="AR1496" s="24" t="s">
        <v>179</v>
      </c>
      <c r="AT1496" s="24" t="s">
        <v>174</v>
      </c>
      <c r="AU1496" s="24" t="s">
        <v>186</v>
      </c>
      <c r="AY1496" s="24" t="s">
        <v>172</v>
      </c>
      <c r="BE1496" s="203">
        <f aca="true" t="shared" si="238" ref="BE1496:BE1503">IF(N1496="základní",J1496,0)</f>
        <v>0</v>
      </c>
      <c r="BF1496" s="203">
        <f aca="true" t="shared" si="239" ref="BF1496:BF1503">IF(N1496="snížená",J1496,0)</f>
        <v>0</v>
      </c>
      <c r="BG1496" s="203">
        <f aca="true" t="shared" si="240" ref="BG1496:BG1503">IF(N1496="zákl. přenesená",J1496,0)</f>
        <v>0</v>
      </c>
      <c r="BH1496" s="203">
        <f aca="true" t="shared" si="241" ref="BH1496:BH1503">IF(N1496="sníž. přenesená",J1496,0)</f>
        <v>0</v>
      </c>
      <c r="BI1496" s="203">
        <f aca="true" t="shared" si="242" ref="BI1496:BI1503">IF(N1496="nulová",J1496,0)</f>
        <v>0</v>
      </c>
      <c r="BJ1496" s="24" t="s">
        <v>79</v>
      </c>
      <c r="BK1496" s="203">
        <f aca="true" t="shared" si="243" ref="BK1496:BK1503">ROUND(I1496*H1496,2)</f>
        <v>0</v>
      </c>
      <c r="BL1496" s="24" t="s">
        <v>179</v>
      </c>
      <c r="BM1496" s="24" t="s">
        <v>2867</v>
      </c>
    </row>
    <row r="1497" spans="2:65" s="1" customFormat="1" ht="16.5" customHeight="1">
      <c r="B1497" s="41"/>
      <c r="C1497" s="192" t="s">
        <v>2868</v>
      </c>
      <c r="D1497" s="192" t="s">
        <v>174</v>
      </c>
      <c r="E1497" s="193" t="s">
        <v>2869</v>
      </c>
      <c r="F1497" s="194" t="s">
        <v>2870</v>
      </c>
      <c r="G1497" s="195" t="s">
        <v>2871</v>
      </c>
      <c r="H1497" s="196">
        <v>4</v>
      </c>
      <c r="I1497" s="197"/>
      <c r="J1497" s="198">
        <f t="shared" si="234"/>
        <v>0</v>
      </c>
      <c r="K1497" s="194" t="s">
        <v>21</v>
      </c>
      <c r="L1497" s="61"/>
      <c r="M1497" s="199" t="s">
        <v>21</v>
      </c>
      <c r="N1497" s="200" t="s">
        <v>42</v>
      </c>
      <c r="O1497" s="42"/>
      <c r="P1497" s="201">
        <f t="shared" si="235"/>
        <v>0</v>
      </c>
      <c r="Q1497" s="201">
        <v>0</v>
      </c>
      <c r="R1497" s="201">
        <f t="shared" si="236"/>
        <v>0</v>
      </c>
      <c r="S1497" s="201">
        <v>0</v>
      </c>
      <c r="T1497" s="202">
        <f t="shared" si="237"/>
        <v>0</v>
      </c>
      <c r="AR1497" s="24" t="s">
        <v>179</v>
      </c>
      <c r="AT1497" s="24" t="s">
        <v>174</v>
      </c>
      <c r="AU1497" s="24" t="s">
        <v>186</v>
      </c>
      <c r="AY1497" s="24" t="s">
        <v>172</v>
      </c>
      <c r="BE1497" s="203">
        <f t="shared" si="238"/>
        <v>0</v>
      </c>
      <c r="BF1497" s="203">
        <f t="shared" si="239"/>
        <v>0</v>
      </c>
      <c r="BG1497" s="203">
        <f t="shared" si="240"/>
        <v>0</v>
      </c>
      <c r="BH1497" s="203">
        <f t="shared" si="241"/>
        <v>0</v>
      </c>
      <c r="BI1497" s="203">
        <f t="shared" si="242"/>
        <v>0</v>
      </c>
      <c r="BJ1497" s="24" t="s">
        <v>79</v>
      </c>
      <c r="BK1497" s="203">
        <f t="shared" si="243"/>
        <v>0</v>
      </c>
      <c r="BL1497" s="24" t="s">
        <v>179</v>
      </c>
      <c r="BM1497" s="24" t="s">
        <v>2872</v>
      </c>
    </row>
    <row r="1498" spans="2:65" s="1" customFormat="1" ht="16.5" customHeight="1">
      <c r="B1498" s="41"/>
      <c r="C1498" s="192" t="s">
        <v>1851</v>
      </c>
      <c r="D1498" s="192" t="s">
        <v>174</v>
      </c>
      <c r="E1498" s="193" t="s">
        <v>2873</v>
      </c>
      <c r="F1498" s="194" t="s">
        <v>2874</v>
      </c>
      <c r="G1498" s="195" t="s">
        <v>2871</v>
      </c>
      <c r="H1498" s="196">
        <v>4</v>
      </c>
      <c r="I1498" s="197"/>
      <c r="J1498" s="198">
        <f t="shared" si="234"/>
        <v>0</v>
      </c>
      <c r="K1498" s="194" t="s">
        <v>21</v>
      </c>
      <c r="L1498" s="61"/>
      <c r="M1498" s="199" t="s">
        <v>21</v>
      </c>
      <c r="N1498" s="200" t="s">
        <v>42</v>
      </c>
      <c r="O1498" s="42"/>
      <c r="P1498" s="201">
        <f t="shared" si="235"/>
        <v>0</v>
      </c>
      <c r="Q1498" s="201">
        <v>0</v>
      </c>
      <c r="R1498" s="201">
        <f t="shared" si="236"/>
        <v>0</v>
      </c>
      <c r="S1498" s="201">
        <v>0</v>
      </c>
      <c r="T1498" s="202">
        <f t="shared" si="237"/>
        <v>0</v>
      </c>
      <c r="AR1498" s="24" t="s">
        <v>179</v>
      </c>
      <c r="AT1498" s="24" t="s">
        <v>174</v>
      </c>
      <c r="AU1498" s="24" t="s">
        <v>186</v>
      </c>
      <c r="AY1498" s="24" t="s">
        <v>172</v>
      </c>
      <c r="BE1498" s="203">
        <f t="shared" si="238"/>
        <v>0</v>
      </c>
      <c r="BF1498" s="203">
        <f t="shared" si="239"/>
        <v>0</v>
      </c>
      <c r="BG1498" s="203">
        <f t="shared" si="240"/>
        <v>0</v>
      </c>
      <c r="BH1498" s="203">
        <f t="shared" si="241"/>
        <v>0</v>
      </c>
      <c r="BI1498" s="203">
        <f t="shared" si="242"/>
        <v>0</v>
      </c>
      <c r="BJ1498" s="24" t="s">
        <v>79</v>
      </c>
      <c r="BK1498" s="203">
        <f t="shared" si="243"/>
        <v>0</v>
      </c>
      <c r="BL1498" s="24" t="s">
        <v>179</v>
      </c>
      <c r="BM1498" s="24" t="s">
        <v>2875</v>
      </c>
    </row>
    <row r="1499" spans="2:65" s="1" customFormat="1" ht="16.5" customHeight="1">
      <c r="B1499" s="41"/>
      <c r="C1499" s="192" t="s">
        <v>2876</v>
      </c>
      <c r="D1499" s="192" t="s">
        <v>174</v>
      </c>
      <c r="E1499" s="193" t="s">
        <v>2877</v>
      </c>
      <c r="F1499" s="194" t="s">
        <v>2878</v>
      </c>
      <c r="G1499" s="195" t="s">
        <v>2871</v>
      </c>
      <c r="H1499" s="196">
        <v>18</v>
      </c>
      <c r="I1499" s="197"/>
      <c r="J1499" s="198">
        <f t="shared" si="234"/>
        <v>0</v>
      </c>
      <c r="K1499" s="194" t="s">
        <v>21</v>
      </c>
      <c r="L1499" s="61"/>
      <c r="M1499" s="199" t="s">
        <v>21</v>
      </c>
      <c r="N1499" s="200" t="s">
        <v>42</v>
      </c>
      <c r="O1499" s="42"/>
      <c r="P1499" s="201">
        <f t="shared" si="235"/>
        <v>0</v>
      </c>
      <c r="Q1499" s="201">
        <v>0</v>
      </c>
      <c r="R1499" s="201">
        <f t="shared" si="236"/>
        <v>0</v>
      </c>
      <c r="S1499" s="201">
        <v>0</v>
      </c>
      <c r="T1499" s="202">
        <f t="shared" si="237"/>
        <v>0</v>
      </c>
      <c r="AR1499" s="24" t="s">
        <v>179</v>
      </c>
      <c r="AT1499" s="24" t="s">
        <v>174</v>
      </c>
      <c r="AU1499" s="24" t="s">
        <v>186</v>
      </c>
      <c r="AY1499" s="24" t="s">
        <v>172</v>
      </c>
      <c r="BE1499" s="203">
        <f t="shared" si="238"/>
        <v>0</v>
      </c>
      <c r="BF1499" s="203">
        <f t="shared" si="239"/>
        <v>0</v>
      </c>
      <c r="BG1499" s="203">
        <f t="shared" si="240"/>
        <v>0</v>
      </c>
      <c r="BH1499" s="203">
        <f t="shared" si="241"/>
        <v>0</v>
      </c>
      <c r="BI1499" s="203">
        <f t="shared" si="242"/>
        <v>0</v>
      </c>
      <c r="BJ1499" s="24" t="s">
        <v>79</v>
      </c>
      <c r="BK1499" s="203">
        <f t="shared" si="243"/>
        <v>0</v>
      </c>
      <c r="BL1499" s="24" t="s">
        <v>179</v>
      </c>
      <c r="BM1499" s="24" t="s">
        <v>2879</v>
      </c>
    </row>
    <row r="1500" spans="2:65" s="1" customFormat="1" ht="16.5" customHeight="1">
      <c r="B1500" s="41"/>
      <c r="C1500" s="192" t="s">
        <v>1854</v>
      </c>
      <c r="D1500" s="192" t="s">
        <v>174</v>
      </c>
      <c r="E1500" s="193" t="s">
        <v>194</v>
      </c>
      <c r="F1500" s="194" t="s">
        <v>2880</v>
      </c>
      <c r="G1500" s="195" t="s">
        <v>1685</v>
      </c>
      <c r="H1500" s="196">
        <v>1</v>
      </c>
      <c r="I1500" s="197"/>
      <c r="J1500" s="198">
        <f t="shared" si="234"/>
        <v>0</v>
      </c>
      <c r="K1500" s="194" t="s">
        <v>21</v>
      </c>
      <c r="L1500" s="61"/>
      <c r="M1500" s="199" t="s">
        <v>21</v>
      </c>
      <c r="N1500" s="200" t="s">
        <v>42</v>
      </c>
      <c r="O1500" s="42"/>
      <c r="P1500" s="201">
        <f t="shared" si="235"/>
        <v>0</v>
      </c>
      <c r="Q1500" s="201">
        <v>0</v>
      </c>
      <c r="R1500" s="201">
        <f t="shared" si="236"/>
        <v>0</v>
      </c>
      <c r="S1500" s="201">
        <v>0</v>
      </c>
      <c r="T1500" s="202">
        <f t="shared" si="237"/>
        <v>0</v>
      </c>
      <c r="AR1500" s="24" t="s">
        <v>179</v>
      </c>
      <c r="AT1500" s="24" t="s">
        <v>174</v>
      </c>
      <c r="AU1500" s="24" t="s">
        <v>186</v>
      </c>
      <c r="AY1500" s="24" t="s">
        <v>172</v>
      </c>
      <c r="BE1500" s="203">
        <f t="shared" si="238"/>
        <v>0</v>
      </c>
      <c r="BF1500" s="203">
        <f t="shared" si="239"/>
        <v>0</v>
      </c>
      <c r="BG1500" s="203">
        <f t="shared" si="240"/>
        <v>0</v>
      </c>
      <c r="BH1500" s="203">
        <f t="shared" si="241"/>
        <v>0</v>
      </c>
      <c r="BI1500" s="203">
        <f t="shared" si="242"/>
        <v>0</v>
      </c>
      <c r="BJ1500" s="24" t="s">
        <v>79</v>
      </c>
      <c r="BK1500" s="203">
        <f t="shared" si="243"/>
        <v>0</v>
      </c>
      <c r="BL1500" s="24" t="s">
        <v>179</v>
      </c>
      <c r="BM1500" s="24" t="s">
        <v>2881</v>
      </c>
    </row>
    <row r="1501" spans="2:65" s="1" customFormat="1" ht="16.5" customHeight="1">
      <c r="B1501" s="41"/>
      <c r="C1501" s="192" t="s">
        <v>2882</v>
      </c>
      <c r="D1501" s="192" t="s">
        <v>174</v>
      </c>
      <c r="E1501" s="193" t="s">
        <v>189</v>
      </c>
      <c r="F1501" s="194" t="s">
        <v>2883</v>
      </c>
      <c r="G1501" s="195" t="s">
        <v>1685</v>
      </c>
      <c r="H1501" s="196">
        <v>1</v>
      </c>
      <c r="I1501" s="197"/>
      <c r="J1501" s="198">
        <f t="shared" si="234"/>
        <v>0</v>
      </c>
      <c r="K1501" s="194" t="s">
        <v>21</v>
      </c>
      <c r="L1501" s="61"/>
      <c r="M1501" s="199" t="s">
        <v>21</v>
      </c>
      <c r="N1501" s="200" t="s">
        <v>42</v>
      </c>
      <c r="O1501" s="42"/>
      <c r="P1501" s="201">
        <f t="shared" si="235"/>
        <v>0</v>
      </c>
      <c r="Q1501" s="201">
        <v>0</v>
      </c>
      <c r="R1501" s="201">
        <f t="shared" si="236"/>
        <v>0</v>
      </c>
      <c r="S1501" s="201">
        <v>0</v>
      </c>
      <c r="T1501" s="202">
        <f t="shared" si="237"/>
        <v>0</v>
      </c>
      <c r="AR1501" s="24" t="s">
        <v>179</v>
      </c>
      <c r="AT1501" s="24" t="s">
        <v>174</v>
      </c>
      <c r="AU1501" s="24" t="s">
        <v>186</v>
      </c>
      <c r="AY1501" s="24" t="s">
        <v>172</v>
      </c>
      <c r="BE1501" s="203">
        <f t="shared" si="238"/>
        <v>0</v>
      </c>
      <c r="BF1501" s="203">
        <f t="shared" si="239"/>
        <v>0</v>
      </c>
      <c r="BG1501" s="203">
        <f t="shared" si="240"/>
        <v>0</v>
      </c>
      <c r="BH1501" s="203">
        <f t="shared" si="241"/>
        <v>0</v>
      </c>
      <c r="BI1501" s="203">
        <f t="shared" si="242"/>
        <v>0</v>
      </c>
      <c r="BJ1501" s="24" t="s">
        <v>79</v>
      </c>
      <c r="BK1501" s="203">
        <f t="shared" si="243"/>
        <v>0</v>
      </c>
      <c r="BL1501" s="24" t="s">
        <v>179</v>
      </c>
      <c r="BM1501" s="24" t="s">
        <v>2884</v>
      </c>
    </row>
    <row r="1502" spans="2:65" s="1" customFormat="1" ht="16.5" customHeight="1">
      <c r="B1502" s="41"/>
      <c r="C1502" s="192" t="s">
        <v>1858</v>
      </c>
      <c r="D1502" s="192" t="s">
        <v>174</v>
      </c>
      <c r="E1502" s="193" t="s">
        <v>202</v>
      </c>
      <c r="F1502" s="194" t="s">
        <v>2885</v>
      </c>
      <c r="G1502" s="195" t="s">
        <v>1685</v>
      </c>
      <c r="H1502" s="196">
        <v>1</v>
      </c>
      <c r="I1502" s="197"/>
      <c r="J1502" s="198">
        <f t="shared" si="234"/>
        <v>0</v>
      </c>
      <c r="K1502" s="194" t="s">
        <v>21</v>
      </c>
      <c r="L1502" s="61"/>
      <c r="M1502" s="199" t="s">
        <v>21</v>
      </c>
      <c r="N1502" s="200" t="s">
        <v>42</v>
      </c>
      <c r="O1502" s="42"/>
      <c r="P1502" s="201">
        <f t="shared" si="235"/>
        <v>0</v>
      </c>
      <c r="Q1502" s="201">
        <v>0</v>
      </c>
      <c r="R1502" s="201">
        <f t="shared" si="236"/>
        <v>0</v>
      </c>
      <c r="S1502" s="201">
        <v>0</v>
      </c>
      <c r="T1502" s="202">
        <f t="shared" si="237"/>
        <v>0</v>
      </c>
      <c r="AR1502" s="24" t="s">
        <v>179</v>
      </c>
      <c r="AT1502" s="24" t="s">
        <v>174</v>
      </c>
      <c r="AU1502" s="24" t="s">
        <v>186</v>
      </c>
      <c r="AY1502" s="24" t="s">
        <v>172</v>
      </c>
      <c r="BE1502" s="203">
        <f t="shared" si="238"/>
        <v>0</v>
      </c>
      <c r="BF1502" s="203">
        <f t="shared" si="239"/>
        <v>0</v>
      </c>
      <c r="BG1502" s="203">
        <f t="shared" si="240"/>
        <v>0</v>
      </c>
      <c r="BH1502" s="203">
        <f t="shared" si="241"/>
        <v>0</v>
      </c>
      <c r="BI1502" s="203">
        <f t="shared" si="242"/>
        <v>0</v>
      </c>
      <c r="BJ1502" s="24" t="s">
        <v>79</v>
      </c>
      <c r="BK1502" s="203">
        <f t="shared" si="243"/>
        <v>0</v>
      </c>
      <c r="BL1502" s="24" t="s">
        <v>179</v>
      </c>
      <c r="BM1502" s="24" t="s">
        <v>2886</v>
      </c>
    </row>
    <row r="1503" spans="2:65" s="1" customFormat="1" ht="16.5" customHeight="1">
      <c r="B1503" s="41"/>
      <c r="C1503" s="192" t="s">
        <v>2887</v>
      </c>
      <c r="D1503" s="192" t="s">
        <v>174</v>
      </c>
      <c r="E1503" s="193" t="s">
        <v>192</v>
      </c>
      <c r="F1503" s="194" t="s">
        <v>2888</v>
      </c>
      <c r="G1503" s="195" t="s">
        <v>1685</v>
      </c>
      <c r="H1503" s="196">
        <v>3</v>
      </c>
      <c r="I1503" s="197"/>
      <c r="J1503" s="198">
        <f t="shared" si="234"/>
        <v>0</v>
      </c>
      <c r="K1503" s="194" t="s">
        <v>21</v>
      </c>
      <c r="L1503" s="61"/>
      <c r="M1503" s="199" t="s">
        <v>21</v>
      </c>
      <c r="N1503" s="200" t="s">
        <v>42</v>
      </c>
      <c r="O1503" s="42"/>
      <c r="P1503" s="201">
        <f t="shared" si="235"/>
        <v>0</v>
      </c>
      <c r="Q1503" s="201">
        <v>0</v>
      </c>
      <c r="R1503" s="201">
        <f t="shared" si="236"/>
        <v>0</v>
      </c>
      <c r="S1503" s="201">
        <v>0</v>
      </c>
      <c r="T1503" s="202">
        <f t="shared" si="237"/>
        <v>0</v>
      </c>
      <c r="AR1503" s="24" t="s">
        <v>179</v>
      </c>
      <c r="AT1503" s="24" t="s">
        <v>174</v>
      </c>
      <c r="AU1503" s="24" t="s">
        <v>186</v>
      </c>
      <c r="AY1503" s="24" t="s">
        <v>172</v>
      </c>
      <c r="BE1503" s="203">
        <f t="shared" si="238"/>
        <v>0</v>
      </c>
      <c r="BF1503" s="203">
        <f t="shared" si="239"/>
        <v>0</v>
      </c>
      <c r="BG1503" s="203">
        <f t="shared" si="240"/>
        <v>0</v>
      </c>
      <c r="BH1503" s="203">
        <f t="shared" si="241"/>
        <v>0</v>
      </c>
      <c r="BI1503" s="203">
        <f t="shared" si="242"/>
        <v>0</v>
      </c>
      <c r="BJ1503" s="24" t="s">
        <v>79</v>
      </c>
      <c r="BK1503" s="203">
        <f t="shared" si="243"/>
        <v>0</v>
      </c>
      <c r="BL1503" s="24" t="s">
        <v>179</v>
      </c>
      <c r="BM1503" s="24" t="s">
        <v>2889</v>
      </c>
    </row>
    <row r="1504" spans="2:63" s="10" customFormat="1" ht="22.35" customHeight="1">
      <c r="B1504" s="176"/>
      <c r="C1504" s="177"/>
      <c r="D1504" s="178" t="s">
        <v>70</v>
      </c>
      <c r="E1504" s="190" t="s">
        <v>2890</v>
      </c>
      <c r="F1504" s="190" t="s">
        <v>2891</v>
      </c>
      <c r="G1504" s="177"/>
      <c r="H1504" s="177"/>
      <c r="I1504" s="180"/>
      <c r="J1504" s="191">
        <f>BK1504</f>
        <v>0</v>
      </c>
      <c r="K1504" s="177"/>
      <c r="L1504" s="182"/>
      <c r="M1504" s="183"/>
      <c r="N1504" s="184"/>
      <c r="O1504" s="184"/>
      <c r="P1504" s="185">
        <f>SUM(P1505:P1513)</f>
        <v>0</v>
      </c>
      <c r="Q1504" s="184"/>
      <c r="R1504" s="185">
        <f>SUM(R1505:R1513)</f>
        <v>0</v>
      </c>
      <c r="S1504" s="184"/>
      <c r="T1504" s="186">
        <f>SUM(T1505:T1513)</f>
        <v>0</v>
      </c>
      <c r="AR1504" s="187" t="s">
        <v>79</v>
      </c>
      <c r="AT1504" s="188" t="s">
        <v>70</v>
      </c>
      <c r="AU1504" s="188" t="s">
        <v>81</v>
      </c>
      <c r="AY1504" s="187" t="s">
        <v>172</v>
      </c>
      <c r="BK1504" s="189">
        <f>SUM(BK1505:BK1513)</f>
        <v>0</v>
      </c>
    </row>
    <row r="1505" spans="2:65" s="1" customFormat="1" ht="16.5" customHeight="1">
      <c r="B1505" s="41"/>
      <c r="C1505" s="192" t="s">
        <v>1861</v>
      </c>
      <c r="D1505" s="192" t="s">
        <v>174</v>
      </c>
      <c r="E1505" s="193" t="s">
        <v>2892</v>
      </c>
      <c r="F1505" s="194" t="s">
        <v>2865</v>
      </c>
      <c r="G1505" s="195" t="s">
        <v>2866</v>
      </c>
      <c r="H1505" s="196">
        <v>1</v>
      </c>
      <c r="I1505" s="197"/>
      <c r="J1505" s="198">
        <f aca="true" t="shared" si="244" ref="J1505:J1513">ROUND(I1505*H1505,2)</f>
        <v>0</v>
      </c>
      <c r="K1505" s="194" t="s">
        <v>21</v>
      </c>
      <c r="L1505" s="61"/>
      <c r="M1505" s="199" t="s">
        <v>21</v>
      </c>
      <c r="N1505" s="200" t="s">
        <v>42</v>
      </c>
      <c r="O1505" s="42"/>
      <c r="P1505" s="201">
        <f aca="true" t="shared" si="245" ref="P1505:P1513">O1505*H1505</f>
        <v>0</v>
      </c>
      <c r="Q1505" s="201">
        <v>0</v>
      </c>
      <c r="R1505" s="201">
        <f aca="true" t="shared" si="246" ref="R1505:R1513">Q1505*H1505</f>
        <v>0</v>
      </c>
      <c r="S1505" s="201">
        <v>0</v>
      </c>
      <c r="T1505" s="202">
        <f aca="true" t="shared" si="247" ref="T1505:T1513">S1505*H1505</f>
        <v>0</v>
      </c>
      <c r="AR1505" s="24" t="s">
        <v>179</v>
      </c>
      <c r="AT1505" s="24" t="s">
        <v>174</v>
      </c>
      <c r="AU1505" s="24" t="s">
        <v>186</v>
      </c>
      <c r="AY1505" s="24" t="s">
        <v>172</v>
      </c>
      <c r="BE1505" s="203">
        <f aca="true" t="shared" si="248" ref="BE1505:BE1513">IF(N1505="základní",J1505,0)</f>
        <v>0</v>
      </c>
      <c r="BF1505" s="203">
        <f aca="true" t="shared" si="249" ref="BF1505:BF1513">IF(N1505="snížená",J1505,0)</f>
        <v>0</v>
      </c>
      <c r="BG1505" s="203">
        <f aca="true" t="shared" si="250" ref="BG1505:BG1513">IF(N1505="zákl. přenesená",J1505,0)</f>
        <v>0</v>
      </c>
      <c r="BH1505" s="203">
        <f aca="true" t="shared" si="251" ref="BH1505:BH1513">IF(N1505="sníž. přenesená",J1505,0)</f>
        <v>0</v>
      </c>
      <c r="BI1505" s="203">
        <f aca="true" t="shared" si="252" ref="BI1505:BI1513">IF(N1505="nulová",J1505,0)</f>
        <v>0</v>
      </c>
      <c r="BJ1505" s="24" t="s">
        <v>79</v>
      </c>
      <c r="BK1505" s="203">
        <f aca="true" t="shared" si="253" ref="BK1505:BK1513">ROUND(I1505*H1505,2)</f>
        <v>0</v>
      </c>
      <c r="BL1505" s="24" t="s">
        <v>179</v>
      </c>
      <c r="BM1505" s="24" t="s">
        <v>2893</v>
      </c>
    </row>
    <row r="1506" spans="2:65" s="1" customFormat="1" ht="16.5" customHeight="1">
      <c r="B1506" s="41"/>
      <c r="C1506" s="192" t="s">
        <v>2894</v>
      </c>
      <c r="D1506" s="192" t="s">
        <v>174</v>
      </c>
      <c r="E1506" s="193" t="s">
        <v>2869</v>
      </c>
      <c r="F1506" s="194" t="s">
        <v>2870</v>
      </c>
      <c r="G1506" s="195" t="s">
        <v>2871</v>
      </c>
      <c r="H1506" s="196">
        <v>1</v>
      </c>
      <c r="I1506" s="197"/>
      <c r="J1506" s="198">
        <f t="shared" si="244"/>
        <v>0</v>
      </c>
      <c r="K1506" s="194" t="s">
        <v>21</v>
      </c>
      <c r="L1506" s="61"/>
      <c r="M1506" s="199" t="s">
        <v>21</v>
      </c>
      <c r="N1506" s="200" t="s">
        <v>42</v>
      </c>
      <c r="O1506" s="42"/>
      <c r="P1506" s="201">
        <f t="shared" si="245"/>
        <v>0</v>
      </c>
      <c r="Q1506" s="201">
        <v>0</v>
      </c>
      <c r="R1506" s="201">
        <f t="shared" si="246"/>
        <v>0</v>
      </c>
      <c r="S1506" s="201">
        <v>0</v>
      </c>
      <c r="T1506" s="202">
        <f t="shared" si="247"/>
        <v>0</v>
      </c>
      <c r="AR1506" s="24" t="s">
        <v>179</v>
      </c>
      <c r="AT1506" s="24" t="s">
        <v>174</v>
      </c>
      <c r="AU1506" s="24" t="s">
        <v>186</v>
      </c>
      <c r="AY1506" s="24" t="s">
        <v>172</v>
      </c>
      <c r="BE1506" s="203">
        <f t="shared" si="248"/>
        <v>0</v>
      </c>
      <c r="BF1506" s="203">
        <f t="shared" si="249"/>
        <v>0</v>
      </c>
      <c r="BG1506" s="203">
        <f t="shared" si="250"/>
        <v>0</v>
      </c>
      <c r="BH1506" s="203">
        <f t="shared" si="251"/>
        <v>0</v>
      </c>
      <c r="BI1506" s="203">
        <f t="shared" si="252"/>
        <v>0</v>
      </c>
      <c r="BJ1506" s="24" t="s">
        <v>79</v>
      </c>
      <c r="BK1506" s="203">
        <f t="shared" si="253"/>
        <v>0</v>
      </c>
      <c r="BL1506" s="24" t="s">
        <v>179</v>
      </c>
      <c r="BM1506" s="24" t="s">
        <v>2895</v>
      </c>
    </row>
    <row r="1507" spans="2:65" s="1" customFormat="1" ht="16.5" customHeight="1">
      <c r="B1507" s="41"/>
      <c r="C1507" s="192" t="s">
        <v>1865</v>
      </c>
      <c r="D1507" s="192" t="s">
        <v>174</v>
      </c>
      <c r="E1507" s="193" t="s">
        <v>2896</v>
      </c>
      <c r="F1507" s="194" t="s">
        <v>2874</v>
      </c>
      <c r="G1507" s="195" t="s">
        <v>2871</v>
      </c>
      <c r="H1507" s="196">
        <v>2</v>
      </c>
      <c r="I1507" s="197"/>
      <c r="J1507" s="198">
        <f t="shared" si="244"/>
        <v>0</v>
      </c>
      <c r="K1507" s="194" t="s">
        <v>21</v>
      </c>
      <c r="L1507" s="61"/>
      <c r="M1507" s="199" t="s">
        <v>21</v>
      </c>
      <c r="N1507" s="200" t="s">
        <v>42</v>
      </c>
      <c r="O1507" s="42"/>
      <c r="P1507" s="201">
        <f t="shared" si="245"/>
        <v>0</v>
      </c>
      <c r="Q1507" s="201">
        <v>0</v>
      </c>
      <c r="R1507" s="201">
        <f t="shared" si="246"/>
        <v>0</v>
      </c>
      <c r="S1507" s="201">
        <v>0</v>
      </c>
      <c r="T1507" s="202">
        <f t="shared" si="247"/>
        <v>0</v>
      </c>
      <c r="AR1507" s="24" t="s">
        <v>179</v>
      </c>
      <c r="AT1507" s="24" t="s">
        <v>174</v>
      </c>
      <c r="AU1507" s="24" t="s">
        <v>186</v>
      </c>
      <c r="AY1507" s="24" t="s">
        <v>172</v>
      </c>
      <c r="BE1507" s="203">
        <f t="shared" si="248"/>
        <v>0</v>
      </c>
      <c r="BF1507" s="203">
        <f t="shared" si="249"/>
        <v>0</v>
      </c>
      <c r="BG1507" s="203">
        <f t="shared" si="250"/>
        <v>0</v>
      </c>
      <c r="BH1507" s="203">
        <f t="shared" si="251"/>
        <v>0</v>
      </c>
      <c r="BI1507" s="203">
        <f t="shared" si="252"/>
        <v>0</v>
      </c>
      <c r="BJ1507" s="24" t="s">
        <v>79</v>
      </c>
      <c r="BK1507" s="203">
        <f t="shared" si="253"/>
        <v>0</v>
      </c>
      <c r="BL1507" s="24" t="s">
        <v>179</v>
      </c>
      <c r="BM1507" s="24" t="s">
        <v>2897</v>
      </c>
    </row>
    <row r="1508" spans="2:65" s="1" customFormat="1" ht="16.5" customHeight="1">
      <c r="B1508" s="41"/>
      <c r="C1508" s="192" t="s">
        <v>2898</v>
      </c>
      <c r="D1508" s="192" t="s">
        <v>174</v>
      </c>
      <c r="E1508" s="193" t="s">
        <v>2899</v>
      </c>
      <c r="F1508" s="194" t="s">
        <v>2878</v>
      </c>
      <c r="G1508" s="195" t="s">
        <v>2871</v>
      </c>
      <c r="H1508" s="196">
        <v>9</v>
      </c>
      <c r="I1508" s="197"/>
      <c r="J1508" s="198">
        <f t="shared" si="244"/>
        <v>0</v>
      </c>
      <c r="K1508" s="194" t="s">
        <v>21</v>
      </c>
      <c r="L1508" s="61"/>
      <c r="M1508" s="199" t="s">
        <v>21</v>
      </c>
      <c r="N1508" s="200" t="s">
        <v>42</v>
      </c>
      <c r="O1508" s="42"/>
      <c r="P1508" s="201">
        <f t="shared" si="245"/>
        <v>0</v>
      </c>
      <c r="Q1508" s="201">
        <v>0</v>
      </c>
      <c r="R1508" s="201">
        <f t="shared" si="246"/>
        <v>0</v>
      </c>
      <c r="S1508" s="201">
        <v>0</v>
      </c>
      <c r="T1508" s="202">
        <f t="shared" si="247"/>
        <v>0</v>
      </c>
      <c r="AR1508" s="24" t="s">
        <v>179</v>
      </c>
      <c r="AT1508" s="24" t="s">
        <v>174</v>
      </c>
      <c r="AU1508" s="24" t="s">
        <v>186</v>
      </c>
      <c r="AY1508" s="24" t="s">
        <v>172</v>
      </c>
      <c r="BE1508" s="203">
        <f t="shared" si="248"/>
        <v>0</v>
      </c>
      <c r="BF1508" s="203">
        <f t="shared" si="249"/>
        <v>0</v>
      </c>
      <c r="BG1508" s="203">
        <f t="shared" si="250"/>
        <v>0</v>
      </c>
      <c r="BH1508" s="203">
        <f t="shared" si="251"/>
        <v>0</v>
      </c>
      <c r="BI1508" s="203">
        <f t="shared" si="252"/>
        <v>0</v>
      </c>
      <c r="BJ1508" s="24" t="s">
        <v>79</v>
      </c>
      <c r="BK1508" s="203">
        <f t="shared" si="253"/>
        <v>0</v>
      </c>
      <c r="BL1508" s="24" t="s">
        <v>179</v>
      </c>
      <c r="BM1508" s="24" t="s">
        <v>2900</v>
      </c>
    </row>
    <row r="1509" spans="2:65" s="1" customFormat="1" ht="16.5" customHeight="1">
      <c r="B1509" s="41"/>
      <c r="C1509" s="192" t="s">
        <v>1868</v>
      </c>
      <c r="D1509" s="192" t="s">
        <v>174</v>
      </c>
      <c r="E1509" s="193" t="s">
        <v>2901</v>
      </c>
      <c r="F1509" s="194" t="s">
        <v>2902</v>
      </c>
      <c r="G1509" s="195" t="s">
        <v>2871</v>
      </c>
      <c r="H1509" s="196">
        <v>1</v>
      </c>
      <c r="I1509" s="197"/>
      <c r="J1509" s="198">
        <f t="shared" si="244"/>
        <v>0</v>
      </c>
      <c r="K1509" s="194" t="s">
        <v>21</v>
      </c>
      <c r="L1509" s="61"/>
      <c r="M1509" s="199" t="s">
        <v>21</v>
      </c>
      <c r="N1509" s="200" t="s">
        <v>42</v>
      </c>
      <c r="O1509" s="42"/>
      <c r="P1509" s="201">
        <f t="shared" si="245"/>
        <v>0</v>
      </c>
      <c r="Q1509" s="201">
        <v>0</v>
      </c>
      <c r="R1509" s="201">
        <f t="shared" si="246"/>
        <v>0</v>
      </c>
      <c r="S1509" s="201">
        <v>0</v>
      </c>
      <c r="T1509" s="202">
        <f t="shared" si="247"/>
        <v>0</v>
      </c>
      <c r="AR1509" s="24" t="s">
        <v>179</v>
      </c>
      <c r="AT1509" s="24" t="s">
        <v>174</v>
      </c>
      <c r="AU1509" s="24" t="s">
        <v>186</v>
      </c>
      <c r="AY1509" s="24" t="s">
        <v>172</v>
      </c>
      <c r="BE1509" s="203">
        <f t="shared" si="248"/>
        <v>0</v>
      </c>
      <c r="BF1509" s="203">
        <f t="shared" si="249"/>
        <v>0</v>
      </c>
      <c r="BG1509" s="203">
        <f t="shared" si="250"/>
        <v>0</v>
      </c>
      <c r="BH1509" s="203">
        <f t="shared" si="251"/>
        <v>0</v>
      </c>
      <c r="BI1509" s="203">
        <f t="shared" si="252"/>
        <v>0</v>
      </c>
      <c r="BJ1509" s="24" t="s">
        <v>79</v>
      </c>
      <c r="BK1509" s="203">
        <f t="shared" si="253"/>
        <v>0</v>
      </c>
      <c r="BL1509" s="24" t="s">
        <v>179</v>
      </c>
      <c r="BM1509" s="24" t="s">
        <v>2903</v>
      </c>
    </row>
    <row r="1510" spans="2:65" s="1" customFormat="1" ht="16.5" customHeight="1">
      <c r="B1510" s="41"/>
      <c r="C1510" s="192" t="s">
        <v>2904</v>
      </c>
      <c r="D1510" s="192" t="s">
        <v>174</v>
      </c>
      <c r="E1510" s="193" t="s">
        <v>2905</v>
      </c>
      <c r="F1510" s="194" t="s">
        <v>2906</v>
      </c>
      <c r="G1510" s="195" t="s">
        <v>1685</v>
      </c>
      <c r="H1510" s="196">
        <v>1</v>
      </c>
      <c r="I1510" s="197"/>
      <c r="J1510" s="198">
        <f t="shared" si="244"/>
        <v>0</v>
      </c>
      <c r="K1510" s="194" t="s">
        <v>21</v>
      </c>
      <c r="L1510" s="61"/>
      <c r="M1510" s="199" t="s">
        <v>21</v>
      </c>
      <c r="N1510" s="200" t="s">
        <v>42</v>
      </c>
      <c r="O1510" s="42"/>
      <c r="P1510" s="201">
        <f t="shared" si="245"/>
        <v>0</v>
      </c>
      <c r="Q1510" s="201">
        <v>0</v>
      </c>
      <c r="R1510" s="201">
        <f t="shared" si="246"/>
        <v>0</v>
      </c>
      <c r="S1510" s="201">
        <v>0</v>
      </c>
      <c r="T1510" s="202">
        <f t="shared" si="247"/>
        <v>0</v>
      </c>
      <c r="AR1510" s="24" t="s">
        <v>179</v>
      </c>
      <c r="AT1510" s="24" t="s">
        <v>174</v>
      </c>
      <c r="AU1510" s="24" t="s">
        <v>186</v>
      </c>
      <c r="AY1510" s="24" t="s">
        <v>172</v>
      </c>
      <c r="BE1510" s="203">
        <f t="shared" si="248"/>
        <v>0</v>
      </c>
      <c r="BF1510" s="203">
        <f t="shared" si="249"/>
        <v>0</v>
      </c>
      <c r="BG1510" s="203">
        <f t="shared" si="250"/>
        <v>0</v>
      </c>
      <c r="BH1510" s="203">
        <f t="shared" si="251"/>
        <v>0</v>
      </c>
      <c r="BI1510" s="203">
        <f t="shared" si="252"/>
        <v>0</v>
      </c>
      <c r="BJ1510" s="24" t="s">
        <v>79</v>
      </c>
      <c r="BK1510" s="203">
        <f t="shared" si="253"/>
        <v>0</v>
      </c>
      <c r="BL1510" s="24" t="s">
        <v>179</v>
      </c>
      <c r="BM1510" s="24" t="s">
        <v>2907</v>
      </c>
    </row>
    <row r="1511" spans="2:65" s="1" customFormat="1" ht="16.5" customHeight="1">
      <c r="B1511" s="41"/>
      <c r="C1511" s="192" t="s">
        <v>1872</v>
      </c>
      <c r="D1511" s="192" t="s">
        <v>174</v>
      </c>
      <c r="E1511" s="193" t="s">
        <v>2908</v>
      </c>
      <c r="F1511" s="194" t="s">
        <v>2909</v>
      </c>
      <c r="G1511" s="195" t="s">
        <v>1685</v>
      </c>
      <c r="H1511" s="196">
        <v>1</v>
      </c>
      <c r="I1511" s="197"/>
      <c r="J1511" s="198">
        <f t="shared" si="244"/>
        <v>0</v>
      </c>
      <c r="K1511" s="194" t="s">
        <v>21</v>
      </c>
      <c r="L1511" s="61"/>
      <c r="M1511" s="199" t="s">
        <v>21</v>
      </c>
      <c r="N1511" s="200" t="s">
        <v>42</v>
      </c>
      <c r="O1511" s="42"/>
      <c r="P1511" s="201">
        <f t="shared" si="245"/>
        <v>0</v>
      </c>
      <c r="Q1511" s="201">
        <v>0</v>
      </c>
      <c r="R1511" s="201">
        <f t="shared" si="246"/>
        <v>0</v>
      </c>
      <c r="S1511" s="201">
        <v>0</v>
      </c>
      <c r="T1511" s="202">
        <f t="shared" si="247"/>
        <v>0</v>
      </c>
      <c r="AR1511" s="24" t="s">
        <v>179</v>
      </c>
      <c r="AT1511" s="24" t="s">
        <v>174</v>
      </c>
      <c r="AU1511" s="24" t="s">
        <v>186</v>
      </c>
      <c r="AY1511" s="24" t="s">
        <v>172</v>
      </c>
      <c r="BE1511" s="203">
        <f t="shared" si="248"/>
        <v>0</v>
      </c>
      <c r="BF1511" s="203">
        <f t="shared" si="249"/>
        <v>0</v>
      </c>
      <c r="BG1511" s="203">
        <f t="shared" si="250"/>
        <v>0</v>
      </c>
      <c r="BH1511" s="203">
        <f t="shared" si="251"/>
        <v>0</v>
      </c>
      <c r="BI1511" s="203">
        <f t="shared" si="252"/>
        <v>0</v>
      </c>
      <c r="BJ1511" s="24" t="s">
        <v>79</v>
      </c>
      <c r="BK1511" s="203">
        <f t="shared" si="253"/>
        <v>0</v>
      </c>
      <c r="BL1511" s="24" t="s">
        <v>179</v>
      </c>
      <c r="BM1511" s="24" t="s">
        <v>2910</v>
      </c>
    </row>
    <row r="1512" spans="2:65" s="1" customFormat="1" ht="16.5" customHeight="1">
      <c r="B1512" s="41"/>
      <c r="C1512" s="192" t="s">
        <v>2911</v>
      </c>
      <c r="D1512" s="192" t="s">
        <v>174</v>
      </c>
      <c r="E1512" s="193" t="s">
        <v>2912</v>
      </c>
      <c r="F1512" s="194" t="s">
        <v>2880</v>
      </c>
      <c r="G1512" s="195" t="s">
        <v>1685</v>
      </c>
      <c r="H1512" s="196">
        <v>1</v>
      </c>
      <c r="I1512" s="197"/>
      <c r="J1512" s="198">
        <f t="shared" si="244"/>
        <v>0</v>
      </c>
      <c r="K1512" s="194" t="s">
        <v>21</v>
      </c>
      <c r="L1512" s="61"/>
      <c r="M1512" s="199" t="s">
        <v>21</v>
      </c>
      <c r="N1512" s="200" t="s">
        <v>42</v>
      </c>
      <c r="O1512" s="42"/>
      <c r="P1512" s="201">
        <f t="shared" si="245"/>
        <v>0</v>
      </c>
      <c r="Q1512" s="201">
        <v>0</v>
      </c>
      <c r="R1512" s="201">
        <f t="shared" si="246"/>
        <v>0</v>
      </c>
      <c r="S1512" s="201">
        <v>0</v>
      </c>
      <c r="T1512" s="202">
        <f t="shared" si="247"/>
        <v>0</v>
      </c>
      <c r="AR1512" s="24" t="s">
        <v>179</v>
      </c>
      <c r="AT1512" s="24" t="s">
        <v>174</v>
      </c>
      <c r="AU1512" s="24" t="s">
        <v>186</v>
      </c>
      <c r="AY1512" s="24" t="s">
        <v>172</v>
      </c>
      <c r="BE1512" s="203">
        <f t="shared" si="248"/>
        <v>0</v>
      </c>
      <c r="BF1512" s="203">
        <f t="shared" si="249"/>
        <v>0</v>
      </c>
      <c r="BG1512" s="203">
        <f t="shared" si="250"/>
        <v>0</v>
      </c>
      <c r="BH1512" s="203">
        <f t="shared" si="251"/>
        <v>0</v>
      </c>
      <c r="BI1512" s="203">
        <f t="shared" si="252"/>
        <v>0</v>
      </c>
      <c r="BJ1512" s="24" t="s">
        <v>79</v>
      </c>
      <c r="BK1512" s="203">
        <f t="shared" si="253"/>
        <v>0</v>
      </c>
      <c r="BL1512" s="24" t="s">
        <v>179</v>
      </c>
      <c r="BM1512" s="24" t="s">
        <v>2913</v>
      </c>
    </row>
    <row r="1513" spans="2:65" s="1" customFormat="1" ht="16.5" customHeight="1">
      <c r="B1513" s="41"/>
      <c r="C1513" s="192" t="s">
        <v>1875</v>
      </c>
      <c r="D1513" s="192" t="s">
        <v>174</v>
      </c>
      <c r="E1513" s="193" t="s">
        <v>2914</v>
      </c>
      <c r="F1513" s="194" t="s">
        <v>2885</v>
      </c>
      <c r="G1513" s="195" t="s">
        <v>1685</v>
      </c>
      <c r="H1513" s="196">
        <v>1</v>
      </c>
      <c r="I1513" s="197"/>
      <c r="J1513" s="198">
        <f t="shared" si="244"/>
        <v>0</v>
      </c>
      <c r="K1513" s="194" t="s">
        <v>21</v>
      </c>
      <c r="L1513" s="61"/>
      <c r="M1513" s="199" t="s">
        <v>21</v>
      </c>
      <c r="N1513" s="200" t="s">
        <v>42</v>
      </c>
      <c r="O1513" s="42"/>
      <c r="P1513" s="201">
        <f t="shared" si="245"/>
        <v>0</v>
      </c>
      <c r="Q1513" s="201">
        <v>0</v>
      </c>
      <c r="R1513" s="201">
        <f t="shared" si="246"/>
        <v>0</v>
      </c>
      <c r="S1513" s="201">
        <v>0</v>
      </c>
      <c r="T1513" s="202">
        <f t="shared" si="247"/>
        <v>0</v>
      </c>
      <c r="AR1513" s="24" t="s">
        <v>179</v>
      </c>
      <c r="AT1513" s="24" t="s">
        <v>174</v>
      </c>
      <c r="AU1513" s="24" t="s">
        <v>186</v>
      </c>
      <c r="AY1513" s="24" t="s">
        <v>172</v>
      </c>
      <c r="BE1513" s="203">
        <f t="shared" si="248"/>
        <v>0</v>
      </c>
      <c r="BF1513" s="203">
        <f t="shared" si="249"/>
        <v>0</v>
      </c>
      <c r="BG1513" s="203">
        <f t="shared" si="250"/>
        <v>0</v>
      </c>
      <c r="BH1513" s="203">
        <f t="shared" si="251"/>
        <v>0</v>
      </c>
      <c r="BI1513" s="203">
        <f t="shared" si="252"/>
        <v>0</v>
      </c>
      <c r="BJ1513" s="24" t="s">
        <v>79</v>
      </c>
      <c r="BK1513" s="203">
        <f t="shared" si="253"/>
        <v>0</v>
      </c>
      <c r="BL1513" s="24" t="s">
        <v>179</v>
      </c>
      <c r="BM1513" s="24" t="s">
        <v>2915</v>
      </c>
    </row>
    <row r="1514" spans="2:63" s="10" customFormat="1" ht="29.85" customHeight="1">
      <c r="B1514" s="176"/>
      <c r="C1514" s="177"/>
      <c r="D1514" s="178" t="s">
        <v>70</v>
      </c>
      <c r="E1514" s="190" t="s">
        <v>2916</v>
      </c>
      <c r="F1514" s="190" t="s">
        <v>2917</v>
      </c>
      <c r="G1514" s="177"/>
      <c r="H1514" s="177"/>
      <c r="I1514" s="180"/>
      <c r="J1514" s="191">
        <f>BK1514</f>
        <v>0</v>
      </c>
      <c r="K1514" s="177"/>
      <c r="L1514" s="182"/>
      <c r="M1514" s="183"/>
      <c r="N1514" s="184"/>
      <c r="O1514" s="184"/>
      <c r="P1514" s="185">
        <f>SUM(P1515:P1518)</f>
        <v>0</v>
      </c>
      <c r="Q1514" s="184"/>
      <c r="R1514" s="185">
        <f>SUM(R1515:R1518)</f>
        <v>0</v>
      </c>
      <c r="S1514" s="184"/>
      <c r="T1514" s="186">
        <f>SUM(T1515:T1518)</f>
        <v>0</v>
      </c>
      <c r="AR1514" s="187" t="s">
        <v>179</v>
      </c>
      <c r="AT1514" s="188" t="s">
        <v>70</v>
      </c>
      <c r="AU1514" s="188" t="s">
        <v>79</v>
      </c>
      <c r="AY1514" s="187" t="s">
        <v>172</v>
      </c>
      <c r="BK1514" s="189">
        <f>SUM(BK1515:BK1518)</f>
        <v>0</v>
      </c>
    </row>
    <row r="1515" spans="2:65" s="1" customFormat="1" ht="16.5" customHeight="1">
      <c r="B1515" s="41"/>
      <c r="C1515" s="192" t="s">
        <v>2918</v>
      </c>
      <c r="D1515" s="192" t="s">
        <v>174</v>
      </c>
      <c r="E1515" s="193" t="s">
        <v>2919</v>
      </c>
      <c r="F1515" s="194" t="s">
        <v>2920</v>
      </c>
      <c r="G1515" s="195" t="s">
        <v>2921</v>
      </c>
      <c r="H1515" s="196">
        <v>16</v>
      </c>
      <c r="I1515" s="197"/>
      <c r="J1515" s="198">
        <f>ROUND(I1515*H1515,2)</f>
        <v>0</v>
      </c>
      <c r="K1515" s="194" t="s">
        <v>21</v>
      </c>
      <c r="L1515" s="61"/>
      <c r="M1515" s="199" t="s">
        <v>21</v>
      </c>
      <c r="N1515" s="200" t="s">
        <v>42</v>
      </c>
      <c r="O1515" s="42"/>
      <c r="P1515" s="201">
        <f>O1515*H1515</f>
        <v>0</v>
      </c>
      <c r="Q1515" s="201">
        <v>0</v>
      </c>
      <c r="R1515" s="201">
        <f>Q1515*H1515</f>
        <v>0</v>
      </c>
      <c r="S1515" s="201">
        <v>0</v>
      </c>
      <c r="T1515" s="202">
        <f>S1515*H1515</f>
        <v>0</v>
      </c>
      <c r="AR1515" s="24" t="s">
        <v>2922</v>
      </c>
      <c r="AT1515" s="24" t="s">
        <v>174</v>
      </c>
      <c r="AU1515" s="24" t="s">
        <v>81</v>
      </c>
      <c r="AY1515" s="24" t="s">
        <v>172</v>
      </c>
      <c r="BE1515" s="203">
        <f>IF(N1515="základní",J1515,0)</f>
        <v>0</v>
      </c>
      <c r="BF1515" s="203">
        <f>IF(N1515="snížená",J1515,0)</f>
        <v>0</v>
      </c>
      <c r="BG1515" s="203">
        <f>IF(N1515="zákl. přenesená",J1515,0)</f>
        <v>0</v>
      </c>
      <c r="BH1515" s="203">
        <f>IF(N1515="sníž. přenesená",J1515,0)</f>
        <v>0</v>
      </c>
      <c r="BI1515" s="203">
        <f>IF(N1515="nulová",J1515,0)</f>
        <v>0</v>
      </c>
      <c r="BJ1515" s="24" t="s">
        <v>79</v>
      </c>
      <c r="BK1515" s="203">
        <f>ROUND(I1515*H1515,2)</f>
        <v>0</v>
      </c>
      <c r="BL1515" s="24" t="s">
        <v>2922</v>
      </c>
      <c r="BM1515" s="24" t="s">
        <v>2923</v>
      </c>
    </row>
    <row r="1516" spans="2:65" s="1" customFormat="1" ht="16.5" customHeight="1">
      <c r="B1516" s="41"/>
      <c r="C1516" s="192" t="s">
        <v>1879</v>
      </c>
      <c r="D1516" s="192" t="s">
        <v>174</v>
      </c>
      <c r="E1516" s="193" t="s">
        <v>2924</v>
      </c>
      <c r="F1516" s="194" t="s">
        <v>2925</v>
      </c>
      <c r="G1516" s="195" t="s">
        <v>2921</v>
      </c>
      <c r="H1516" s="196">
        <v>24</v>
      </c>
      <c r="I1516" s="197"/>
      <c r="J1516" s="198">
        <f>ROUND(I1516*H1516,2)</f>
        <v>0</v>
      </c>
      <c r="K1516" s="194" t="s">
        <v>21</v>
      </c>
      <c r="L1516" s="61"/>
      <c r="M1516" s="199" t="s">
        <v>21</v>
      </c>
      <c r="N1516" s="200" t="s">
        <v>42</v>
      </c>
      <c r="O1516" s="42"/>
      <c r="P1516" s="201">
        <f>O1516*H1516</f>
        <v>0</v>
      </c>
      <c r="Q1516" s="201">
        <v>0</v>
      </c>
      <c r="R1516" s="201">
        <f>Q1516*H1516</f>
        <v>0</v>
      </c>
      <c r="S1516" s="201">
        <v>0</v>
      </c>
      <c r="T1516" s="202">
        <f>S1516*H1516</f>
        <v>0</v>
      </c>
      <c r="AR1516" s="24" t="s">
        <v>2922</v>
      </c>
      <c r="AT1516" s="24" t="s">
        <v>174</v>
      </c>
      <c r="AU1516" s="24" t="s">
        <v>81</v>
      </c>
      <c r="AY1516" s="24" t="s">
        <v>172</v>
      </c>
      <c r="BE1516" s="203">
        <f>IF(N1516="základní",J1516,0)</f>
        <v>0</v>
      </c>
      <c r="BF1516" s="203">
        <f>IF(N1516="snížená",J1516,0)</f>
        <v>0</v>
      </c>
      <c r="BG1516" s="203">
        <f>IF(N1516="zákl. přenesená",J1516,0)</f>
        <v>0</v>
      </c>
      <c r="BH1516" s="203">
        <f>IF(N1516="sníž. přenesená",J1516,0)</f>
        <v>0</v>
      </c>
      <c r="BI1516" s="203">
        <f>IF(N1516="nulová",J1516,0)</f>
        <v>0</v>
      </c>
      <c r="BJ1516" s="24" t="s">
        <v>79</v>
      </c>
      <c r="BK1516" s="203">
        <f>ROUND(I1516*H1516,2)</f>
        <v>0</v>
      </c>
      <c r="BL1516" s="24" t="s">
        <v>2922</v>
      </c>
      <c r="BM1516" s="24" t="s">
        <v>2926</v>
      </c>
    </row>
    <row r="1517" spans="2:65" s="1" customFormat="1" ht="16.5" customHeight="1">
      <c r="B1517" s="41"/>
      <c r="C1517" s="192" t="s">
        <v>2927</v>
      </c>
      <c r="D1517" s="192" t="s">
        <v>174</v>
      </c>
      <c r="E1517" s="193" t="s">
        <v>2928</v>
      </c>
      <c r="F1517" s="194" t="s">
        <v>2920</v>
      </c>
      <c r="G1517" s="195" t="s">
        <v>2921</v>
      </c>
      <c r="H1517" s="196">
        <v>16</v>
      </c>
      <c r="I1517" s="197"/>
      <c r="J1517" s="198">
        <f>ROUND(I1517*H1517,2)</f>
        <v>0</v>
      </c>
      <c r="K1517" s="194" t="s">
        <v>21</v>
      </c>
      <c r="L1517" s="61"/>
      <c r="M1517" s="199" t="s">
        <v>21</v>
      </c>
      <c r="N1517" s="200" t="s">
        <v>42</v>
      </c>
      <c r="O1517" s="42"/>
      <c r="P1517" s="201">
        <f>O1517*H1517</f>
        <v>0</v>
      </c>
      <c r="Q1517" s="201">
        <v>0</v>
      </c>
      <c r="R1517" s="201">
        <f>Q1517*H1517</f>
        <v>0</v>
      </c>
      <c r="S1517" s="201">
        <v>0</v>
      </c>
      <c r="T1517" s="202">
        <f>S1517*H1517</f>
        <v>0</v>
      </c>
      <c r="AR1517" s="24" t="s">
        <v>2922</v>
      </c>
      <c r="AT1517" s="24" t="s">
        <v>174</v>
      </c>
      <c r="AU1517" s="24" t="s">
        <v>81</v>
      </c>
      <c r="AY1517" s="24" t="s">
        <v>172</v>
      </c>
      <c r="BE1517" s="203">
        <f>IF(N1517="základní",J1517,0)</f>
        <v>0</v>
      </c>
      <c r="BF1517" s="203">
        <f>IF(N1517="snížená",J1517,0)</f>
        <v>0</v>
      </c>
      <c r="BG1517" s="203">
        <f>IF(N1517="zákl. přenesená",J1517,0)</f>
        <v>0</v>
      </c>
      <c r="BH1517" s="203">
        <f>IF(N1517="sníž. přenesená",J1517,0)</f>
        <v>0</v>
      </c>
      <c r="BI1517" s="203">
        <f>IF(N1517="nulová",J1517,0)</f>
        <v>0</v>
      </c>
      <c r="BJ1517" s="24" t="s">
        <v>79</v>
      </c>
      <c r="BK1517" s="203">
        <f>ROUND(I1517*H1517,2)</f>
        <v>0</v>
      </c>
      <c r="BL1517" s="24" t="s">
        <v>2922</v>
      </c>
      <c r="BM1517" s="24" t="s">
        <v>2929</v>
      </c>
    </row>
    <row r="1518" spans="2:65" s="1" customFormat="1" ht="16.5" customHeight="1">
      <c r="B1518" s="41"/>
      <c r="C1518" s="192" t="s">
        <v>1882</v>
      </c>
      <c r="D1518" s="192" t="s">
        <v>174</v>
      </c>
      <c r="E1518" s="193" t="s">
        <v>2930</v>
      </c>
      <c r="F1518" s="194" t="s">
        <v>2931</v>
      </c>
      <c r="G1518" s="195" t="s">
        <v>2921</v>
      </c>
      <c r="H1518" s="196">
        <v>30</v>
      </c>
      <c r="I1518" s="197"/>
      <c r="J1518" s="198">
        <f>ROUND(I1518*H1518,2)</f>
        <v>0</v>
      </c>
      <c r="K1518" s="194" t="s">
        <v>21</v>
      </c>
      <c r="L1518" s="61"/>
      <c r="M1518" s="199" t="s">
        <v>21</v>
      </c>
      <c r="N1518" s="200" t="s">
        <v>42</v>
      </c>
      <c r="O1518" s="42"/>
      <c r="P1518" s="201">
        <f>O1518*H1518</f>
        <v>0</v>
      </c>
      <c r="Q1518" s="201">
        <v>0</v>
      </c>
      <c r="R1518" s="201">
        <f>Q1518*H1518</f>
        <v>0</v>
      </c>
      <c r="S1518" s="201">
        <v>0</v>
      </c>
      <c r="T1518" s="202">
        <f>S1518*H1518</f>
        <v>0</v>
      </c>
      <c r="AR1518" s="24" t="s">
        <v>2922</v>
      </c>
      <c r="AT1518" s="24" t="s">
        <v>174</v>
      </c>
      <c r="AU1518" s="24" t="s">
        <v>81</v>
      </c>
      <c r="AY1518" s="24" t="s">
        <v>172</v>
      </c>
      <c r="BE1518" s="203">
        <f>IF(N1518="základní",J1518,0)</f>
        <v>0</v>
      </c>
      <c r="BF1518" s="203">
        <f>IF(N1518="snížená",J1518,0)</f>
        <v>0</v>
      </c>
      <c r="BG1518" s="203">
        <f>IF(N1518="zákl. přenesená",J1518,0)</f>
        <v>0</v>
      </c>
      <c r="BH1518" s="203">
        <f>IF(N1518="sníž. přenesená",J1518,0)</f>
        <v>0</v>
      </c>
      <c r="BI1518" s="203">
        <f>IF(N1518="nulová",J1518,0)</f>
        <v>0</v>
      </c>
      <c r="BJ1518" s="24" t="s">
        <v>79</v>
      </c>
      <c r="BK1518" s="203">
        <f>ROUND(I1518*H1518,2)</f>
        <v>0</v>
      </c>
      <c r="BL1518" s="24" t="s">
        <v>2922</v>
      </c>
      <c r="BM1518" s="24" t="s">
        <v>2932</v>
      </c>
    </row>
    <row r="1519" spans="2:63" s="10" customFormat="1" ht="29.85" customHeight="1">
      <c r="B1519" s="176"/>
      <c r="C1519" s="177"/>
      <c r="D1519" s="178" t="s">
        <v>70</v>
      </c>
      <c r="E1519" s="190" t="s">
        <v>2933</v>
      </c>
      <c r="F1519" s="190" t="s">
        <v>2934</v>
      </c>
      <c r="G1519" s="177"/>
      <c r="H1519" s="177"/>
      <c r="I1519" s="180"/>
      <c r="J1519" s="191">
        <f>BK1519</f>
        <v>0</v>
      </c>
      <c r="K1519" s="177"/>
      <c r="L1519" s="182"/>
      <c r="M1519" s="183"/>
      <c r="N1519" s="184"/>
      <c r="O1519" s="184"/>
      <c r="P1519" s="185">
        <f>SUM(P1520:P1530)</f>
        <v>0</v>
      </c>
      <c r="Q1519" s="184"/>
      <c r="R1519" s="185">
        <f>SUM(R1520:R1530)</f>
        <v>0</v>
      </c>
      <c r="S1519" s="184"/>
      <c r="T1519" s="186">
        <f>SUM(T1520:T1530)</f>
        <v>0</v>
      </c>
      <c r="AR1519" s="187" t="s">
        <v>81</v>
      </c>
      <c r="AT1519" s="188" t="s">
        <v>70</v>
      </c>
      <c r="AU1519" s="188" t="s">
        <v>79</v>
      </c>
      <c r="AY1519" s="187" t="s">
        <v>172</v>
      </c>
      <c r="BK1519" s="189">
        <f>SUM(BK1520:BK1530)</f>
        <v>0</v>
      </c>
    </row>
    <row r="1520" spans="2:65" s="1" customFormat="1" ht="16.5" customHeight="1">
      <c r="B1520" s="41"/>
      <c r="C1520" s="192" t="s">
        <v>2935</v>
      </c>
      <c r="D1520" s="192" t="s">
        <v>174</v>
      </c>
      <c r="E1520" s="193" t="s">
        <v>2936</v>
      </c>
      <c r="F1520" s="194" t="s">
        <v>2937</v>
      </c>
      <c r="G1520" s="195" t="s">
        <v>1204</v>
      </c>
      <c r="H1520" s="196">
        <v>1</v>
      </c>
      <c r="I1520" s="197"/>
      <c r="J1520" s="198">
        <f aca="true" t="shared" si="254" ref="J1520:J1530">ROUND(I1520*H1520,2)</f>
        <v>0</v>
      </c>
      <c r="K1520" s="194" t="s">
        <v>21</v>
      </c>
      <c r="L1520" s="61"/>
      <c r="M1520" s="199" t="s">
        <v>21</v>
      </c>
      <c r="N1520" s="200" t="s">
        <v>42</v>
      </c>
      <c r="O1520" s="42"/>
      <c r="P1520" s="201">
        <f aca="true" t="shared" si="255" ref="P1520:P1530">O1520*H1520</f>
        <v>0</v>
      </c>
      <c r="Q1520" s="201">
        <v>0</v>
      </c>
      <c r="R1520" s="201">
        <f aca="true" t="shared" si="256" ref="R1520:R1530">Q1520*H1520</f>
        <v>0</v>
      </c>
      <c r="S1520" s="201">
        <v>0</v>
      </c>
      <c r="T1520" s="202">
        <f aca="true" t="shared" si="257" ref="T1520:T1530">S1520*H1520</f>
        <v>0</v>
      </c>
      <c r="AR1520" s="24" t="s">
        <v>209</v>
      </c>
      <c r="AT1520" s="24" t="s">
        <v>174</v>
      </c>
      <c r="AU1520" s="24" t="s">
        <v>81</v>
      </c>
      <c r="AY1520" s="24" t="s">
        <v>172</v>
      </c>
      <c r="BE1520" s="203">
        <f aca="true" t="shared" si="258" ref="BE1520:BE1530">IF(N1520="základní",J1520,0)</f>
        <v>0</v>
      </c>
      <c r="BF1520" s="203">
        <f aca="true" t="shared" si="259" ref="BF1520:BF1530">IF(N1520="snížená",J1520,0)</f>
        <v>0</v>
      </c>
      <c r="BG1520" s="203">
        <f aca="true" t="shared" si="260" ref="BG1520:BG1530">IF(N1520="zákl. přenesená",J1520,0)</f>
        <v>0</v>
      </c>
      <c r="BH1520" s="203">
        <f aca="true" t="shared" si="261" ref="BH1520:BH1530">IF(N1520="sníž. přenesená",J1520,0)</f>
        <v>0</v>
      </c>
      <c r="BI1520" s="203">
        <f aca="true" t="shared" si="262" ref="BI1520:BI1530">IF(N1520="nulová",J1520,0)</f>
        <v>0</v>
      </c>
      <c r="BJ1520" s="24" t="s">
        <v>79</v>
      </c>
      <c r="BK1520" s="203">
        <f aca="true" t="shared" si="263" ref="BK1520:BK1530">ROUND(I1520*H1520,2)</f>
        <v>0</v>
      </c>
      <c r="BL1520" s="24" t="s">
        <v>209</v>
      </c>
      <c r="BM1520" s="24" t="s">
        <v>2938</v>
      </c>
    </row>
    <row r="1521" spans="2:65" s="1" customFormat="1" ht="25.5" customHeight="1">
      <c r="B1521" s="41"/>
      <c r="C1521" s="192" t="s">
        <v>1886</v>
      </c>
      <c r="D1521" s="192" t="s">
        <v>174</v>
      </c>
      <c r="E1521" s="193" t="s">
        <v>2939</v>
      </c>
      <c r="F1521" s="194" t="s">
        <v>2940</v>
      </c>
      <c r="G1521" s="195" t="s">
        <v>1204</v>
      </c>
      <c r="H1521" s="196">
        <v>8</v>
      </c>
      <c r="I1521" s="197"/>
      <c r="J1521" s="198">
        <f t="shared" si="254"/>
        <v>0</v>
      </c>
      <c r="K1521" s="194" t="s">
        <v>21</v>
      </c>
      <c r="L1521" s="61"/>
      <c r="M1521" s="199" t="s">
        <v>21</v>
      </c>
      <c r="N1521" s="200" t="s">
        <v>42</v>
      </c>
      <c r="O1521" s="42"/>
      <c r="P1521" s="201">
        <f t="shared" si="255"/>
        <v>0</v>
      </c>
      <c r="Q1521" s="201">
        <v>0</v>
      </c>
      <c r="R1521" s="201">
        <f t="shared" si="256"/>
        <v>0</v>
      </c>
      <c r="S1521" s="201">
        <v>0</v>
      </c>
      <c r="T1521" s="202">
        <f t="shared" si="257"/>
        <v>0</v>
      </c>
      <c r="AR1521" s="24" t="s">
        <v>209</v>
      </c>
      <c r="AT1521" s="24" t="s">
        <v>174</v>
      </c>
      <c r="AU1521" s="24" t="s">
        <v>81</v>
      </c>
      <c r="AY1521" s="24" t="s">
        <v>172</v>
      </c>
      <c r="BE1521" s="203">
        <f t="shared" si="258"/>
        <v>0</v>
      </c>
      <c r="BF1521" s="203">
        <f t="shared" si="259"/>
        <v>0</v>
      </c>
      <c r="BG1521" s="203">
        <f t="shared" si="260"/>
        <v>0</v>
      </c>
      <c r="BH1521" s="203">
        <f t="shared" si="261"/>
        <v>0</v>
      </c>
      <c r="BI1521" s="203">
        <f t="shared" si="262"/>
        <v>0</v>
      </c>
      <c r="BJ1521" s="24" t="s">
        <v>79</v>
      </c>
      <c r="BK1521" s="203">
        <f t="shared" si="263"/>
        <v>0</v>
      </c>
      <c r="BL1521" s="24" t="s">
        <v>209</v>
      </c>
      <c r="BM1521" s="24" t="s">
        <v>2941</v>
      </c>
    </row>
    <row r="1522" spans="2:65" s="1" customFormat="1" ht="16.5" customHeight="1">
      <c r="B1522" s="41"/>
      <c r="C1522" s="192" t="s">
        <v>2942</v>
      </c>
      <c r="D1522" s="192" t="s">
        <v>174</v>
      </c>
      <c r="E1522" s="193" t="s">
        <v>2943</v>
      </c>
      <c r="F1522" s="194" t="s">
        <v>2944</v>
      </c>
      <c r="G1522" s="195" t="s">
        <v>1204</v>
      </c>
      <c r="H1522" s="196">
        <v>4</v>
      </c>
      <c r="I1522" s="197"/>
      <c r="J1522" s="198">
        <f t="shared" si="254"/>
        <v>0</v>
      </c>
      <c r="K1522" s="194" t="s">
        <v>21</v>
      </c>
      <c r="L1522" s="61"/>
      <c r="M1522" s="199" t="s">
        <v>21</v>
      </c>
      <c r="N1522" s="200" t="s">
        <v>42</v>
      </c>
      <c r="O1522" s="42"/>
      <c r="P1522" s="201">
        <f t="shared" si="255"/>
        <v>0</v>
      </c>
      <c r="Q1522" s="201">
        <v>0</v>
      </c>
      <c r="R1522" s="201">
        <f t="shared" si="256"/>
        <v>0</v>
      </c>
      <c r="S1522" s="201">
        <v>0</v>
      </c>
      <c r="T1522" s="202">
        <f t="shared" si="257"/>
        <v>0</v>
      </c>
      <c r="AR1522" s="24" t="s">
        <v>209</v>
      </c>
      <c r="AT1522" s="24" t="s">
        <v>174</v>
      </c>
      <c r="AU1522" s="24" t="s">
        <v>81</v>
      </c>
      <c r="AY1522" s="24" t="s">
        <v>172</v>
      </c>
      <c r="BE1522" s="203">
        <f t="shared" si="258"/>
        <v>0</v>
      </c>
      <c r="BF1522" s="203">
        <f t="shared" si="259"/>
        <v>0</v>
      </c>
      <c r="BG1522" s="203">
        <f t="shared" si="260"/>
        <v>0</v>
      </c>
      <c r="BH1522" s="203">
        <f t="shared" si="261"/>
        <v>0</v>
      </c>
      <c r="BI1522" s="203">
        <f t="shared" si="262"/>
        <v>0</v>
      </c>
      <c r="BJ1522" s="24" t="s">
        <v>79</v>
      </c>
      <c r="BK1522" s="203">
        <f t="shared" si="263"/>
        <v>0</v>
      </c>
      <c r="BL1522" s="24" t="s">
        <v>209</v>
      </c>
      <c r="BM1522" s="24" t="s">
        <v>2945</v>
      </c>
    </row>
    <row r="1523" spans="2:65" s="1" customFormat="1" ht="16.5" customHeight="1">
      <c r="B1523" s="41"/>
      <c r="C1523" s="192" t="s">
        <v>1889</v>
      </c>
      <c r="D1523" s="192" t="s">
        <v>174</v>
      </c>
      <c r="E1523" s="193" t="s">
        <v>2946</v>
      </c>
      <c r="F1523" s="194" t="s">
        <v>2947</v>
      </c>
      <c r="G1523" s="195" t="s">
        <v>280</v>
      </c>
      <c r="H1523" s="196">
        <v>21</v>
      </c>
      <c r="I1523" s="197"/>
      <c r="J1523" s="198">
        <f t="shared" si="254"/>
        <v>0</v>
      </c>
      <c r="K1523" s="194" t="s">
        <v>21</v>
      </c>
      <c r="L1523" s="61"/>
      <c r="M1523" s="199" t="s">
        <v>21</v>
      </c>
      <c r="N1523" s="200" t="s">
        <v>42</v>
      </c>
      <c r="O1523" s="42"/>
      <c r="P1523" s="201">
        <f t="shared" si="255"/>
        <v>0</v>
      </c>
      <c r="Q1523" s="201">
        <v>0</v>
      </c>
      <c r="R1523" s="201">
        <f t="shared" si="256"/>
        <v>0</v>
      </c>
      <c r="S1523" s="201">
        <v>0</v>
      </c>
      <c r="T1523" s="202">
        <f t="shared" si="257"/>
        <v>0</v>
      </c>
      <c r="AR1523" s="24" t="s">
        <v>209</v>
      </c>
      <c r="AT1523" s="24" t="s">
        <v>174</v>
      </c>
      <c r="AU1523" s="24" t="s">
        <v>81</v>
      </c>
      <c r="AY1523" s="24" t="s">
        <v>172</v>
      </c>
      <c r="BE1523" s="203">
        <f t="shared" si="258"/>
        <v>0</v>
      </c>
      <c r="BF1523" s="203">
        <f t="shared" si="259"/>
        <v>0</v>
      </c>
      <c r="BG1523" s="203">
        <f t="shared" si="260"/>
        <v>0</v>
      </c>
      <c r="BH1523" s="203">
        <f t="shared" si="261"/>
        <v>0</v>
      </c>
      <c r="BI1523" s="203">
        <f t="shared" si="262"/>
        <v>0</v>
      </c>
      <c r="BJ1523" s="24" t="s">
        <v>79</v>
      </c>
      <c r="BK1523" s="203">
        <f t="shared" si="263"/>
        <v>0</v>
      </c>
      <c r="BL1523" s="24" t="s">
        <v>209</v>
      </c>
      <c r="BM1523" s="24" t="s">
        <v>2948</v>
      </c>
    </row>
    <row r="1524" spans="2:65" s="1" customFormat="1" ht="16.5" customHeight="1">
      <c r="B1524" s="41"/>
      <c r="C1524" s="227" t="s">
        <v>2949</v>
      </c>
      <c r="D1524" s="227" t="s">
        <v>268</v>
      </c>
      <c r="E1524" s="228" t="s">
        <v>2950</v>
      </c>
      <c r="F1524" s="229" t="s">
        <v>2951</v>
      </c>
      <c r="G1524" s="230" t="s">
        <v>280</v>
      </c>
      <c r="H1524" s="231">
        <v>21</v>
      </c>
      <c r="I1524" s="232"/>
      <c r="J1524" s="233">
        <f t="shared" si="254"/>
        <v>0</v>
      </c>
      <c r="K1524" s="229" t="s">
        <v>21</v>
      </c>
      <c r="L1524" s="234"/>
      <c r="M1524" s="235" t="s">
        <v>21</v>
      </c>
      <c r="N1524" s="236" t="s">
        <v>42</v>
      </c>
      <c r="O1524" s="42"/>
      <c r="P1524" s="201">
        <f t="shared" si="255"/>
        <v>0</v>
      </c>
      <c r="Q1524" s="201">
        <v>0</v>
      </c>
      <c r="R1524" s="201">
        <f t="shared" si="256"/>
        <v>0</v>
      </c>
      <c r="S1524" s="201">
        <v>0</v>
      </c>
      <c r="T1524" s="202">
        <f t="shared" si="257"/>
        <v>0</v>
      </c>
      <c r="AR1524" s="24" t="s">
        <v>246</v>
      </c>
      <c r="AT1524" s="24" t="s">
        <v>268</v>
      </c>
      <c r="AU1524" s="24" t="s">
        <v>81</v>
      </c>
      <c r="AY1524" s="24" t="s">
        <v>172</v>
      </c>
      <c r="BE1524" s="203">
        <f t="shared" si="258"/>
        <v>0</v>
      </c>
      <c r="BF1524" s="203">
        <f t="shared" si="259"/>
        <v>0</v>
      </c>
      <c r="BG1524" s="203">
        <f t="shared" si="260"/>
        <v>0</v>
      </c>
      <c r="BH1524" s="203">
        <f t="shared" si="261"/>
        <v>0</v>
      </c>
      <c r="BI1524" s="203">
        <f t="shared" si="262"/>
        <v>0</v>
      </c>
      <c r="BJ1524" s="24" t="s">
        <v>79</v>
      </c>
      <c r="BK1524" s="203">
        <f t="shared" si="263"/>
        <v>0</v>
      </c>
      <c r="BL1524" s="24" t="s">
        <v>209</v>
      </c>
      <c r="BM1524" s="24" t="s">
        <v>2952</v>
      </c>
    </row>
    <row r="1525" spans="2:65" s="1" customFormat="1" ht="16.5" customHeight="1">
      <c r="B1525" s="41"/>
      <c r="C1525" s="192" t="s">
        <v>1893</v>
      </c>
      <c r="D1525" s="192" t="s">
        <v>174</v>
      </c>
      <c r="E1525" s="193" t="s">
        <v>2953</v>
      </c>
      <c r="F1525" s="194" t="s">
        <v>2954</v>
      </c>
      <c r="G1525" s="195" t="s">
        <v>280</v>
      </c>
      <c r="H1525" s="196">
        <v>20</v>
      </c>
      <c r="I1525" s="197"/>
      <c r="J1525" s="198">
        <f t="shared" si="254"/>
        <v>0</v>
      </c>
      <c r="K1525" s="194" t="s">
        <v>178</v>
      </c>
      <c r="L1525" s="61"/>
      <c r="M1525" s="199" t="s">
        <v>21</v>
      </c>
      <c r="N1525" s="200" t="s">
        <v>42</v>
      </c>
      <c r="O1525" s="42"/>
      <c r="P1525" s="201">
        <f t="shared" si="255"/>
        <v>0</v>
      </c>
      <c r="Q1525" s="201">
        <v>0</v>
      </c>
      <c r="R1525" s="201">
        <f t="shared" si="256"/>
        <v>0</v>
      </c>
      <c r="S1525" s="201">
        <v>0</v>
      </c>
      <c r="T1525" s="202">
        <f t="shared" si="257"/>
        <v>0</v>
      </c>
      <c r="AR1525" s="24" t="s">
        <v>209</v>
      </c>
      <c r="AT1525" s="24" t="s">
        <v>174</v>
      </c>
      <c r="AU1525" s="24" t="s">
        <v>81</v>
      </c>
      <c r="AY1525" s="24" t="s">
        <v>172</v>
      </c>
      <c r="BE1525" s="203">
        <f t="shared" si="258"/>
        <v>0</v>
      </c>
      <c r="BF1525" s="203">
        <f t="shared" si="259"/>
        <v>0</v>
      </c>
      <c r="BG1525" s="203">
        <f t="shared" si="260"/>
        <v>0</v>
      </c>
      <c r="BH1525" s="203">
        <f t="shared" si="261"/>
        <v>0</v>
      </c>
      <c r="BI1525" s="203">
        <f t="shared" si="262"/>
        <v>0</v>
      </c>
      <c r="BJ1525" s="24" t="s">
        <v>79</v>
      </c>
      <c r="BK1525" s="203">
        <f t="shared" si="263"/>
        <v>0</v>
      </c>
      <c r="BL1525" s="24" t="s">
        <v>209</v>
      </c>
      <c r="BM1525" s="24" t="s">
        <v>2955</v>
      </c>
    </row>
    <row r="1526" spans="2:65" s="1" customFormat="1" ht="16.5" customHeight="1">
      <c r="B1526" s="41"/>
      <c r="C1526" s="227" t="s">
        <v>2956</v>
      </c>
      <c r="D1526" s="227" t="s">
        <v>268</v>
      </c>
      <c r="E1526" s="228" t="s">
        <v>2957</v>
      </c>
      <c r="F1526" s="229" t="s">
        <v>2958</v>
      </c>
      <c r="G1526" s="230" t="s">
        <v>280</v>
      </c>
      <c r="H1526" s="231">
        <v>20</v>
      </c>
      <c r="I1526" s="232"/>
      <c r="J1526" s="233">
        <f t="shared" si="254"/>
        <v>0</v>
      </c>
      <c r="K1526" s="229" t="s">
        <v>21</v>
      </c>
      <c r="L1526" s="234"/>
      <c r="M1526" s="235" t="s">
        <v>21</v>
      </c>
      <c r="N1526" s="236" t="s">
        <v>42</v>
      </c>
      <c r="O1526" s="42"/>
      <c r="P1526" s="201">
        <f t="shared" si="255"/>
        <v>0</v>
      </c>
      <c r="Q1526" s="201">
        <v>0</v>
      </c>
      <c r="R1526" s="201">
        <f t="shared" si="256"/>
        <v>0</v>
      </c>
      <c r="S1526" s="201">
        <v>0</v>
      </c>
      <c r="T1526" s="202">
        <f t="shared" si="257"/>
        <v>0</v>
      </c>
      <c r="AR1526" s="24" t="s">
        <v>246</v>
      </c>
      <c r="AT1526" s="24" t="s">
        <v>268</v>
      </c>
      <c r="AU1526" s="24" t="s">
        <v>81</v>
      </c>
      <c r="AY1526" s="24" t="s">
        <v>172</v>
      </c>
      <c r="BE1526" s="203">
        <f t="shared" si="258"/>
        <v>0</v>
      </c>
      <c r="BF1526" s="203">
        <f t="shared" si="259"/>
        <v>0</v>
      </c>
      <c r="BG1526" s="203">
        <f t="shared" si="260"/>
        <v>0</v>
      </c>
      <c r="BH1526" s="203">
        <f t="shared" si="261"/>
        <v>0</v>
      </c>
      <c r="BI1526" s="203">
        <f t="shared" si="262"/>
        <v>0</v>
      </c>
      <c r="BJ1526" s="24" t="s">
        <v>79</v>
      </c>
      <c r="BK1526" s="203">
        <f t="shared" si="263"/>
        <v>0</v>
      </c>
      <c r="BL1526" s="24" t="s">
        <v>209</v>
      </c>
      <c r="BM1526" s="24" t="s">
        <v>2959</v>
      </c>
    </row>
    <row r="1527" spans="2:65" s="1" customFormat="1" ht="25.5" customHeight="1">
      <c r="B1527" s="41"/>
      <c r="C1527" s="192" t="s">
        <v>1896</v>
      </c>
      <c r="D1527" s="192" t="s">
        <v>174</v>
      </c>
      <c r="E1527" s="193" t="s">
        <v>2960</v>
      </c>
      <c r="F1527" s="194" t="s">
        <v>2961</v>
      </c>
      <c r="G1527" s="195" t="s">
        <v>348</v>
      </c>
      <c r="H1527" s="196">
        <v>38.5</v>
      </c>
      <c r="I1527" s="197"/>
      <c r="J1527" s="198">
        <f t="shared" si="254"/>
        <v>0</v>
      </c>
      <c r="K1527" s="194" t="s">
        <v>21</v>
      </c>
      <c r="L1527" s="61"/>
      <c r="M1527" s="199" t="s">
        <v>21</v>
      </c>
      <c r="N1527" s="200" t="s">
        <v>42</v>
      </c>
      <c r="O1527" s="42"/>
      <c r="P1527" s="201">
        <f t="shared" si="255"/>
        <v>0</v>
      </c>
      <c r="Q1527" s="201">
        <v>0</v>
      </c>
      <c r="R1527" s="201">
        <f t="shared" si="256"/>
        <v>0</v>
      </c>
      <c r="S1527" s="201">
        <v>0</v>
      </c>
      <c r="T1527" s="202">
        <f t="shared" si="257"/>
        <v>0</v>
      </c>
      <c r="AR1527" s="24" t="s">
        <v>209</v>
      </c>
      <c r="AT1527" s="24" t="s">
        <v>174</v>
      </c>
      <c r="AU1527" s="24" t="s">
        <v>81</v>
      </c>
      <c r="AY1527" s="24" t="s">
        <v>172</v>
      </c>
      <c r="BE1527" s="203">
        <f t="shared" si="258"/>
        <v>0</v>
      </c>
      <c r="BF1527" s="203">
        <f t="shared" si="259"/>
        <v>0</v>
      </c>
      <c r="BG1527" s="203">
        <f t="shared" si="260"/>
        <v>0</v>
      </c>
      <c r="BH1527" s="203">
        <f t="shared" si="261"/>
        <v>0</v>
      </c>
      <c r="BI1527" s="203">
        <f t="shared" si="262"/>
        <v>0</v>
      </c>
      <c r="BJ1527" s="24" t="s">
        <v>79</v>
      </c>
      <c r="BK1527" s="203">
        <f t="shared" si="263"/>
        <v>0</v>
      </c>
      <c r="BL1527" s="24" t="s">
        <v>209</v>
      </c>
      <c r="BM1527" s="24" t="s">
        <v>2962</v>
      </c>
    </row>
    <row r="1528" spans="2:65" s="1" customFormat="1" ht="25.5" customHeight="1">
      <c r="B1528" s="41"/>
      <c r="C1528" s="192" t="s">
        <v>2963</v>
      </c>
      <c r="D1528" s="192" t="s">
        <v>174</v>
      </c>
      <c r="E1528" s="193" t="s">
        <v>2964</v>
      </c>
      <c r="F1528" s="194" t="s">
        <v>2965</v>
      </c>
      <c r="G1528" s="195" t="s">
        <v>348</v>
      </c>
      <c r="H1528" s="196">
        <v>134</v>
      </c>
      <c r="I1528" s="197"/>
      <c r="J1528" s="198">
        <f t="shared" si="254"/>
        <v>0</v>
      </c>
      <c r="K1528" s="194" t="s">
        <v>21</v>
      </c>
      <c r="L1528" s="61"/>
      <c r="M1528" s="199" t="s">
        <v>21</v>
      </c>
      <c r="N1528" s="200" t="s">
        <v>42</v>
      </c>
      <c r="O1528" s="42"/>
      <c r="P1528" s="201">
        <f t="shared" si="255"/>
        <v>0</v>
      </c>
      <c r="Q1528" s="201">
        <v>0</v>
      </c>
      <c r="R1528" s="201">
        <f t="shared" si="256"/>
        <v>0</v>
      </c>
      <c r="S1528" s="201">
        <v>0</v>
      </c>
      <c r="T1528" s="202">
        <f t="shared" si="257"/>
        <v>0</v>
      </c>
      <c r="AR1528" s="24" t="s">
        <v>209</v>
      </c>
      <c r="AT1528" s="24" t="s">
        <v>174</v>
      </c>
      <c r="AU1528" s="24" t="s">
        <v>81</v>
      </c>
      <c r="AY1528" s="24" t="s">
        <v>172</v>
      </c>
      <c r="BE1528" s="203">
        <f t="shared" si="258"/>
        <v>0</v>
      </c>
      <c r="BF1528" s="203">
        <f t="shared" si="259"/>
        <v>0</v>
      </c>
      <c r="BG1528" s="203">
        <f t="shared" si="260"/>
        <v>0</v>
      </c>
      <c r="BH1528" s="203">
        <f t="shared" si="261"/>
        <v>0</v>
      </c>
      <c r="BI1528" s="203">
        <f t="shared" si="262"/>
        <v>0</v>
      </c>
      <c r="BJ1528" s="24" t="s">
        <v>79</v>
      </c>
      <c r="BK1528" s="203">
        <f t="shared" si="263"/>
        <v>0</v>
      </c>
      <c r="BL1528" s="24" t="s">
        <v>209</v>
      </c>
      <c r="BM1528" s="24" t="s">
        <v>2966</v>
      </c>
    </row>
    <row r="1529" spans="2:65" s="1" customFormat="1" ht="25.5" customHeight="1">
      <c r="B1529" s="41"/>
      <c r="C1529" s="192" t="s">
        <v>1900</v>
      </c>
      <c r="D1529" s="192" t="s">
        <v>174</v>
      </c>
      <c r="E1529" s="193" t="s">
        <v>2967</v>
      </c>
      <c r="F1529" s="194" t="s">
        <v>2968</v>
      </c>
      <c r="G1529" s="195" t="s">
        <v>348</v>
      </c>
      <c r="H1529" s="196">
        <v>172.5</v>
      </c>
      <c r="I1529" s="197"/>
      <c r="J1529" s="198">
        <f t="shared" si="254"/>
        <v>0</v>
      </c>
      <c r="K1529" s="194" t="s">
        <v>21</v>
      </c>
      <c r="L1529" s="61"/>
      <c r="M1529" s="199" t="s">
        <v>21</v>
      </c>
      <c r="N1529" s="200" t="s">
        <v>42</v>
      </c>
      <c r="O1529" s="42"/>
      <c r="P1529" s="201">
        <f t="shared" si="255"/>
        <v>0</v>
      </c>
      <c r="Q1529" s="201">
        <v>0</v>
      </c>
      <c r="R1529" s="201">
        <f t="shared" si="256"/>
        <v>0</v>
      </c>
      <c r="S1529" s="201">
        <v>0</v>
      </c>
      <c r="T1529" s="202">
        <f t="shared" si="257"/>
        <v>0</v>
      </c>
      <c r="AR1529" s="24" t="s">
        <v>209</v>
      </c>
      <c r="AT1529" s="24" t="s">
        <v>174</v>
      </c>
      <c r="AU1529" s="24" t="s">
        <v>81</v>
      </c>
      <c r="AY1529" s="24" t="s">
        <v>172</v>
      </c>
      <c r="BE1529" s="203">
        <f t="shared" si="258"/>
        <v>0</v>
      </c>
      <c r="BF1529" s="203">
        <f t="shared" si="259"/>
        <v>0</v>
      </c>
      <c r="BG1529" s="203">
        <f t="shared" si="260"/>
        <v>0</v>
      </c>
      <c r="BH1529" s="203">
        <f t="shared" si="261"/>
        <v>0</v>
      </c>
      <c r="BI1529" s="203">
        <f t="shared" si="262"/>
        <v>0</v>
      </c>
      <c r="BJ1529" s="24" t="s">
        <v>79</v>
      </c>
      <c r="BK1529" s="203">
        <f t="shared" si="263"/>
        <v>0</v>
      </c>
      <c r="BL1529" s="24" t="s">
        <v>209</v>
      </c>
      <c r="BM1529" s="24" t="s">
        <v>2969</v>
      </c>
    </row>
    <row r="1530" spans="2:65" s="1" customFormat="1" ht="16.5" customHeight="1">
      <c r="B1530" s="41"/>
      <c r="C1530" s="192" t="s">
        <v>2970</v>
      </c>
      <c r="D1530" s="192" t="s">
        <v>174</v>
      </c>
      <c r="E1530" s="193" t="s">
        <v>2971</v>
      </c>
      <c r="F1530" s="194" t="s">
        <v>2972</v>
      </c>
      <c r="G1530" s="195" t="s">
        <v>1092</v>
      </c>
      <c r="H1530" s="247"/>
      <c r="I1530" s="197"/>
      <c r="J1530" s="198">
        <f t="shared" si="254"/>
        <v>0</v>
      </c>
      <c r="K1530" s="194" t="s">
        <v>178</v>
      </c>
      <c r="L1530" s="61"/>
      <c r="M1530" s="199" t="s">
        <v>21</v>
      </c>
      <c r="N1530" s="200" t="s">
        <v>42</v>
      </c>
      <c r="O1530" s="42"/>
      <c r="P1530" s="201">
        <f t="shared" si="255"/>
        <v>0</v>
      </c>
      <c r="Q1530" s="201">
        <v>0</v>
      </c>
      <c r="R1530" s="201">
        <f t="shared" si="256"/>
        <v>0</v>
      </c>
      <c r="S1530" s="201">
        <v>0</v>
      </c>
      <c r="T1530" s="202">
        <f t="shared" si="257"/>
        <v>0</v>
      </c>
      <c r="AR1530" s="24" t="s">
        <v>209</v>
      </c>
      <c r="AT1530" s="24" t="s">
        <v>174</v>
      </c>
      <c r="AU1530" s="24" t="s">
        <v>81</v>
      </c>
      <c r="AY1530" s="24" t="s">
        <v>172</v>
      </c>
      <c r="BE1530" s="203">
        <f t="shared" si="258"/>
        <v>0</v>
      </c>
      <c r="BF1530" s="203">
        <f t="shared" si="259"/>
        <v>0</v>
      </c>
      <c r="BG1530" s="203">
        <f t="shared" si="260"/>
        <v>0</v>
      </c>
      <c r="BH1530" s="203">
        <f t="shared" si="261"/>
        <v>0</v>
      </c>
      <c r="BI1530" s="203">
        <f t="shared" si="262"/>
        <v>0</v>
      </c>
      <c r="BJ1530" s="24" t="s">
        <v>79</v>
      </c>
      <c r="BK1530" s="203">
        <f t="shared" si="263"/>
        <v>0</v>
      </c>
      <c r="BL1530" s="24" t="s">
        <v>209</v>
      </c>
      <c r="BM1530" s="24" t="s">
        <v>2973</v>
      </c>
    </row>
    <row r="1531" spans="2:63" s="10" customFormat="1" ht="29.85" customHeight="1">
      <c r="B1531" s="176"/>
      <c r="C1531" s="177"/>
      <c r="D1531" s="178" t="s">
        <v>70</v>
      </c>
      <c r="E1531" s="190" t="s">
        <v>2974</v>
      </c>
      <c r="F1531" s="190" t="s">
        <v>2975</v>
      </c>
      <c r="G1531" s="177"/>
      <c r="H1531" s="177"/>
      <c r="I1531" s="180"/>
      <c r="J1531" s="191">
        <f>BK1531</f>
        <v>0</v>
      </c>
      <c r="K1531" s="177"/>
      <c r="L1531" s="182"/>
      <c r="M1531" s="183"/>
      <c r="N1531" s="184"/>
      <c r="O1531" s="184"/>
      <c r="P1531" s="185">
        <f>SUM(P1532:P1535)</f>
        <v>0</v>
      </c>
      <c r="Q1531" s="184"/>
      <c r="R1531" s="185">
        <f>SUM(R1532:R1535)</f>
        <v>0</v>
      </c>
      <c r="S1531" s="184"/>
      <c r="T1531" s="186">
        <f>SUM(T1532:T1535)</f>
        <v>0</v>
      </c>
      <c r="AR1531" s="187" t="s">
        <v>81</v>
      </c>
      <c r="AT1531" s="188" t="s">
        <v>70</v>
      </c>
      <c r="AU1531" s="188" t="s">
        <v>79</v>
      </c>
      <c r="AY1531" s="187" t="s">
        <v>172</v>
      </c>
      <c r="BK1531" s="189">
        <f>SUM(BK1532:BK1535)</f>
        <v>0</v>
      </c>
    </row>
    <row r="1532" spans="2:65" s="1" customFormat="1" ht="38.25" customHeight="1">
      <c r="B1532" s="41"/>
      <c r="C1532" s="192" t="s">
        <v>1903</v>
      </c>
      <c r="D1532" s="192" t="s">
        <v>174</v>
      </c>
      <c r="E1532" s="193" t="s">
        <v>2976</v>
      </c>
      <c r="F1532" s="194" t="s">
        <v>2977</v>
      </c>
      <c r="G1532" s="195" t="s">
        <v>348</v>
      </c>
      <c r="H1532" s="196">
        <v>108</v>
      </c>
      <c r="I1532" s="197"/>
      <c r="J1532" s="198">
        <f>ROUND(I1532*H1532,2)</f>
        <v>0</v>
      </c>
      <c r="K1532" s="194" t="s">
        <v>21</v>
      </c>
      <c r="L1532" s="61"/>
      <c r="M1532" s="199" t="s">
        <v>21</v>
      </c>
      <c r="N1532" s="200" t="s">
        <v>42</v>
      </c>
      <c r="O1532" s="42"/>
      <c r="P1532" s="201">
        <f>O1532*H1532</f>
        <v>0</v>
      </c>
      <c r="Q1532" s="201">
        <v>0</v>
      </c>
      <c r="R1532" s="201">
        <f>Q1532*H1532</f>
        <v>0</v>
      </c>
      <c r="S1532" s="201">
        <v>0</v>
      </c>
      <c r="T1532" s="202">
        <f>S1532*H1532</f>
        <v>0</v>
      </c>
      <c r="AR1532" s="24" t="s">
        <v>209</v>
      </c>
      <c r="AT1532" s="24" t="s">
        <v>174</v>
      </c>
      <c r="AU1532" s="24" t="s">
        <v>81</v>
      </c>
      <c r="AY1532" s="24" t="s">
        <v>172</v>
      </c>
      <c r="BE1532" s="203">
        <f>IF(N1532="základní",J1532,0)</f>
        <v>0</v>
      </c>
      <c r="BF1532" s="203">
        <f>IF(N1532="snížená",J1532,0)</f>
        <v>0</v>
      </c>
      <c r="BG1532" s="203">
        <f>IF(N1532="zákl. přenesená",J1532,0)</f>
        <v>0</v>
      </c>
      <c r="BH1532" s="203">
        <f>IF(N1532="sníž. přenesená",J1532,0)</f>
        <v>0</v>
      </c>
      <c r="BI1532" s="203">
        <f>IF(N1532="nulová",J1532,0)</f>
        <v>0</v>
      </c>
      <c r="BJ1532" s="24" t="s">
        <v>79</v>
      </c>
      <c r="BK1532" s="203">
        <f>ROUND(I1532*H1532,2)</f>
        <v>0</v>
      </c>
      <c r="BL1532" s="24" t="s">
        <v>209</v>
      </c>
      <c r="BM1532" s="24" t="s">
        <v>2978</v>
      </c>
    </row>
    <row r="1533" spans="2:51" s="11" customFormat="1" ht="13.5">
      <c r="B1533" s="204"/>
      <c r="C1533" s="205"/>
      <c r="D1533" s="206" t="s">
        <v>180</v>
      </c>
      <c r="E1533" s="207" t="s">
        <v>21</v>
      </c>
      <c r="F1533" s="208" t="s">
        <v>2979</v>
      </c>
      <c r="G1533" s="205"/>
      <c r="H1533" s="209">
        <v>108</v>
      </c>
      <c r="I1533" s="210"/>
      <c r="J1533" s="205"/>
      <c r="K1533" s="205"/>
      <c r="L1533" s="211"/>
      <c r="M1533" s="212"/>
      <c r="N1533" s="213"/>
      <c r="O1533" s="213"/>
      <c r="P1533" s="213"/>
      <c r="Q1533" s="213"/>
      <c r="R1533" s="213"/>
      <c r="S1533" s="213"/>
      <c r="T1533" s="214"/>
      <c r="AT1533" s="215" t="s">
        <v>180</v>
      </c>
      <c r="AU1533" s="215" t="s">
        <v>81</v>
      </c>
      <c r="AV1533" s="11" t="s">
        <v>81</v>
      </c>
      <c r="AW1533" s="11" t="s">
        <v>182</v>
      </c>
      <c r="AX1533" s="11" t="s">
        <v>71</v>
      </c>
      <c r="AY1533" s="215" t="s">
        <v>172</v>
      </c>
    </row>
    <row r="1534" spans="2:51" s="12" customFormat="1" ht="13.5">
      <c r="B1534" s="216"/>
      <c r="C1534" s="217"/>
      <c r="D1534" s="206" t="s">
        <v>180</v>
      </c>
      <c r="E1534" s="218" t="s">
        <v>21</v>
      </c>
      <c r="F1534" s="219" t="s">
        <v>183</v>
      </c>
      <c r="G1534" s="217"/>
      <c r="H1534" s="220">
        <v>108</v>
      </c>
      <c r="I1534" s="221"/>
      <c r="J1534" s="217"/>
      <c r="K1534" s="217"/>
      <c r="L1534" s="222"/>
      <c r="M1534" s="223"/>
      <c r="N1534" s="224"/>
      <c r="O1534" s="224"/>
      <c r="P1534" s="224"/>
      <c r="Q1534" s="224"/>
      <c r="R1534" s="224"/>
      <c r="S1534" s="224"/>
      <c r="T1534" s="225"/>
      <c r="AT1534" s="226" t="s">
        <v>180</v>
      </c>
      <c r="AU1534" s="226" t="s">
        <v>81</v>
      </c>
      <c r="AV1534" s="12" t="s">
        <v>179</v>
      </c>
      <c r="AW1534" s="12" t="s">
        <v>182</v>
      </c>
      <c r="AX1534" s="12" t="s">
        <v>79</v>
      </c>
      <c r="AY1534" s="226" t="s">
        <v>172</v>
      </c>
    </row>
    <row r="1535" spans="2:65" s="1" customFormat="1" ht="25.5" customHeight="1">
      <c r="B1535" s="41"/>
      <c r="C1535" s="192" t="s">
        <v>2980</v>
      </c>
      <c r="D1535" s="192" t="s">
        <v>174</v>
      </c>
      <c r="E1535" s="193" t="s">
        <v>2981</v>
      </c>
      <c r="F1535" s="194" t="s">
        <v>2982</v>
      </c>
      <c r="G1535" s="195" t="s">
        <v>1092</v>
      </c>
      <c r="H1535" s="247"/>
      <c r="I1535" s="197"/>
      <c r="J1535" s="198">
        <f>ROUND(I1535*H1535,2)</f>
        <v>0</v>
      </c>
      <c r="K1535" s="194" t="s">
        <v>178</v>
      </c>
      <c r="L1535" s="61"/>
      <c r="M1535" s="199" t="s">
        <v>21</v>
      </c>
      <c r="N1535" s="200" t="s">
        <v>42</v>
      </c>
      <c r="O1535" s="42"/>
      <c r="P1535" s="201">
        <f>O1535*H1535</f>
        <v>0</v>
      </c>
      <c r="Q1535" s="201">
        <v>0</v>
      </c>
      <c r="R1535" s="201">
        <f>Q1535*H1535</f>
        <v>0</v>
      </c>
      <c r="S1535" s="201">
        <v>0</v>
      </c>
      <c r="T1535" s="202">
        <f>S1535*H1535</f>
        <v>0</v>
      </c>
      <c r="AR1535" s="24" t="s">
        <v>209</v>
      </c>
      <c r="AT1535" s="24" t="s">
        <v>174</v>
      </c>
      <c r="AU1535" s="24" t="s">
        <v>81</v>
      </c>
      <c r="AY1535" s="24" t="s">
        <v>172</v>
      </c>
      <c r="BE1535" s="203">
        <f>IF(N1535="základní",J1535,0)</f>
        <v>0</v>
      </c>
      <c r="BF1535" s="203">
        <f>IF(N1535="snížená",J1535,0)</f>
        <v>0</v>
      </c>
      <c r="BG1535" s="203">
        <f>IF(N1535="zákl. přenesená",J1535,0)</f>
        <v>0</v>
      </c>
      <c r="BH1535" s="203">
        <f>IF(N1535="sníž. přenesená",J1535,0)</f>
        <v>0</v>
      </c>
      <c r="BI1535" s="203">
        <f>IF(N1535="nulová",J1535,0)</f>
        <v>0</v>
      </c>
      <c r="BJ1535" s="24" t="s">
        <v>79</v>
      </c>
      <c r="BK1535" s="203">
        <f>ROUND(I1535*H1535,2)</f>
        <v>0</v>
      </c>
      <c r="BL1535" s="24" t="s">
        <v>209</v>
      </c>
      <c r="BM1535" s="24" t="s">
        <v>2983</v>
      </c>
    </row>
    <row r="1536" spans="2:63" s="10" customFormat="1" ht="29.85" customHeight="1">
      <c r="B1536" s="176"/>
      <c r="C1536" s="177"/>
      <c r="D1536" s="178" t="s">
        <v>70</v>
      </c>
      <c r="E1536" s="190" t="s">
        <v>2984</v>
      </c>
      <c r="F1536" s="190" t="s">
        <v>2985</v>
      </c>
      <c r="G1536" s="177"/>
      <c r="H1536" s="177"/>
      <c r="I1536" s="180"/>
      <c r="J1536" s="191">
        <f>BK1536</f>
        <v>0</v>
      </c>
      <c r="K1536" s="177"/>
      <c r="L1536" s="182"/>
      <c r="M1536" s="183"/>
      <c r="N1536" s="184"/>
      <c r="O1536" s="184"/>
      <c r="P1536" s="185">
        <f>SUM(P1537:P1564)</f>
        <v>0</v>
      </c>
      <c r="Q1536" s="184"/>
      <c r="R1536" s="185">
        <f>SUM(R1537:R1564)</f>
        <v>0</v>
      </c>
      <c r="S1536" s="184"/>
      <c r="T1536" s="186">
        <f>SUM(T1537:T1564)</f>
        <v>0</v>
      </c>
      <c r="AR1536" s="187" t="s">
        <v>81</v>
      </c>
      <c r="AT1536" s="188" t="s">
        <v>70</v>
      </c>
      <c r="AU1536" s="188" t="s">
        <v>79</v>
      </c>
      <c r="AY1536" s="187" t="s">
        <v>172</v>
      </c>
      <c r="BK1536" s="189">
        <f>SUM(BK1537:BK1564)</f>
        <v>0</v>
      </c>
    </row>
    <row r="1537" spans="2:65" s="1" customFormat="1" ht="51" customHeight="1">
      <c r="B1537" s="41"/>
      <c r="C1537" s="192" t="s">
        <v>1907</v>
      </c>
      <c r="D1537" s="192" t="s">
        <v>174</v>
      </c>
      <c r="E1537" s="193" t="s">
        <v>2986</v>
      </c>
      <c r="F1537" s="194" t="s">
        <v>2987</v>
      </c>
      <c r="G1537" s="195" t="s">
        <v>218</v>
      </c>
      <c r="H1537" s="196">
        <v>149.803</v>
      </c>
      <c r="I1537" s="197"/>
      <c r="J1537" s="198">
        <f>ROUND(I1537*H1537,2)</f>
        <v>0</v>
      </c>
      <c r="K1537" s="194" t="s">
        <v>21</v>
      </c>
      <c r="L1537" s="61"/>
      <c r="M1537" s="199" t="s">
        <v>21</v>
      </c>
      <c r="N1537" s="200" t="s">
        <v>42</v>
      </c>
      <c r="O1537" s="42"/>
      <c r="P1537" s="201">
        <f>O1537*H1537</f>
        <v>0</v>
      </c>
      <c r="Q1537" s="201">
        <v>0</v>
      </c>
      <c r="R1537" s="201">
        <f>Q1537*H1537</f>
        <v>0</v>
      </c>
      <c r="S1537" s="201">
        <v>0</v>
      </c>
      <c r="T1537" s="202">
        <f>S1537*H1537</f>
        <v>0</v>
      </c>
      <c r="AR1537" s="24" t="s">
        <v>209</v>
      </c>
      <c r="AT1537" s="24" t="s">
        <v>174</v>
      </c>
      <c r="AU1537" s="24" t="s">
        <v>81</v>
      </c>
      <c r="AY1537" s="24" t="s">
        <v>172</v>
      </c>
      <c r="BE1537" s="203">
        <f>IF(N1537="základní",J1537,0)</f>
        <v>0</v>
      </c>
      <c r="BF1537" s="203">
        <f>IF(N1537="snížená",J1537,0)</f>
        <v>0</v>
      </c>
      <c r="BG1537" s="203">
        <f>IF(N1537="zákl. přenesená",J1537,0)</f>
        <v>0</v>
      </c>
      <c r="BH1537" s="203">
        <f>IF(N1537="sníž. přenesená",J1537,0)</f>
        <v>0</v>
      </c>
      <c r="BI1537" s="203">
        <f>IF(N1537="nulová",J1537,0)</f>
        <v>0</v>
      </c>
      <c r="BJ1537" s="24" t="s">
        <v>79</v>
      </c>
      <c r="BK1537" s="203">
        <f>ROUND(I1537*H1537,2)</f>
        <v>0</v>
      </c>
      <c r="BL1537" s="24" t="s">
        <v>209</v>
      </c>
      <c r="BM1537" s="24" t="s">
        <v>2988</v>
      </c>
    </row>
    <row r="1538" spans="2:51" s="11" customFormat="1" ht="13.5">
      <c r="B1538" s="204"/>
      <c r="C1538" s="205"/>
      <c r="D1538" s="206" t="s">
        <v>180</v>
      </c>
      <c r="E1538" s="207" t="s">
        <v>21</v>
      </c>
      <c r="F1538" s="208" t="s">
        <v>2989</v>
      </c>
      <c r="G1538" s="205"/>
      <c r="H1538" s="209">
        <v>14.24</v>
      </c>
      <c r="I1538" s="210"/>
      <c r="J1538" s="205"/>
      <c r="K1538" s="205"/>
      <c r="L1538" s="211"/>
      <c r="M1538" s="212"/>
      <c r="N1538" s="213"/>
      <c r="O1538" s="213"/>
      <c r="P1538" s="213"/>
      <c r="Q1538" s="213"/>
      <c r="R1538" s="213"/>
      <c r="S1538" s="213"/>
      <c r="T1538" s="214"/>
      <c r="AT1538" s="215" t="s">
        <v>180</v>
      </c>
      <c r="AU1538" s="215" t="s">
        <v>81</v>
      </c>
      <c r="AV1538" s="11" t="s">
        <v>81</v>
      </c>
      <c r="AW1538" s="11" t="s">
        <v>182</v>
      </c>
      <c r="AX1538" s="11" t="s">
        <v>71</v>
      </c>
      <c r="AY1538" s="215" t="s">
        <v>172</v>
      </c>
    </row>
    <row r="1539" spans="2:51" s="11" customFormat="1" ht="13.5">
      <c r="B1539" s="204"/>
      <c r="C1539" s="205"/>
      <c r="D1539" s="206" t="s">
        <v>180</v>
      </c>
      <c r="E1539" s="207" t="s">
        <v>21</v>
      </c>
      <c r="F1539" s="208" t="s">
        <v>2990</v>
      </c>
      <c r="G1539" s="205"/>
      <c r="H1539" s="209">
        <v>3.6</v>
      </c>
      <c r="I1539" s="210"/>
      <c r="J1539" s="205"/>
      <c r="K1539" s="205"/>
      <c r="L1539" s="211"/>
      <c r="M1539" s="212"/>
      <c r="N1539" s="213"/>
      <c r="O1539" s="213"/>
      <c r="P1539" s="213"/>
      <c r="Q1539" s="213"/>
      <c r="R1539" s="213"/>
      <c r="S1539" s="213"/>
      <c r="T1539" s="214"/>
      <c r="AT1539" s="215" t="s">
        <v>180</v>
      </c>
      <c r="AU1539" s="215" t="s">
        <v>81</v>
      </c>
      <c r="AV1539" s="11" t="s">
        <v>81</v>
      </c>
      <c r="AW1539" s="11" t="s">
        <v>182</v>
      </c>
      <c r="AX1539" s="11" t="s">
        <v>71</v>
      </c>
      <c r="AY1539" s="215" t="s">
        <v>172</v>
      </c>
    </row>
    <row r="1540" spans="2:51" s="11" customFormat="1" ht="13.5">
      <c r="B1540" s="204"/>
      <c r="C1540" s="205"/>
      <c r="D1540" s="206" t="s">
        <v>180</v>
      </c>
      <c r="E1540" s="207" t="s">
        <v>21</v>
      </c>
      <c r="F1540" s="208" t="s">
        <v>2991</v>
      </c>
      <c r="G1540" s="205"/>
      <c r="H1540" s="209">
        <v>8.265</v>
      </c>
      <c r="I1540" s="210"/>
      <c r="J1540" s="205"/>
      <c r="K1540" s="205"/>
      <c r="L1540" s="211"/>
      <c r="M1540" s="212"/>
      <c r="N1540" s="213"/>
      <c r="O1540" s="213"/>
      <c r="P1540" s="213"/>
      <c r="Q1540" s="213"/>
      <c r="R1540" s="213"/>
      <c r="S1540" s="213"/>
      <c r="T1540" s="214"/>
      <c r="AT1540" s="215" t="s">
        <v>180</v>
      </c>
      <c r="AU1540" s="215" t="s">
        <v>81</v>
      </c>
      <c r="AV1540" s="11" t="s">
        <v>81</v>
      </c>
      <c r="AW1540" s="11" t="s">
        <v>182</v>
      </c>
      <c r="AX1540" s="11" t="s">
        <v>71</v>
      </c>
      <c r="AY1540" s="215" t="s">
        <v>172</v>
      </c>
    </row>
    <row r="1541" spans="2:51" s="11" customFormat="1" ht="13.5">
      <c r="B1541" s="204"/>
      <c r="C1541" s="205"/>
      <c r="D1541" s="206" t="s">
        <v>180</v>
      </c>
      <c r="E1541" s="207" t="s">
        <v>21</v>
      </c>
      <c r="F1541" s="208" t="s">
        <v>2992</v>
      </c>
      <c r="G1541" s="205"/>
      <c r="H1541" s="209">
        <v>1.6</v>
      </c>
      <c r="I1541" s="210"/>
      <c r="J1541" s="205"/>
      <c r="K1541" s="205"/>
      <c r="L1541" s="211"/>
      <c r="M1541" s="212"/>
      <c r="N1541" s="213"/>
      <c r="O1541" s="213"/>
      <c r="P1541" s="213"/>
      <c r="Q1541" s="213"/>
      <c r="R1541" s="213"/>
      <c r="S1541" s="213"/>
      <c r="T1541" s="214"/>
      <c r="AT1541" s="215" t="s">
        <v>180</v>
      </c>
      <c r="AU1541" s="215" t="s">
        <v>81</v>
      </c>
      <c r="AV1541" s="11" t="s">
        <v>81</v>
      </c>
      <c r="AW1541" s="11" t="s">
        <v>182</v>
      </c>
      <c r="AX1541" s="11" t="s">
        <v>71</v>
      </c>
      <c r="AY1541" s="215" t="s">
        <v>172</v>
      </c>
    </row>
    <row r="1542" spans="2:51" s="11" customFormat="1" ht="13.5">
      <c r="B1542" s="204"/>
      <c r="C1542" s="205"/>
      <c r="D1542" s="206" t="s">
        <v>180</v>
      </c>
      <c r="E1542" s="207" t="s">
        <v>21</v>
      </c>
      <c r="F1542" s="208" t="s">
        <v>2993</v>
      </c>
      <c r="G1542" s="205"/>
      <c r="H1542" s="209">
        <v>10.79</v>
      </c>
      <c r="I1542" s="210"/>
      <c r="J1542" s="205"/>
      <c r="K1542" s="205"/>
      <c r="L1542" s="211"/>
      <c r="M1542" s="212"/>
      <c r="N1542" s="213"/>
      <c r="O1542" s="213"/>
      <c r="P1542" s="213"/>
      <c r="Q1542" s="213"/>
      <c r="R1542" s="213"/>
      <c r="S1542" s="213"/>
      <c r="T1542" s="214"/>
      <c r="AT1542" s="215" t="s">
        <v>180</v>
      </c>
      <c r="AU1542" s="215" t="s">
        <v>81</v>
      </c>
      <c r="AV1542" s="11" t="s">
        <v>81</v>
      </c>
      <c r="AW1542" s="11" t="s">
        <v>182</v>
      </c>
      <c r="AX1542" s="11" t="s">
        <v>71</v>
      </c>
      <c r="AY1542" s="215" t="s">
        <v>172</v>
      </c>
    </row>
    <row r="1543" spans="2:51" s="11" customFormat="1" ht="13.5">
      <c r="B1543" s="204"/>
      <c r="C1543" s="205"/>
      <c r="D1543" s="206" t="s">
        <v>180</v>
      </c>
      <c r="E1543" s="207" t="s">
        <v>21</v>
      </c>
      <c r="F1543" s="208" t="s">
        <v>2994</v>
      </c>
      <c r="G1543" s="205"/>
      <c r="H1543" s="209">
        <v>7.83</v>
      </c>
      <c r="I1543" s="210"/>
      <c r="J1543" s="205"/>
      <c r="K1543" s="205"/>
      <c r="L1543" s="211"/>
      <c r="M1543" s="212"/>
      <c r="N1543" s="213"/>
      <c r="O1543" s="213"/>
      <c r="P1543" s="213"/>
      <c r="Q1543" s="213"/>
      <c r="R1543" s="213"/>
      <c r="S1543" s="213"/>
      <c r="T1543" s="214"/>
      <c r="AT1543" s="215" t="s">
        <v>180</v>
      </c>
      <c r="AU1543" s="215" t="s">
        <v>81</v>
      </c>
      <c r="AV1543" s="11" t="s">
        <v>81</v>
      </c>
      <c r="AW1543" s="11" t="s">
        <v>182</v>
      </c>
      <c r="AX1543" s="11" t="s">
        <v>71</v>
      </c>
      <c r="AY1543" s="215" t="s">
        <v>172</v>
      </c>
    </row>
    <row r="1544" spans="2:51" s="11" customFormat="1" ht="13.5">
      <c r="B1544" s="204"/>
      <c r="C1544" s="205"/>
      <c r="D1544" s="206" t="s">
        <v>180</v>
      </c>
      <c r="E1544" s="207" t="s">
        <v>21</v>
      </c>
      <c r="F1544" s="208" t="s">
        <v>2992</v>
      </c>
      <c r="G1544" s="205"/>
      <c r="H1544" s="209">
        <v>1.6</v>
      </c>
      <c r="I1544" s="210"/>
      <c r="J1544" s="205"/>
      <c r="K1544" s="205"/>
      <c r="L1544" s="211"/>
      <c r="M1544" s="212"/>
      <c r="N1544" s="213"/>
      <c r="O1544" s="213"/>
      <c r="P1544" s="213"/>
      <c r="Q1544" s="213"/>
      <c r="R1544" s="213"/>
      <c r="S1544" s="213"/>
      <c r="T1544" s="214"/>
      <c r="AT1544" s="215" t="s">
        <v>180</v>
      </c>
      <c r="AU1544" s="215" t="s">
        <v>81</v>
      </c>
      <c r="AV1544" s="11" t="s">
        <v>81</v>
      </c>
      <c r="AW1544" s="11" t="s">
        <v>182</v>
      </c>
      <c r="AX1544" s="11" t="s">
        <v>71</v>
      </c>
      <c r="AY1544" s="215" t="s">
        <v>172</v>
      </c>
    </row>
    <row r="1545" spans="2:51" s="11" customFormat="1" ht="13.5">
      <c r="B1545" s="204"/>
      <c r="C1545" s="205"/>
      <c r="D1545" s="206" t="s">
        <v>180</v>
      </c>
      <c r="E1545" s="207" t="s">
        <v>21</v>
      </c>
      <c r="F1545" s="208" t="s">
        <v>2995</v>
      </c>
      <c r="G1545" s="205"/>
      <c r="H1545" s="209">
        <v>8.24</v>
      </c>
      <c r="I1545" s="210"/>
      <c r="J1545" s="205"/>
      <c r="K1545" s="205"/>
      <c r="L1545" s="211"/>
      <c r="M1545" s="212"/>
      <c r="N1545" s="213"/>
      <c r="O1545" s="213"/>
      <c r="P1545" s="213"/>
      <c r="Q1545" s="213"/>
      <c r="R1545" s="213"/>
      <c r="S1545" s="213"/>
      <c r="T1545" s="214"/>
      <c r="AT1545" s="215" t="s">
        <v>180</v>
      </c>
      <c r="AU1545" s="215" t="s">
        <v>81</v>
      </c>
      <c r="AV1545" s="11" t="s">
        <v>81</v>
      </c>
      <c r="AW1545" s="11" t="s">
        <v>182</v>
      </c>
      <c r="AX1545" s="11" t="s">
        <v>71</v>
      </c>
      <c r="AY1545" s="215" t="s">
        <v>172</v>
      </c>
    </row>
    <row r="1546" spans="2:51" s="11" customFormat="1" ht="13.5">
      <c r="B1546" s="204"/>
      <c r="C1546" s="205"/>
      <c r="D1546" s="206" t="s">
        <v>180</v>
      </c>
      <c r="E1546" s="207" t="s">
        <v>21</v>
      </c>
      <c r="F1546" s="208" t="s">
        <v>2996</v>
      </c>
      <c r="G1546" s="205"/>
      <c r="H1546" s="209">
        <v>2.718</v>
      </c>
      <c r="I1546" s="210"/>
      <c r="J1546" s="205"/>
      <c r="K1546" s="205"/>
      <c r="L1546" s="211"/>
      <c r="M1546" s="212"/>
      <c r="N1546" s="213"/>
      <c r="O1546" s="213"/>
      <c r="P1546" s="213"/>
      <c r="Q1546" s="213"/>
      <c r="R1546" s="213"/>
      <c r="S1546" s="213"/>
      <c r="T1546" s="214"/>
      <c r="AT1546" s="215" t="s">
        <v>180</v>
      </c>
      <c r="AU1546" s="215" t="s">
        <v>81</v>
      </c>
      <c r="AV1546" s="11" t="s">
        <v>81</v>
      </c>
      <c r="AW1546" s="11" t="s">
        <v>182</v>
      </c>
      <c r="AX1546" s="11" t="s">
        <v>71</v>
      </c>
      <c r="AY1546" s="215" t="s">
        <v>172</v>
      </c>
    </row>
    <row r="1547" spans="2:51" s="11" customFormat="1" ht="13.5">
      <c r="B1547" s="204"/>
      <c r="C1547" s="205"/>
      <c r="D1547" s="206" t="s">
        <v>180</v>
      </c>
      <c r="E1547" s="207" t="s">
        <v>21</v>
      </c>
      <c r="F1547" s="208" t="s">
        <v>2997</v>
      </c>
      <c r="G1547" s="205"/>
      <c r="H1547" s="209">
        <v>4.04982</v>
      </c>
      <c r="I1547" s="210"/>
      <c r="J1547" s="205"/>
      <c r="K1547" s="205"/>
      <c r="L1547" s="211"/>
      <c r="M1547" s="212"/>
      <c r="N1547" s="213"/>
      <c r="O1547" s="213"/>
      <c r="P1547" s="213"/>
      <c r="Q1547" s="213"/>
      <c r="R1547" s="213"/>
      <c r="S1547" s="213"/>
      <c r="T1547" s="214"/>
      <c r="AT1547" s="215" t="s">
        <v>180</v>
      </c>
      <c r="AU1547" s="215" t="s">
        <v>81</v>
      </c>
      <c r="AV1547" s="11" t="s">
        <v>81</v>
      </c>
      <c r="AW1547" s="11" t="s">
        <v>182</v>
      </c>
      <c r="AX1547" s="11" t="s">
        <v>71</v>
      </c>
      <c r="AY1547" s="215" t="s">
        <v>172</v>
      </c>
    </row>
    <row r="1548" spans="2:51" s="11" customFormat="1" ht="13.5">
      <c r="B1548" s="204"/>
      <c r="C1548" s="205"/>
      <c r="D1548" s="206" t="s">
        <v>180</v>
      </c>
      <c r="E1548" s="207" t="s">
        <v>21</v>
      </c>
      <c r="F1548" s="208" t="s">
        <v>2998</v>
      </c>
      <c r="G1548" s="205"/>
      <c r="H1548" s="209">
        <v>0.8</v>
      </c>
      <c r="I1548" s="210"/>
      <c r="J1548" s="205"/>
      <c r="K1548" s="205"/>
      <c r="L1548" s="211"/>
      <c r="M1548" s="212"/>
      <c r="N1548" s="213"/>
      <c r="O1548" s="213"/>
      <c r="P1548" s="213"/>
      <c r="Q1548" s="213"/>
      <c r="R1548" s="213"/>
      <c r="S1548" s="213"/>
      <c r="T1548" s="214"/>
      <c r="AT1548" s="215" t="s">
        <v>180</v>
      </c>
      <c r="AU1548" s="215" t="s">
        <v>81</v>
      </c>
      <c r="AV1548" s="11" t="s">
        <v>81</v>
      </c>
      <c r="AW1548" s="11" t="s">
        <v>182</v>
      </c>
      <c r="AX1548" s="11" t="s">
        <v>71</v>
      </c>
      <c r="AY1548" s="215" t="s">
        <v>172</v>
      </c>
    </row>
    <row r="1549" spans="2:51" s="11" customFormat="1" ht="13.5">
      <c r="B1549" s="204"/>
      <c r="C1549" s="205"/>
      <c r="D1549" s="206" t="s">
        <v>180</v>
      </c>
      <c r="E1549" s="207" t="s">
        <v>21</v>
      </c>
      <c r="F1549" s="208" t="s">
        <v>2999</v>
      </c>
      <c r="G1549" s="205"/>
      <c r="H1549" s="209">
        <v>6.83</v>
      </c>
      <c r="I1549" s="210"/>
      <c r="J1549" s="205"/>
      <c r="K1549" s="205"/>
      <c r="L1549" s="211"/>
      <c r="M1549" s="212"/>
      <c r="N1549" s="213"/>
      <c r="O1549" s="213"/>
      <c r="P1549" s="213"/>
      <c r="Q1549" s="213"/>
      <c r="R1549" s="213"/>
      <c r="S1549" s="213"/>
      <c r="T1549" s="214"/>
      <c r="AT1549" s="215" t="s">
        <v>180</v>
      </c>
      <c r="AU1549" s="215" t="s">
        <v>81</v>
      </c>
      <c r="AV1549" s="11" t="s">
        <v>81</v>
      </c>
      <c r="AW1549" s="11" t="s">
        <v>182</v>
      </c>
      <c r="AX1549" s="11" t="s">
        <v>71</v>
      </c>
      <c r="AY1549" s="215" t="s">
        <v>172</v>
      </c>
    </row>
    <row r="1550" spans="2:51" s="11" customFormat="1" ht="13.5">
      <c r="B1550" s="204"/>
      <c r="C1550" s="205"/>
      <c r="D1550" s="206" t="s">
        <v>180</v>
      </c>
      <c r="E1550" s="207" t="s">
        <v>21</v>
      </c>
      <c r="F1550" s="208" t="s">
        <v>3000</v>
      </c>
      <c r="G1550" s="205"/>
      <c r="H1550" s="209">
        <v>3.6</v>
      </c>
      <c r="I1550" s="210"/>
      <c r="J1550" s="205"/>
      <c r="K1550" s="205"/>
      <c r="L1550" s="211"/>
      <c r="M1550" s="212"/>
      <c r="N1550" s="213"/>
      <c r="O1550" s="213"/>
      <c r="P1550" s="213"/>
      <c r="Q1550" s="213"/>
      <c r="R1550" s="213"/>
      <c r="S1550" s="213"/>
      <c r="T1550" s="214"/>
      <c r="AT1550" s="215" t="s">
        <v>180</v>
      </c>
      <c r="AU1550" s="215" t="s">
        <v>81</v>
      </c>
      <c r="AV1550" s="11" t="s">
        <v>81</v>
      </c>
      <c r="AW1550" s="11" t="s">
        <v>182</v>
      </c>
      <c r="AX1550" s="11" t="s">
        <v>71</v>
      </c>
      <c r="AY1550" s="215" t="s">
        <v>172</v>
      </c>
    </row>
    <row r="1551" spans="2:51" s="11" customFormat="1" ht="13.5">
      <c r="B1551" s="204"/>
      <c r="C1551" s="205"/>
      <c r="D1551" s="206" t="s">
        <v>180</v>
      </c>
      <c r="E1551" s="207" t="s">
        <v>21</v>
      </c>
      <c r="F1551" s="208" t="s">
        <v>3001</v>
      </c>
      <c r="G1551" s="205"/>
      <c r="H1551" s="209">
        <v>7.83</v>
      </c>
      <c r="I1551" s="210"/>
      <c r="J1551" s="205"/>
      <c r="K1551" s="205"/>
      <c r="L1551" s="211"/>
      <c r="M1551" s="212"/>
      <c r="N1551" s="213"/>
      <c r="O1551" s="213"/>
      <c r="P1551" s="213"/>
      <c r="Q1551" s="213"/>
      <c r="R1551" s="213"/>
      <c r="S1551" s="213"/>
      <c r="T1551" s="214"/>
      <c r="AT1551" s="215" t="s">
        <v>180</v>
      </c>
      <c r="AU1551" s="215" t="s">
        <v>81</v>
      </c>
      <c r="AV1551" s="11" t="s">
        <v>81</v>
      </c>
      <c r="AW1551" s="11" t="s">
        <v>182</v>
      </c>
      <c r="AX1551" s="11" t="s">
        <v>71</v>
      </c>
      <c r="AY1551" s="215" t="s">
        <v>172</v>
      </c>
    </row>
    <row r="1552" spans="2:51" s="11" customFormat="1" ht="13.5">
      <c r="B1552" s="204"/>
      <c r="C1552" s="205"/>
      <c r="D1552" s="206" t="s">
        <v>180</v>
      </c>
      <c r="E1552" s="207" t="s">
        <v>21</v>
      </c>
      <c r="F1552" s="208" t="s">
        <v>2992</v>
      </c>
      <c r="G1552" s="205"/>
      <c r="H1552" s="209">
        <v>1.6</v>
      </c>
      <c r="I1552" s="210"/>
      <c r="J1552" s="205"/>
      <c r="K1552" s="205"/>
      <c r="L1552" s="211"/>
      <c r="M1552" s="212"/>
      <c r="N1552" s="213"/>
      <c r="O1552" s="213"/>
      <c r="P1552" s="213"/>
      <c r="Q1552" s="213"/>
      <c r="R1552" s="213"/>
      <c r="S1552" s="213"/>
      <c r="T1552" s="214"/>
      <c r="AT1552" s="215" t="s">
        <v>180</v>
      </c>
      <c r="AU1552" s="215" t="s">
        <v>81</v>
      </c>
      <c r="AV1552" s="11" t="s">
        <v>81</v>
      </c>
      <c r="AW1552" s="11" t="s">
        <v>182</v>
      </c>
      <c r="AX1552" s="11" t="s">
        <v>71</v>
      </c>
      <c r="AY1552" s="215" t="s">
        <v>172</v>
      </c>
    </row>
    <row r="1553" spans="2:51" s="11" customFormat="1" ht="13.5">
      <c r="B1553" s="204"/>
      <c r="C1553" s="205"/>
      <c r="D1553" s="206" t="s">
        <v>180</v>
      </c>
      <c r="E1553" s="207" t="s">
        <v>21</v>
      </c>
      <c r="F1553" s="208" t="s">
        <v>2993</v>
      </c>
      <c r="G1553" s="205"/>
      <c r="H1553" s="209">
        <v>10.79</v>
      </c>
      <c r="I1553" s="210"/>
      <c r="J1553" s="205"/>
      <c r="K1553" s="205"/>
      <c r="L1553" s="211"/>
      <c r="M1553" s="212"/>
      <c r="N1553" s="213"/>
      <c r="O1553" s="213"/>
      <c r="P1553" s="213"/>
      <c r="Q1553" s="213"/>
      <c r="R1553" s="213"/>
      <c r="S1553" s="213"/>
      <c r="T1553" s="214"/>
      <c r="AT1553" s="215" t="s">
        <v>180</v>
      </c>
      <c r="AU1553" s="215" t="s">
        <v>81</v>
      </c>
      <c r="AV1553" s="11" t="s">
        <v>81</v>
      </c>
      <c r="AW1553" s="11" t="s">
        <v>182</v>
      </c>
      <c r="AX1553" s="11" t="s">
        <v>71</v>
      </c>
      <c r="AY1553" s="215" t="s">
        <v>172</v>
      </c>
    </row>
    <row r="1554" spans="2:51" s="11" customFormat="1" ht="13.5">
      <c r="B1554" s="204"/>
      <c r="C1554" s="205"/>
      <c r="D1554" s="206" t="s">
        <v>180</v>
      </c>
      <c r="E1554" s="207" t="s">
        <v>21</v>
      </c>
      <c r="F1554" s="208" t="s">
        <v>3002</v>
      </c>
      <c r="G1554" s="205"/>
      <c r="H1554" s="209">
        <v>3.6</v>
      </c>
      <c r="I1554" s="210"/>
      <c r="J1554" s="205"/>
      <c r="K1554" s="205"/>
      <c r="L1554" s="211"/>
      <c r="M1554" s="212"/>
      <c r="N1554" s="213"/>
      <c r="O1554" s="213"/>
      <c r="P1554" s="213"/>
      <c r="Q1554" s="213"/>
      <c r="R1554" s="213"/>
      <c r="S1554" s="213"/>
      <c r="T1554" s="214"/>
      <c r="AT1554" s="215" t="s">
        <v>180</v>
      </c>
      <c r="AU1554" s="215" t="s">
        <v>81</v>
      </c>
      <c r="AV1554" s="11" t="s">
        <v>81</v>
      </c>
      <c r="AW1554" s="11" t="s">
        <v>182</v>
      </c>
      <c r="AX1554" s="11" t="s">
        <v>71</v>
      </c>
      <c r="AY1554" s="215" t="s">
        <v>172</v>
      </c>
    </row>
    <row r="1555" spans="2:51" s="11" customFormat="1" ht="13.5">
      <c r="B1555" s="204"/>
      <c r="C1555" s="205"/>
      <c r="D1555" s="206" t="s">
        <v>180</v>
      </c>
      <c r="E1555" s="207" t="s">
        <v>21</v>
      </c>
      <c r="F1555" s="208" t="s">
        <v>3003</v>
      </c>
      <c r="G1555" s="205"/>
      <c r="H1555" s="209">
        <v>7.83</v>
      </c>
      <c r="I1555" s="210"/>
      <c r="J1555" s="205"/>
      <c r="K1555" s="205"/>
      <c r="L1555" s="211"/>
      <c r="M1555" s="212"/>
      <c r="N1555" s="213"/>
      <c r="O1555" s="213"/>
      <c r="P1555" s="213"/>
      <c r="Q1555" s="213"/>
      <c r="R1555" s="213"/>
      <c r="S1555" s="213"/>
      <c r="T1555" s="214"/>
      <c r="AT1555" s="215" t="s">
        <v>180</v>
      </c>
      <c r="AU1555" s="215" t="s">
        <v>81</v>
      </c>
      <c r="AV1555" s="11" t="s">
        <v>81</v>
      </c>
      <c r="AW1555" s="11" t="s">
        <v>182</v>
      </c>
      <c r="AX1555" s="11" t="s">
        <v>71</v>
      </c>
      <c r="AY1555" s="215" t="s">
        <v>172</v>
      </c>
    </row>
    <row r="1556" spans="2:51" s="11" customFormat="1" ht="13.5">
      <c r="B1556" s="204"/>
      <c r="C1556" s="205"/>
      <c r="D1556" s="206" t="s">
        <v>180</v>
      </c>
      <c r="E1556" s="207" t="s">
        <v>21</v>
      </c>
      <c r="F1556" s="208" t="s">
        <v>2992</v>
      </c>
      <c r="G1556" s="205"/>
      <c r="H1556" s="209">
        <v>1.6</v>
      </c>
      <c r="I1556" s="210"/>
      <c r="J1556" s="205"/>
      <c r="K1556" s="205"/>
      <c r="L1556" s="211"/>
      <c r="M1556" s="212"/>
      <c r="N1556" s="213"/>
      <c r="O1556" s="213"/>
      <c r="P1556" s="213"/>
      <c r="Q1556" s="213"/>
      <c r="R1556" s="213"/>
      <c r="S1556" s="213"/>
      <c r="T1556" s="214"/>
      <c r="AT1556" s="215" t="s">
        <v>180</v>
      </c>
      <c r="AU1556" s="215" t="s">
        <v>81</v>
      </c>
      <c r="AV1556" s="11" t="s">
        <v>81</v>
      </c>
      <c r="AW1556" s="11" t="s">
        <v>182</v>
      </c>
      <c r="AX1556" s="11" t="s">
        <v>71</v>
      </c>
      <c r="AY1556" s="215" t="s">
        <v>172</v>
      </c>
    </row>
    <row r="1557" spans="2:51" s="11" customFormat="1" ht="13.5">
      <c r="B1557" s="204"/>
      <c r="C1557" s="205"/>
      <c r="D1557" s="206" t="s">
        <v>180</v>
      </c>
      <c r="E1557" s="207" t="s">
        <v>21</v>
      </c>
      <c r="F1557" s="208" t="s">
        <v>2993</v>
      </c>
      <c r="G1557" s="205"/>
      <c r="H1557" s="209">
        <v>10.79</v>
      </c>
      <c r="I1557" s="210"/>
      <c r="J1557" s="205"/>
      <c r="K1557" s="205"/>
      <c r="L1557" s="211"/>
      <c r="M1557" s="212"/>
      <c r="N1557" s="213"/>
      <c r="O1557" s="213"/>
      <c r="P1557" s="213"/>
      <c r="Q1557" s="213"/>
      <c r="R1557" s="213"/>
      <c r="S1557" s="213"/>
      <c r="T1557" s="214"/>
      <c r="AT1557" s="215" t="s">
        <v>180</v>
      </c>
      <c r="AU1557" s="215" t="s">
        <v>81</v>
      </c>
      <c r="AV1557" s="11" t="s">
        <v>81</v>
      </c>
      <c r="AW1557" s="11" t="s">
        <v>182</v>
      </c>
      <c r="AX1557" s="11" t="s">
        <v>71</v>
      </c>
      <c r="AY1557" s="215" t="s">
        <v>172</v>
      </c>
    </row>
    <row r="1558" spans="2:51" s="11" customFormat="1" ht="13.5">
      <c r="B1558" s="204"/>
      <c r="C1558" s="205"/>
      <c r="D1558" s="206" t="s">
        <v>180</v>
      </c>
      <c r="E1558" s="207" t="s">
        <v>21</v>
      </c>
      <c r="F1558" s="208" t="s">
        <v>3004</v>
      </c>
      <c r="G1558" s="205"/>
      <c r="H1558" s="209">
        <v>3.6</v>
      </c>
      <c r="I1558" s="210"/>
      <c r="J1558" s="205"/>
      <c r="K1558" s="205"/>
      <c r="L1558" s="211"/>
      <c r="M1558" s="212"/>
      <c r="N1558" s="213"/>
      <c r="O1558" s="213"/>
      <c r="P1558" s="213"/>
      <c r="Q1558" s="213"/>
      <c r="R1558" s="213"/>
      <c r="S1558" s="213"/>
      <c r="T1558" s="214"/>
      <c r="AT1558" s="215" t="s">
        <v>180</v>
      </c>
      <c r="AU1558" s="215" t="s">
        <v>81</v>
      </c>
      <c r="AV1558" s="11" t="s">
        <v>81</v>
      </c>
      <c r="AW1558" s="11" t="s">
        <v>182</v>
      </c>
      <c r="AX1558" s="11" t="s">
        <v>71</v>
      </c>
      <c r="AY1558" s="215" t="s">
        <v>172</v>
      </c>
    </row>
    <row r="1559" spans="2:51" s="11" customFormat="1" ht="13.5">
      <c r="B1559" s="204"/>
      <c r="C1559" s="205"/>
      <c r="D1559" s="206" t="s">
        <v>180</v>
      </c>
      <c r="E1559" s="207" t="s">
        <v>21</v>
      </c>
      <c r="F1559" s="208" t="s">
        <v>3005</v>
      </c>
      <c r="G1559" s="205"/>
      <c r="H1559" s="209">
        <v>7.83</v>
      </c>
      <c r="I1559" s="210"/>
      <c r="J1559" s="205"/>
      <c r="K1559" s="205"/>
      <c r="L1559" s="211"/>
      <c r="M1559" s="212"/>
      <c r="N1559" s="213"/>
      <c r="O1559" s="213"/>
      <c r="P1559" s="213"/>
      <c r="Q1559" s="213"/>
      <c r="R1559" s="213"/>
      <c r="S1559" s="213"/>
      <c r="T1559" s="214"/>
      <c r="AT1559" s="215" t="s">
        <v>180</v>
      </c>
      <c r="AU1559" s="215" t="s">
        <v>81</v>
      </c>
      <c r="AV1559" s="11" t="s">
        <v>81</v>
      </c>
      <c r="AW1559" s="11" t="s">
        <v>182</v>
      </c>
      <c r="AX1559" s="11" t="s">
        <v>71</v>
      </c>
      <c r="AY1559" s="215" t="s">
        <v>172</v>
      </c>
    </row>
    <row r="1560" spans="2:51" s="11" customFormat="1" ht="13.5">
      <c r="B1560" s="204"/>
      <c r="C1560" s="205"/>
      <c r="D1560" s="206" t="s">
        <v>180</v>
      </c>
      <c r="E1560" s="207" t="s">
        <v>21</v>
      </c>
      <c r="F1560" s="208" t="s">
        <v>2992</v>
      </c>
      <c r="G1560" s="205"/>
      <c r="H1560" s="209">
        <v>1.6</v>
      </c>
      <c r="I1560" s="210"/>
      <c r="J1560" s="205"/>
      <c r="K1560" s="205"/>
      <c r="L1560" s="211"/>
      <c r="M1560" s="212"/>
      <c r="N1560" s="213"/>
      <c r="O1560" s="213"/>
      <c r="P1560" s="213"/>
      <c r="Q1560" s="213"/>
      <c r="R1560" s="213"/>
      <c r="S1560" s="213"/>
      <c r="T1560" s="214"/>
      <c r="AT1560" s="215" t="s">
        <v>180</v>
      </c>
      <c r="AU1560" s="215" t="s">
        <v>81</v>
      </c>
      <c r="AV1560" s="11" t="s">
        <v>81</v>
      </c>
      <c r="AW1560" s="11" t="s">
        <v>182</v>
      </c>
      <c r="AX1560" s="11" t="s">
        <v>71</v>
      </c>
      <c r="AY1560" s="215" t="s">
        <v>172</v>
      </c>
    </row>
    <row r="1561" spans="2:51" s="11" customFormat="1" ht="13.5">
      <c r="B1561" s="204"/>
      <c r="C1561" s="205"/>
      <c r="D1561" s="206" t="s">
        <v>180</v>
      </c>
      <c r="E1561" s="207" t="s">
        <v>21</v>
      </c>
      <c r="F1561" s="208" t="s">
        <v>3006</v>
      </c>
      <c r="G1561" s="205"/>
      <c r="H1561" s="209">
        <v>14.97</v>
      </c>
      <c r="I1561" s="210"/>
      <c r="J1561" s="205"/>
      <c r="K1561" s="205"/>
      <c r="L1561" s="211"/>
      <c r="M1561" s="212"/>
      <c r="N1561" s="213"/>
      <c r="O1561" s="213"/>
      <c r="P1561" s="213"/>
      <c r="Q1561" s="213"/>
      <c r="R1561" s="213"/>
      <c r="S1561" s="213"/>
      <c r="T1561" s="214"/>
      <c r="AT1561" s="215" t="s">
        <v>180</v>
      </c>
      <c r="AU1561" s="215" t="s">
        <v>81</v>
      </c>
      <c r="AV1561" s="11" t="s">
        <v>81</v>
      </c>
      <c r="AW1561" s="11" t="s">
        <v>182</v>
      </c>
      <c r="AX1561" s="11" t="s">
        <v>71</v>
      </c>
      <c r="AY1561" s="215" t="s">
        <v>172</v>
      </c>
    </row>
    <row r="1562" spans="2:51" s="11" customFormat="1" ht="13.5">
      <c r="B1562" s="204"/>
      <c r="C1562" s="205"/>
      <c r="D1562" s="206" t="s">
        <v>180</v>
      </c>
      <c r="E1562" s="207" t="s">
        <v>21</v>
      </c>
      <c r="F1562" s="208" t="s">
        <v>3007</v>
      </c>
      <c r="G1562" s="205"/>
      <c r="H1562" s="209">
        <v>3.6</v>
      </c>
      <c r="I1562" s="210"/>
      <c r="J1562" s="205"/>
      <c r="K1562" s="205"/>
      <c r="L1562" s="211"/>
      <c r="M1562" s="212"/>
      <c r="N1562" s="213"/>
      <c r="O1562" s="213"/>
      <c r="P1562" s="213"/>
      <c r="Q1562" s="213"/>
      <c r="R1562" s="213"/>
      <c r="S1562" s="213"/>
      <c r="T1562" s="214"/>
      <c r="AT1562" s="215" t="s">
        <v>180</v>
      </c>
      <c r="AU1562" s="215" t="s">
        <v>81</v>
      </c>
      <c r="AV1562" s="11" t="s">
        <v>81</v>
      </c>
      <c r="AW1562" s="11" t="s">
        <v>182</v>
      </c>
      <c r="AX1562" s="11" t="s">
        <v>71</v>
      </c>
      <c r="AY1562" s="215" t="s">
        <v>172</v>
      </c>
    </row>
    <row r="1563" spans="2:51" s="12" customFormat="1" ht="13.5">
      <c r="B1563" s="216"/>
      <c r="C1563" s="217"/>
      <c r="D1563" s="206" t="s">
        <v>180</v>
      </c>
      <c r="E1563" s="218" t="s">
        <v>21</v>
      </c>
      <c r="F1563" s="219" t="s">
        <v>183</v>
      </c>
      <c r="G1563" s="217"/>
      <c r="H1563" s="220">
        <v>149.80282</v>
      </c>
      <c r="I1563" s="221"/>
      <c r="J1563" s="217"/>
      <c r="K1563" s="217"/>
      <c r="L1563" s="222"/>
      <c r="M1563" s="223"/>
      <c r="N1563" s="224"/>
      <c r="O1563" s="224"/>
      <c r="P1563" s="224"/>
      <c r="Q1563" s="224"/>
      <c r="R1563" s="224"/>
      <c r="S1563" s="224"/>
      <c r="T1563" s="225"/>
      <c r="AT1563" s="226" t="s">
        <v>180</v>
      </c>
      <c r="AU1563" s="226" t="s">
        <v>81</v>
      </c>
      <c r="AV1563" s="12" t="s">
        <v>179</v>
      </c>
      <c r="AW1563" s="12" t="s">
        <v>182</v>
      </c>
      <c r="AX1563" s="12" t="s">
        <v>79</v>
      </c>
      <c r="AY1563" s="226" t="s">
        <v>172</v>
      </c>
    </row>
    <row r="1564" spans="2:65" s="1" customFormat="1" ht="16.5" customHeight="1">
      <c r="B1564" s="41"/>
      <c r="C1564" s="192" t="s">
        <v>3008</v>
      </c>
      <c r="D1564" s="192" t="s">
        <v>174</v>
      </c>
      <c r="E1564" s="193" t="s">
        <v>3009</v>
      </c>
      <c r="F1564" s="194" t="s">
        <v>3010</v>
      </c>
      <c r="G1564" s="195" t="s">
        <v>1092</v>
      </c>
      <c r="H1564" s="247"/>
      <c r="I1564" s="197"/>
      <c r="J1564" s="198">
        <f>ROUND(I1564*H1564,2)</f>
        <v>0</v>
      </c>
      <c r="K1564" s="194" t="s">
        <v>178</v>
      </c>
      <c r="L1564" s="61"/>
      <c r="M1564" s="199" t="s">
        <v>21</v>
      </c>
      <c r="N1564" s="200" t="s">
        <v>42</v>
      </c>
      <c r="O1564" s="42"/>
      <c r="P1564" s="201">
        <f>O1564*H1564</f>
        <v>0</v>
      </c>
      <c r="Q1564" s="201">
        <v>0</v>
      </c>
      <c r="R1564" s="201">
        <f>Q1564*H1564</f>
        <v>0</v>
      </c>
      <c r="S1564" s="201">
        <v>0</v>
      </c>
      <c r="T1564" s="202">
        <f>S1564*H1564</f>
        <v>0</v>
      </c>
      <c r="AR1564" s="24" t="s">
        <v>209</v>
      </c>
      <c r="AT1564" s="24" t="s">
        <v>174</v>
      </c>
      <c r="AU1564" s="24" t="s">
        <v>81</v>
      </c>
      <c r="AY1564" s="24" t="s">
        <v>172</v>
      </c>
      <c r="BE1564" s="203">
        <f>IF(N1564="základní",J1564,0)</f>
        <v>0</v>
      </c>
      <c r="BF1564" s="203">
        <f>IF(N1564="snížená",J1564,0)</f>
        <v>0</v>
      </c>
      <c r="BG1564" s="203">
        <f>IF(N1564="zákl. přenesená",J1564,0)</f>
        <v>0</v>
      </c>
      <c r="BH1564" s="203">
        <f>IF(N1564="sníž. přenesená",J1564,0)</f>
        <v>0</v>
      </c>
      <c r="BI1564" s="203">
        <f>IF(N1564="nulová",J1564,0)</f>
        <v>0</v>
      </c>
      <c r="BJ1564" s="24" t="s">
        <v>79</v>
      </c>
      <c r="BK1564" s="203">
        <f>ROUND(I1564*H1564,2)</f>
        <v>0</v>
      </c>
      <c r="BL1564" s="24" t="s">
        <v>209</v>
      </c>
      <c r="BM1564" s="24" t="s">
        <v>3011</v>
      </c>
    </row>
    <row r="1565" spans="2:63" s="10" customFormat="1" ht="29.85" customHeight="1">
      <c r="B1565" s="176"/>
      <c r="C1565" s="177"/>
      <c r="D1565" s="178" t="s">
        <v>70</v>
      </c>
      <c r="E1565" s="190" t="s">
        <v>3012</v>
      </c>
      <c r="F1565" s="190" t="s">
        <v>3013</v>
      </c>
      <c r="G1565" s="177"/>
      <c r="H1565" s="177"/>
      <c r="I1565" s="180"/>
      <c r="J1565" s="191">
        <f>BK1565</f>
        <v>0</v>
      </c>
      <c r="K1565" s="177"/>
      <c r="L1565" s="182"/>
      <c r="M1565" s="183"/>
      <c r="N1565" s="184"/>
      <c r="O1565" s="184"/>
      <c r="P1565" s="185">
        <f>SUM(P1566:P1835)</f>
        <v>0</v>
      </c>
      <c r="Q1565" s="184"/>
      <c r="R1565" s="185">
        <f>SUM(R1566:R1835)</f>
        <v>0</v>
      </c>
      <c r="S1565" s="184"/>
      <c r="T1565" s="186">
        <f>SUM(T1566:T1835)</f>
        <v>0</v>
      </c>
      <c r="AR1565" s="187" t="s">
        <v>81</v>
      </c>
      <c r="AT1565" s="188" t="s">
        <v>70</v>
      </c>
      <c r="AU1565" s="188" t="s">
        <v>79</v>
      </c>
      <c r="AY1565" s="187" t="s">
        <v>172</v>
      </c>
      <c r="BK1565" s="189">
        <f>SUM(BK1566:BK1835)</f>
        <v>0</v>
      </c>
    </row>
    <row r="1566" spans="2:65" s="1" customFormat="1" ht="25.5" customHeight="1">
      <c r="B1566" s="41"/>
      <c r="C1566" s="192" t="s">
        <v>1910</v>
      </c>
      <c r="D1566" s="192" t="s">
        <v>174</v>
      </c>
      <c r="E1566" s="193" t="s">
        <v>3014</v>
      </c>
      <c r="F1566" s="194" t="s">
        <v>3015</v>
      </c>
      <c r="G1566" s="195" t="s">
        <v>218</v>
      </c>
      <c r="H1566" s="196">
        <v>301.337</v>
      </c>
      <c r="I1566" s="197"/>
      <c r="J1566" s="198">
        <f>ROUND(I1566*H1566,2)</f>
        <v>0</v>
      </c>
      <c r="K1566" s="194" t="s">
        <v>178</v>
      </c>
      <c r="L1566" s="61"/>
      <c r="M1566" s="199" t="s">
        <v>21</v>
      </c>
      <c r="N1566" s="200" t="s">
        <v>42</v>
      </c>
      <c r="O1566" s="42"/>
      <c r="P1566" s="201">
        <f>O1566*H1566</f>
        <v>0</v>
      </c>
      <c r="Q1566" s="201">
        <v>0</v>
      </c>
      <c r="R1566" s="201">
        <f>Q1566*H1566</f>
        <v>0</v>
      </c>
      <c r="S1566" s="201">
        <v>0</v>
      </c>
      <c r="T1566" s="202">
        <f>S1566*H1566</f>
        <v>0</v>
      </c>
      <c r="AR1566" s="24" t="s">
        <v>209</v>
      </c>
      <c r="AT1566" s="24" t="s">
        <v>174</v>
      </c>
      <c r="AU1566" s="24" t="s">
        <v>81</v>
      </c>
      <c r="AY1566" s="24" t="s">
        <v>172</v>
      </c>
      <c r="BE1566" s="203">
        <f>IF(N1566="základní",J1566,0)</f>
        <v>0</v>
      </c>
      <c r="BF1566" s="203">
        <f>IF(N1566="snížená",J1566,0)</f>
        <v>0</v>
      </c>
      <c r="BG1566" s="203">
        <f>IF(N1566="zákl. přenesená",J1566,0)</f>
        <v>0</v>
      </c>
      <c r="BH1566" s="203">
        <f>IF(N1566="sníž. přenesená",J1566,0)</f>
        <v>0</v>
      </c>
      <c r="BI1566" s="203">
        <f>IF(N1566="nulová",J1566,0)</f>
        <v>0</v>
      </c>
      <c r="BJ1566" s="24" t="s">
        <v>79</v>
      </c>
      <c r="BK1566" s="203">
        <f>ROUND(I1566*H1566,2)</f>
        <v>0</v>
      </c>
      <c r="BL1566" s="24" t="s">
        <v>209</v>
      </c>
      <c r="BM1566" s="24" t="s">
        <v>3016</v>
      </c>
    </row>
    <row r="1567" spans="2:65" s="1" customFormat="1" ht="25.5" customHeight="1">
      <c r="B1567" s="41"/>
      <c r="C1567" s="192" t="s">
        <v>3017</v>
      </c>
      <c r="D1567" s="192" t="s">
        <v>174</v>
      </c>
      <c r="E1567" s="193" t="s">
        <v>3018</v>
      </c>
      <c r="F1567" s="194" t="s">
        <v>3019</v>
      </c>
      <c r="G1567" s="195" t="s">
        <v>218</v>
      </c>
      <c r="H1567" s="196">
        <v>26.644</v>
      </c>
      <c r="I1567" s="197"/>
      <c r="J1567" s="198">
        <f>ROUND(I1567*H1567,2)</f>
        <v>0</v>
      </c>
      <c r="K1567" s="194" t="s">
        <v>178</v>
      </c>
      <c r="L1567" s="61"/>
      <c r="M1567" s="199" t="s">
        <v>21</v>
      </c>
      <c r="N1567" s="200" t="s">
        <v>42</v>
      </c>
      <c r="O1567" s="42"/>
      <c r="P1567" s="201">
        <f>O1567*H1567</f>
        <v>0</v>
      </c>
      <c r="Q1567" s="201">
        <v>0</v>
      </c>
      <c r="R1567" s="201">
        <f>Q1567*H1567</f>
        <v>0</v>
      </c>
      <c r="S1567" s="201">
        <v>0</v>
      </c>
      <c r="T1567" s="202">
        <f>S1567*H1567</f>
        <v>0</v>
      </c>
      <c r="AR1567" s="24" t="s">
        <v>209</v>
      </c>
      <c r="AT1567" s="24" t="s">
        <v>174</v>
      </c>
      <c r="AU1567" s="24" t="s">
        <v>81</v>
      </c>
      <c r="AY1567" s="24" t="s">
        <v>172</v>
      </c>
      <c r="BE1567" s="203">
        <f>IF(N1567="základní",J1567,0)</f>
        <v>0</v>
      </c>
      <c r="BF1567" s="203">
        <f>IF(N1567="snížená",J1567,0)</f>
        <v>0</v>
      </c>
      <c r="BG1567" s="203">
        <f>IF(N1567="zákl. přenesená",J1567,0)</f>
        <v>0</v>
      </c>
      <c r="BH1567" s="203">
        <f>IF(N1567="sníž. přenesená",J1567,0)</f>
        <v>0</v>
      </c>
      <c r="BI1567" s="203">
        <f>IF(N1567="nulová",J1567,0)</f>
        <v>0</v>
      </c>
      <c r="BJ1567" s="24" t="s">
        <v>79</v>
      </c>
      <c r="BK1567" s="203">
        <f>ROUND(I1567*H1567,2)</f>
        <v>0</v>
      </c>
      <c r="BL1567" s="24" t="s">
        <v>209</v>
      </c>
      <c r="BM1567" s="24" t="s">
        <v>3020</v>
      </c>
    </row>
    <row r="1568" spans="2:65" s="1" customFormat="1" ht="25.5" customHeight="1">
      <c r="B1568" s="41"/>
      <c r="C1568" s="192" t="s">
        <v>1914</v>
      </c>
      <c r="D1568" s="192" t="s">
        <v>174</v>
      </c>
      <c r="E1568" s="193" t="s">
        <v>3021</v>
      </c>
      <c r="F1568" s="194" t="s">
        <v>3022</v>
      </c>
      <c r="G1568" s="195" t="s">
        <v>218</v>
      </c>
      <c r="H1568" s="196">
        <v>234.602</v>
      </c>
      <c r="I1568" s="197"/>
      <c r="J1568" s="198">
        <f>ROUND(I1568*H1568,2)</f>
        <v>0</v>
      </c>
      <c r="K1568" s="194" t="s">
        <v>178</v>
      </c>
      <c r="L1568" s="61"/>
      <c r="M1568" s="199" t="s">
        <v>21</v>
      </c>
      <c r="N1568" s="200" t="s">
        <v>42</v>
      </c>
      <c r="O1568" s="42"/>
      <c r="P1568" s="201">
        <f>O1568*H1568</f>
        <v>0</v>
      </c>
      <c r="Q1568" s="201">
        <v>0</v>
      </c>
      <c r="R1568" s="201">
        <f>Q1568*H1568</f>
        <v>0</v>
      </c>
      <c r="S1568" s="201">
        <v>0</v>
      </c>
      <c r="T1568" s="202">
        <f>S1568*H1568</f>
        <v>0</v>
      </c>
      <c r="AR1568" s="24" t="s">
        <v>209</v>
      </c>
      <c r="AT1568" s="24" t="s">
        <v>174</v>
      </c>
      <c r="AU1568" s="24" t="s">
        <v>81</v>
      </c>
      <c r="AY1568" s="24" t="s">
        <v>172</v>
      </c>
      <c r="BE1568" s="203">
        <f>IF(N1568="základní",J1568,0)</f>
        <v>0</v>
      </c>
      <c r="BF1568" s="203">
        <f>IF(N1568="snížená",J1568,0)</f>
        <v>0</v>
      </c>
      <c r="BG1568" s="203">
        <f>IF(N1568="zákl. přenesená",J1568,0)</f>
        <v>0</v>
      </c>
      <c r="BH1568" s="203">
        <f>IF(N1568="sníž. přenesená",J1568,0)</f>
        <v>0</v>
      </c>
      <c r="BI1568" s="203">
        <f>IF(N1568="nulová",J1568,0)</f>
        <v>0</v>
      </c>
      <c r="BJ1568" s="24" t="s">
        <v>79</v>
      </c>
      <c r="BK1568" s="203">
        <f>ROUND(I1568*H1568,2)</f>
        <v>0</v>
      </c>
      <c r="BL1568" s="24" t="s">
        <v>209</v>
      </c>
      <c r="BM1568" s="24" t="s">
        <v>3023</v>
      </c>
    </row>
    <row r="1569" spans="2:65" s="1" customFormat="1" ht="25.5" customHeight="1">
      <c r="B1569" s="41"/>
      <c r="C1569" s="192" t="s">
        <v>3024</v>
      </c>
      <c r="D1569" s="192" t="s">
        <v>174</v>
      </c>
      <c r="E1569" s="193" t="s">
        <v>3025</v>
      </c>
      <c r="F1569" s="194" t="s">
        <v>3026</v>
      </c>
      <c r="G1569" s="195" t="s">
        <v>218</v>
      </c>
      <c r="H1569" s="196">
        <v>86.672</v>
      </c>
      <c r="I1569" s="197"/>
      <c r="J1569" s="198">
        <f>ROUND(I1569*H1569,2)</f>
        <v>0</v>
      </c>
      <c r="K1569" s="194" t="s">
        <v>178</v>
      </c>
      <c r="L1569" s="61"/>
      <c r="M1569" s="199" t="s">
        <v>21</v>
      </c>
      <c r="N1569" s="200" t="s">
        <v>42</v>
      </c>
      <c r="O1569" s="42"/>
      <c r="P1569" s="201">
        <f>O1569*H1569</f>
        <v>0</v>
      </c>
      <c r="Q1569" s="201">
        <v>0</v>
      </c>
      <c r="R1569" s="201">
        <f>Q1569*H1569</f>
        <v>0</v>
      </c>
      <c r="S1569" s="201">
        <v>0</v>
      </c>
      <c r="T1569" s="202">
        <f>S1569*H1569</f>
        <v>0</v>
      </c>
      <c r="AR1569" s="24" t="s">
        <v>209</v>
      </c>
      <c r="AT1569" s="24" t="s">
        <v>174</v>
      </c>
      <c r="AU1569" s="24" t="s">
        <v>81</v>
      </c>
      <c r="AY1569" s="24" t="s">
        <v>172</v>
      </c>
      <c r="BE1569" s="203">
        <f>IF(N1569="základní",J1569,0)</f>
        <v>0</v>
      </c>
      <c r="BF1569" s="203">
        <f>IF(N1569="snížená",J1569,0)</f>
        <v>0</v>
      </c>
      <c r="BG1569" s="203">
        <f>IF(N1569="zákl. přenesená",J1569,0)</f>
        <v>0</v>
      </c>
      <c r="BH1569" s="203">
        <f>IF(N1569="sníž. přenesená",J1569,0)</f>
        <v>0</v>
      </c>
      <c r="BI1569" s="203">
        <f>IF(N1569="nulová",J1569,0)</f>
        <v>0</v>
      </c>
      <c r="BJ1569" s="24" t="s">
        <v>79</v>
      </c>
      <c r="BK1569" s="203">
        <f>ROUND(I1569*H1569,2)</f>
        <v>0</v>
      </c>
      <c r="BL1569" s="24" t="s">
        <v>209</v>
      </c>
      <c r="BM1569" s="24" t="s">
        <v>3027</v>
      </c>
    </row>
    <row r="1570" spans="2:65" s="1" customFormat="1" ht="16.5" customHeight="1">
      <c r="B1570" s="41"/>
      <c r="C1570" s="192" t="s">
        <v>1917</v>
      </c>
      <c r="D1570" s="192" t="s">
        <v>174</v>
      </c>
      <c r="E1570" s="193" t="s">
        <v>3028</v>
      </c>
      <c r="F1570" s="194" t="s">
        <v>3029</v>
      </c>
      <c r="G1570" s="195" t="s">
        <v>218</v>
      </c>
      <c r="H1570" s="196">
        <v>1796.51</v>
      </c>
      <c r="I1570" s="197"/>
      <c r="J1570" s="198">
        <f>ROUND(I1570*H1570,2)</f>
        <v>0</v>
      </c>
      <c r="K1570" s="194" t="s">
        <v>178</v>
      </c>
      <c r="L1570" s="61"/>
      <c r="M1570" s="199" t="s">
        <v>21</v>
      </c>
      <c r="N1570" s="200" t="s">
        <v>42</v>
      </c>
      <c r="O1570" s="42"/>
      <c r="P1570" s="201">
        <f>O1570*H1570</f>
        <v>0</v>
      </c>
      <c r="Q1570" s="201">
        <v>0</v>
      </c>
      <c r="R1570" s="201">
        <f>Q1570*H1570</f>
        <v>0</v>
      </c>
      <c r="S1570" s="201">
        <v>0</v>
      </c>
      <c r="T1570" s="202">
        <f>S1570*H1570</f>
        <v>0</v>
      </c>
      <c r="AR1570" s="24" t="s">
        <v>209</v>
      </c>
      <c r="AT1570" s="24" t="s">
        <v>174</v>
      </c>
      <c r="AU1570" s="24" t="s">
        <v>81</v>
      </c>
      <c r="AY1570" s="24" t="s">
        <v>172</v>
      </c>
      <c r="BE1570" s="203">
        <f>IF(N1570="základní",J1570,0)</f>
        <v>0</v>
      </c>
      <c r="BF1570" s="203">
        <f>IF(N1570="snížená",J1570,0)</f>
        <v>0</v>
      </c>
      <c r="BG1570" s="203">
        <f>IF(N1570="zákl. přenesená",J1570,0)</f>
        <v>0</v>
      </c>
      <c r="BH1570" s="203">
        <f>IF(N1570="sníž. přenesená",J1570,0)</f>
        <v>0</v>
      </c>
      <c r="BI1570" s="203">
        <f>IF(N1570="nulová",J1570,0)</f>
        <v>0</v>
      </c>
      <c r="BJ1570" s="24" t="s">
        <v>79</v>
      </c>
      <c r="BK1570" s="203">
        <f>ROUND(I1570*H1570,2)</f>
        <v>0</v>
      </c>
      <c r="BL1570" s="24" t="s">
        <v>209</v>
      </c>
      <c r="BM1570" s="24" t="s">
        <v>3030</v>
      </c>
    </row>
    <row r="1571" spans="2:51" s="11" customFormat="1" ht="13.5">
      <c r="B1571" s="204"/>
      <c r="C1571" s="205"/>
      <c r="D1571" s="206" t="s">
        <v>180</v>
      </c>
      <c r="E1571" s="207" t="s">
        <v>21</v>
      </c>
      <c r="F1571" s="208" t="s">
        <v>3031</v>
      </c>
      <c r="G1571" s="205"/>
      <c r="H1571" s="209">
        <v>1796.51</v>
      </c>
      <c r="I1571" s="210"/>
      <c r="J1571" s="205"/>
      <c r="K1571" s="205"/>
      <c r="L1571" s="211"/>
      <c r="M1571" s="212"/>
      <c r="N1571" s="213"/>
      <c r="O1571" s="213"/>
      <c r="P1571" s="213"/>
      <c r="Q1571" s="213"/>
      <c r="R1571" s="213"/>
      <c r="S1571" s="213"/>
      <c r="T1571" s="214"/>
      <c r="AT1571" s="215" t="s">
        <v>180</v>
      </c>
      <c r="AU1571" s="215" t="s">
        <v>81</v>
      </c>
      <c r="AV1571" s="11" t="s">
        <v>81</v>
      </c>
      <c r="AW1571" s="11" t="s">
        <v>182</v>
      </c>
      <c r="AX1571" s="11" t="s">
        <v>71</v>
      </c>
      <c r="AY1571" s="215" t="s">
        <v>172</v>
      </c>
    </row>
    <row r="1572" spans="2:51" s="12" customFormat="1" ht="13.5">
      <c r="B1572" s="216"/>
      <c r="C1572" s="217"/>
      <c r="D1572" s="206" t="s">
        <v>180</v>
      </c>
      <c r="E1572" s="218" t="s">
        <v>21</v>
      </c>
      <c r="F1572" s="219" t="s">
        <v>183</v>
      </c>
      <c r="G1572" s="217"/>
      <c r="H1572" s="220">
        <v>1796.51</v>
      </c>
      <c r="I1572" s="221"/>
      <c r="J1572" s="217"/>
      <c r="K1572" s="217"/>
      <c r="L1572" s="222"/>
      <c r="M1572" s="223"/>
      <c r="N1572" s="224"/>
      <c r="O1572" s="224"/>
      <c r="P1572" s="224"/>
      <c r="Q1572" s="224"/>
      <c r="R1572" s="224"/>
      <c r="S1572" s="224"/>
      <c r="T1572" s="225"/>
      <c r="AT1572" s="226" t="s">
        <v>180</v>
      </c>
      <c r="AU1572" s="226" t="s">
        <v>81</v>
      </c>
      <c r="AV1572" s="12" t="s">
        <v>179</v>
      </c>
      <c r="AW1572" s="12" t="s">
        <v>182</v>
      </c>
      <c r="AX1572" s="12" t="s">
        <v>79</v>
      </c>
      <c r="AY1572" s="226" t="s">
        <v>172</v>
      </c>
    </row>
    <row r="1573" spans="2:65" s="1" customFormat="1" ht="25.5" customHeight="1">
      <c r="B1573" s="41"/>
      <c r="C1573" s="192" t="s">
        <v>3032</v>
      </c>
      <c r="D1573" s="192" t="s">
        <v>174</v>
      </c>
      <c r="E1573" s="193" t="s">
        <v>3033</v>
      </c>
      <c r="F1573" s="194" t="s">
        <v>3034</v>
      </c>
      <c r="G1573" s="195" t="s">
        <v>348</v>
      </c>
      <c r="H1573" s="196">
        <v>355.44</v>
      </c>
      <c r="I1573" s="197"/>
      <c r="J1573" s="198">
        <f>ROUND(I1573*H1573,2)</f>
        <v>0</v>
      </c>
      <c r="K1573" s="194" t="s">
        <v>178</v>
      </c>
      <c r="L1573" s="61"/>
      <c r="M1573" s="199" t="s">
        <v>21</v>
      </c>
      <c r="N1573" s="200" t="s">
        <v>42</v>
      </c>
      <c r="O1573" s="42"/>
      <c r="P1573" s="201">
        <f>O1573*H1573</f>
        <v>0</v>
      </c>
      <c r="Q1573" s="201">
        <v>0</v>
      </c>
      <c r="R1573" s="201">
        <f>Q1573*H1573</f>
        <v>0</v>
      </c>
      <c r="S1573" s="201">
        <v>0</v>
      </c>
      <c r="T1573" s="202">
        <f>S1573*H1573</f>
        <v>0</v>
      </c>
      <c r="AR1573" s="24" t="s">
        <v>209</v>
      </c>
      <c r="AT1573" s="24" t="s">
        <v>174</v>
      </c>
      <c r="AU1573" s="24" t="s">
        <v>81</v>
      </c>
      <c r="AY1573" s="24" t="s">
        <v>172</v>
      </c>
      <c r="BE1573" s="203">
        <f>IF(N1573="základní",J1573,0)</f>
        <v>0</v>
      </c>
      <c r="BF1573" s="203">
        <f>IF(N1573="snížená",J1573,0)</f>
        <v>0</v>
      </c>
      <c r="BG1573" s="203">
        <f>IF(N1573="zákl. přenesená",J1573,0)</f>
        <v>0</v>
      </c>
      <c r="BH1573" s="203">
        <f>IF(N1573="sníž. přenesená",J1573,0)</f>
        <v>0</v>
      </c>
      <c r="BI1573" s="203">
        <f>IF(N1573="nulová",J1573,0)</f>
        <v>0</v>
      </c>
      <c r="BJ1573" s="24" t="s">
        <v>79</v>
      </c>
      <c r="BK1573" s="203">
        <f>ROUND(I1573*H1573,2)</f>
        <v>0</v>
      </c>
      <c r="BL1573" s="24" t="s">
        <v>209</v>
      </c>
      <c r="BM1573" s="24" t="s">
        <v>3035</v>
      </c>
    </row>
    <row r="1574" spans="2:51" s="11" customFormat="1" ht="13.5">
      <c r="B1574" s="204"/>
      <c r="C1574" s="205"/>
      <c r="D1574" s="206" t="s">
        <v>180</v>
      </c>
      <c r="E1574" s="207" t="s">
        <v>21</v>
      </c>
      <c r="F1574" s="208" t="s">
        <v>3036</v>
      </c>
      <c r="G1574" s="205"/>
      <c r="H1574" s="209">
        <v>13.47</v>
      </c>
      <c r="I1574" s="210"/>
      <c r="J1574" s="205"/>
      <c r="K1574" s="205"/>
      <c r="L1574" s="211"/>
      <c r="M1574" s="212"/>
      <c r="N1574" s="213"/>
      <c r="O1574" s="213"/>
      <c r="P1574" s="213"/>
      <c r="Q1574" s="213"/>
      <c r="R1574" s="213"/>
      <c r="S1574" s="213"/>
      <c r="T1574" s="214"/>
      <c r="AT1574" s="215" t="s">
        <v>180</v>
      </c>
      <c r="AU1574" s="215" t="s">
        <v>81</v>
      </c>
      <c r="AV1574" s="11" t="s">
        <v>81</v>
      </c>
      <c r="AW1574" s="11" t="s">
        <v>182</v>
      </c>
      <c r="AX1574" s="11" t="s">
        <v>71</v>
      </c>
      <c r="AY1574" s="215" t="s">
        <v>172</v>
      </c>
    </row>
    <row r="1575" spans="2:51" s="11" customFormat="1" ht="13.5">
      <c r="B1575" s="204"/>
      <c r="C1575" s="205"/>
      <c r="D1575" s="206" t="s">
        <v>180</v>
      </c>
      <c r="E1575" s="207" t="s">
        <v>21</v>
      </c>
      <c r="F1575" s="208" t="s">
        <v>3037</v>
      </c>
      <c r="G1575" s="205"/>
      <c r="H1575" s="209">
        <v>9.83</v>
      </c>
      <c r="I1575" s="210"/>
      <c r="J1575" s="205"/>
      <c r="K1575" s="205"/>
      <c r="L1575" s="211"/>
      <c r="M1575" s="212"/>
      <c r="N1575" s="213"/>
      <c r="O1575" s="213"/>
      <c r="P1575" s="213"/>
      <c r="Q1575" s="213"/>
      <c r="R1575" s="213"/>
      <c r="S1575" s="213"/>
      <c r="T1575" s="214"/>
      <c r="AT1575" s="215" t="s">
        <v>180</v>
      </c>
      <c r="AU1575" s="215" t="s">
        <v>81</v>
      </c>
      <c r="AV1575" s="11" t="s">
        <v>81</v>
      </c>
      <c r="AW1575" s="11" t="s">
        <v>182</v>
      </c>
      <c r="AX1575" s="11" t="s">
        <v>71</v>
      </c>
      <c r="AY1575" s="215" t="s">
        <v>172</v>
      </c>
    </row>
    <row r="1576" spans="2:51" s="11" customFormat="1" ht="13.5">
      <c r="B1576" s="204"/>
      <c r="C1576" s="205"/>
      <c r="D1576" s="206" t="s">
        <v>180</v>
      </c>
      <c r="E1576" s="207" t="s">
        <v>21</v>
      </c>
      <c r="F1576" s="208" t="s">
        <v>3038</v>
      </c>
      <c r="G1576" s="205"/>
      <c r="H1576" s="209">
        <v>9.83</v>
      </c>
      <c r="I1576" s="210"/>
      <c r="J1576" s="205"/>
      <c r="K1576" s="205"/>
      <c r="L1576" s="211"/>
      <c r="M1576" s="212"/>
      <c r="N1576" s="213"/>
      <c r="O1576" s="213"/>
      <c r="P1576" s="213"/>
      <c r="Q1576" s="213"/>
      <c r="R1576" s="213"/>
      <c r="S1576" s="213"/>
      <c r="T1576" s="214"/>
      <c r="AT1576" s="215" t="s">
        <v>180</v>
      </c>
      <c r="AU1576" s="215" t="s">
        <v>81</v>
      </c>
      <c r="AV1576" s="11" t="s">
        <v>81</v>
      </c>
      <c r="AW1576" s="11" t="s">
        <v>182</v>
      </c>
      <c r="AX1576" s="11" t="s">
        <v>71</v>
      </c>
      <c r="AY1576" s="215" t="s">
        <v>172</v>
      </c>
    </row>
    <row r="1577" spans="2:51" s="11" customFormat="1" ht="13.5">
      <c r="B1577" s="204"/>
      <c r="C1577" s="205"/>
      <c r="D1577" s="206" t="s">
        <v>180</v>
      </c>
      <c r="E1577" s="207" t="s">
        <v>21</v>
      </c>
      <c r="F1577" s="208" t="s">
        <v>3039</v>
      </c>
      <c r="G1577" s="205"/>
      <c r="H1577" s="209">
        <v>13.47</v>
      </c>
      <c r="I1577" s="210"/>
      <c r="J1577" s="205"/>
      <c r="K1577" s="205"/>
      <c r="L1577" s="211"/>
      <c r="M1577" s="212"/>
      <c r="N1577" s="213"/>
      <c r="O1577" s="213"/>
      <c r="P1577" s="213"/>
      <c r="Q1577" s="213"/>
      <c r="R1577" s="213"/>
      <c r="S1577" s="213"/>
      <c r="T1577" s="214"/>
      <c r="AT1577" s="215" t="s">
        <v>180</v>
      </c>
      <c r="AU1577" s="215" t="s">
        <v>81</v>
      </c>
      <c r="AV1577" s="11" t="s">
        <v>81</v>
      </c>
      <c r="AW1577" s="11" t="s">
        <v>182</v>
      </c>
      <c r="AX1577" s="11" t="s">
        <v>71</v>
      </c>
      <c r="AY1577" s="215" t="s">
        <v>172</v>
      </c>
    </row>
    <row r="1578" spans="2:51" s="11" customFormat="1" ht="13.5">
      <c r="B1578" s="204"/>
      <c r="C1578" s="205"/>
      <c r="D1578" s="206" t="s">
        <v>180</v>
      </c>
      <c r="E1578" s="207" t="s">
        <v>21</v>
      </c>
      <c r="F1578" s="208" t="s">
        <v>3040</v>
      </c>
      <c r="G1578" s="205"/>
      <c r="H1578" s="209">
        <v>13.82</v>
      </c>
      <c r="I1578" s="210"/>
      <c r="J1578" s="205"/>
      <c r="K1578" s="205"/>
      <c r="L1578" s="211"/>
      <c r="M1578" s="212"/>
      <c r="N1578" s="213"/>
      <c r="O1578" s="213"/>
      <c r="P1578" s="213"/>
      <c r="Q1578" s="213"/>
      <c r="R1578" s="213"/>
      <c r="S1578" s="213"/>
      <c r="T1578" s="214"/>
      <c r="AT1578" s="215" t="s">
        <v>180</v>
      </c>
      <c r="AU1578" s="215" t="s">
        <v>81</v>
      </c>
      <c r="AV1578" s="11" t="s">
        <v>81</v>
      </c>
      <c r="AW1578" s="11" t="s">
        <v>182</v>
      </c>
      <c r="AX1578" s="11" t="s">
        <v>71</v>
      </c>
      <c r="AY1578" s="215" t="s">
        <v>172</v>
      </c>
    </row>
    <row r="1579" spans="2:51" s="11" customFormat="1" ht="13.5">
      <c r="B1579" s="204"/>
      <c r="C1579" s="205"/>
      <c r="D1579" s="206" t="s">
        <v>180</v>
      </c>
      <c r="E1579" s="207" t="s">
        <v>21</v>
      </c>
      <c r="F1579" s="208" t="s">
        <v>3041</v>
      </c>
      <c r="G1579" s="205"/>
      <c r="H1579" s="209">
        <v>20.54</v>
      </c>
      <c r="I1579" s="210"/>
      <c r="J1579" s="205"/>
      <c r="K1579" s="205"/>
      <c r="L1579" s="211"/>
      <c r="M1579" s="212"/>
      <c r="N1579" s="213"/>
      <c r="O1579" s="213"/>
      <c r="P1579" s="213"/>
      <c r="Q1579" s="213"/>
      <c r="R1579" s="213"/>
      <c r="S1579" s="213"/>
      <c r="T1579" s="214"/>
      <c r="AT1579" s="215" t="s">
        <v>180</v>
      </c>
      <c r="AU1579" s="215" t="s">
        <v>81</v>
      </c>
      <c r="AV1579" s="11" t="s">
        <v>81</v>
      </c>
      <c r="AW1579" s="11" t="s">
        <v>182</v>
      </c>
      <c r="AX1579" s="11" t="s">
        <v>71</v>
      </c>
      <c r="AY1579" s="215" t="s">
        <v>172</v>
      </c>
    </row>
    <row r="1580" spans="2:51" s="11" customFormat="1" ht="13.5">
      <c r="B1580" s="204"/>
      <c r="C1580" s="205"/>
      <c r="D1580" s="206" t="s">
        <v>180</v>
      </c>
      <c r="E1580" s="207" t="s">
        <v>21</v>
      </c>
      <c r="F1580" s="208" t="s">
        <v>3042</v>
      </c>
      <c r="G1580" s="205"/>
      <c r="H1580" s="209">
        <v>19.09</v>
      </c>
      <c r="I1580" s="210"/>
      <c r="J1580" s="205"/>
      <c r="K1580" s="205"/>
      <c r="L1580" s="211"/>
      <c r="M1580" s="212"/>
      <c r="N1580" s="213"/>
      <c r="O1580" s="213"/>
      <c r="P1580" s="213"/>
      <c r="Q1580" s="213"/>
      <c r="R1580" s="213"/>
      <c r="S1580" s="213"/>
      <c r="T1580" s="214"/>
      <c r="AT1580" s="215" t="s">
        <v>180</v>
      </c>
      <c r="AU1580" s="215" t="s">
        <v>81</v>
      </c>
      <c r="AV1580" s="11" t="s">
        <v>81</v>
      </c>
      <c r="AW1580" s="11" t="s">
        <v>182</v>
      </c>
      <c r="AX1580" s="11" t="s">
        <v>71</v>
      </c>
      <c r="AY1580" s="215" t="s">
        <v>172</v>
      </c>
    </row>
    <row r="1581" spans="2:51" s="11" customFormat="1" ht="13.5">
      <c r="B1581" s="204"/>
      <c r="C1581" s="205"/>
      <c r="D1581" s="206" t="s">
        <v>180</v>
      </c>
      <c r="E1581" s="207" t="s">
        <v>21</v>
      </c>
      <c r="F1581" s="208" t="s">
        <v>3043</v>
      </c>
      <c r="G1581" s="205"/>
      <c r="H1581" s="209">
        <v>13.82</v>
      </c>
      <c r="I1581" s="210"/>
      <c r="J1581" s="205"/>
      <c r="K1581" s="205"/>
      <c r="L1581" s="211"/>
      <c r="M1581" s="212"/>
      <c r="N1581" s="213"/>
      <c r="O1581" s="213"/>
      <c r="P1581" s="213"/>
      <c r="Q1581" s="213"/>
      <c r="R1581" s="213"/>
      <c r="S1581" s="213"/>
      <c r="T1581" s="214"/>
      <c r="AT1581" s="215" t="s">
        <v>180</v>
      </c>
      <c r="AU1581" s="215" t="s">
        <v>81</v>
      </c>
      <c r="AV1581" s="11" t="s">
        <v>81</v>
      </c>
      <c r="AW1581" s="11" t="s">
        <v>182</v>
      </c>
      <c r="AX1581" s="11" t="s">
        <v>71</v>
      </c>
      <c r="AY1581" s="215" t="s">
        <v>172</v>
      </c>
    </row>
    <row r="1582" spans="2:51" s="11" customFormat="1" ht="13.5">
      <c r="B1582" s="204"/>
      <c r="C1582" s="205"/>
      <c r="D1582" s="206" t="s">
        <v>180</v>
      </c>
      <c r="E1582" s="207" t="s">
        <v>21</v>
      </c>
      <c r="F1582" s="208" t="s">
        <v>3044</v>
      </c>
      <c r="G1582" s="205"/>
      <c r="H1582" s="209">
        <v>13.82</v>
      </c>
      <c r="I1582" s="210"/>
      <c r="J1582" s="205"/>
      <c r="K1582" s="205"/>
      <c r="L1582" s="211"/>
      <c r="M1582" s="212"/>
      <c r="N1582" s="213"/>
      <c r="O1582" s="213"/>
      <c r="P1582" s="213"/>
      <c r="Q1582" s="213"/>
      <c r="R1582" s="213"/>
      <c r="S1582" s="213"/>
      <c r="T1582" s="214"/>
      <c r="AT1582" s="215" t="s">
        <v>180</v>
      </c>
      <c r="AU1582" s="215" t="s">
        <v>81</v>
      </c>
      <c r="AV1582" s="11" t="s">
        <v>81</v>
      </c>
      <c r="AW1582" s="11" t="s">
        <v>182</v>
      </c>
      <c r="AX1582" s="11" t="s">
        <v>71</v>
      </c>
      <c r="AY1582" s="215" t="s">
        <v>172</v>
      </c>
    </row>
    <row r="1583" spans="2:51" s="11" customFormat="1" ht="13.5">
      <c r="B1583" s="204"/>
      <c r="C1583" s="205"/>
      <c r="D1583" s="206" t="s">
        <v>180</v>
      </c>
      <c r="E1583" s="207" t="s">
        <v>21</v>
      </c>
      <c r="F1583" s="208" t="s">
        <v>3045</v>
      </c>
      <c r="G1583" s="205"/>
      <c r="H1583" s="209">
        <v>20.54</v>
      </c>
      <c r="I1583" s="210"/>
      <c r="J1583" s="205"/>
      <c r="K1583" s="205"/>
      <c r="L1583" s="211"/>
      <c r="M1583" s="212"/>
      <c r="N1583" s="213"/>
      <c r="O1583" s="213"/>
      <c r="P1583" s="213"/>
      <c r="Q1583" s="213"/>
      <c r="R1583" s="213"/>
      <c r="S1583" s="213"/>
      <c r="T1583" s="214"/>
      <c r="AT1583" s="215" t="s">
        <v>180</v>
      </c>
      <c r="AU1583" s="215" t="s">
        <v>81</v>
      </c>
      <c r="AV1583" s="11" t="s">
        <v>81</v>
      </c>
      <c r="AW1583" s="11" t="s">
        <v>182</v>
      </c>
      <c r="AX1583" s="11" t="s">
        <v>71</v>
      </c>
      <c r="AY1583" s="215" t="s">
        <v>172</v>
      </c>
    </row>
    <row r="1584" spans="2:51" s="11" customFormat="1" ht="13.5">
      <c r="B1584" s="204"/>
      <c r="C1584" s="205"/>
      <c r="D1584" s="206" t="s">
        <v>180</v>
      </c>
      <c r="E1584" s="207" t="s">
        <v>21</v>
      </c>
      <c r="F1584" s="208" t="s">
        <v>3046</v>
      </c>
      <c r="G1584" s="205"/>
      <c r="H1584" s="209">
        <v>19.09</v>
      </c>
      <c r="I1584" s="210"/>
      <c r="J1584" s="205"/>
      <c r="K1584" s="205"/>
      <c r="L1584" s="211"/>
      <c r="M1584" s="212"/>
      <c r="N1584" s="213"/>
      <c r="O1584" s="213"/>
      <c r="P1584" s="213"/>
      <c r="Q1584" s="213"/>
      <c r="R1584" s="213"/>
      <c r="S1584" s="213"/>
      <c r="T1584" s="214"/>
      <c r="AT1584" s="215" t="s">
        <v>180</v>
      </c>
      <c r="AU1584" s="215" t="s">
        <v>81</v>
      </c>
      <c r="AV1584" s="11" t="s">
        <v>81</v>
      </c>
      <c r="AW1584" s="11" t="s">
        <v>182</v>
      </c>
      <c r="AX1584" s="11" t="s">
        <v>71</v>
      </c>
      <c r="AY1584" s="215" t="s">
        <v>172</v>
      </c>
    </row>
    <row r="1585" spans="2:51" s="11" customFormat="1" ht="13.5">
      <c r="B1585" s="204"/>
      <c r="C1585" s="205"/>
      <c r="D1585" s="206" t="s">
        <v>180</v>
      </c>
      <c r="E1585" s="207" t="s">
        <v>21</v>
      </c>
      <c r="F1585" s="208" t="s">
        <v>3047</v>
      </c>
      <c r="G1585" s="205"/>
      <c r="H1585" s="209">
        <v>13.82</v>
      </c>
      <c r="I1585" s="210"/>
      <c r="J1585" s="205"/>
      <c r="K1585" s="205"/>
      <c r="L1585" s="211"/>
      <c r="M1585" s="212"/>
      <c r="N1585" s="213"/>
      <c r="O1585" s="213"/>
      <c r="P1585" s="213"/>
      <c r="Q1585" s="213"/>
      <c r="R1585" s="213"/>
      <c r="S1585" s="213"/>
      <c r="T1585" s="214"/>
      <c r="AT1585" s="215" t="s">
        <v>180</v>
      </c>
      <c r="AU1585" s="215" t="s">
        <v>81</v>
      </c>
      <c r="AV1585" s="11" t="s">
        <v>81</v>
      </c>
      <c r="AW1585" s="11" t="s">
        <v>182</v>
      </c>
      <c r="AX1585" s="11" t="s">
        <v>71</v>
      </c>
      <c r="AY1585" s="215" t="s">
        <v>172</v>
      </c>
    </row>
    <row r="1586" spans="2:51" s="11" customFormat="1" ht="13.5">
      <c r="B1586" s="204"/>
      <c r="C1586" s="205"/>
      <c r="D1586" s="206" t="s">
        <v>180</v>
      </c>
      <c r="E1586" s="207" t="s">
        <v>21</v>
      </c>
      <c r="F1586" s="208" t="s">
        <v>3048</v>
      </c>
      <c r="G1586" s="205"/>
      <c r="H1586" s="209">
        <v>13.82</v>
      </c>
      <c r="I1586" s="210"/>
      <c r="J1586" s="205"/>
      <c r="K1586" s="205"/>
      <c r="L1586" s="211"/>
      <c r="M1586" s="212"/>
      <c r="N1586" s="213"/>
      <c r="O1586" s="213"/>
      <c r="P1586" s="213"/>
      <c r="Q1586" s="213"/>
      <c r="R1586" s="213"/>
      <c r="S1586" s="213"/>
      <c r="T1586" s="214"/>
      <c r="AT1586" s="215" t="s">
        <v>180</v>
      </c>
      <c r="AU1586" s="215" t="s">
        <v>81</v>
      </c>
      <c r="AV1586" s="11" t="s">
        <v>81</v>
      </c>
      <c r="AW1586" s="11" t="s">
        <v>182</v>
      </c>
      <c r="AX1586" s="11" t="s">
        <v>71</v>
      </c>
      <c r="AY1586" s="215" t="s">
        <v>172</v>
      </c>
    </row>
    <row r="1587" spans="2:51" s="11" customFormat="1" ht="13.5">
      <c r="B1587" s="204"/>
      <c r="C1587" s="205"/>
      <c r="D1587" s="206" t="s">
        <v>180</v>
      </c>
      <c r="E1587" s="207" t="s">
        <v>21</v>
      </c>
      <c r="F1587" s="208" t="s">
        <v>3049</v>
      </c>
      <c r="G1587" s="205"/>
      <c r="H1587" s="209">
        <v>20.54</v>
      </c>
      <c r="I1587" s="210"/>
      <c r="J1587" s="205"/>
      <c r="K1587" s="205"/>
      <c r="L1587" s="211"/>
      <c r="M1587" s="212"/>
      <c r="N1587" s="213"/>
      <c r="O1587" s="213"/>
      <c r="P1587" s="213"/>
      <c r="Q1587" s="213"/>
      <c r="R1587" s="213"/>
      <c r="S1587" s="213"/>
      <c r="T1587" s="214"/>
      <c r="AT1587" s="215" t="s">
        <v>180</v>
      </c>
      <c r="AU1587" s="215" t="s">
        <v>81</v>
      </c>
      <c r="AV1587" s="11" t="s">
        <v>81</v>
      </c>
      <c r="AW1587" s="11" t="s">
        <v>182</v>
      </c>
      <c r="AX1587" s="11" t="s">
        <v>71</v>
      </c>
      <c r="AY1587" s="215" t="s">
        <v>172</v>
      </c>
    </row>
    <row r="1588" spans="2:51" s="11" customFormat="1" ht="13.5">
      <c r="B1588" s="204"/>
      <c r="C1588" s="205"/>
      <c r="D1588" s="206" t="s">
        <v>180</v>
      </c>
      <c r="E1588" s="207" t="s">
        <v>21</v>
      </c>
      <c r="F1588" s="208" t="s">
        <v>3050</v>
      </c>
      <c r="G1588" s="205"/>
      <c r="H1588" s="209">
        <v>19.09</v>
      </c>
      <c r="I1588" s="210"/>
      <c r="J1588" s="205"/>
      <c r="K1588" s="205"/>
      <c r="L1588" s="211"/>
      <c r="M1588" s="212"/>
      <c r="N1588" s="213"/>
      <c r="O1588" s="213"/>
      <c r="P1588" s="213"/>
      <c r="Q1588" s="213"/>
      <c r="R1588" s="213"/>
      <c r="S1588" s="213"/>
      <c r="T1588" s="214"/>
      <c r="AT1588" s="215" t="s">
        <v>180</v>
      </c>
      <c r="AU1588" s="215" t="s">
        <v>81</v>
      </c>
      <c r="AV1588" s="11" t="s">
        <v>81</v>
      </c>
      <c r="AW1588" s="11" t="s">
        <v>182</v>
      </c>
      <c r="AX1588" s="11" t="s">
        <v>71</v>
      </c>
      <c r="AY1588" s="215" t="s">
        <v>172</v>
      </c>
    </row>
    <row r="1589" spans="2:51" s="11" customFormat="1" ht="13.5">
      <c r="B1589" s="204"/>
      <c r="C1589" s="205"/>
      <c r="D1589" s="206" t="s">
        <v>180</v>
      </c>
      <c r="E1589" s="207" t="s">
        <v>21</v>
      </c>
      <c r="F1589" s="208" t="s">
        <v>3051</v>
      </c>
      <c r="G1589" s="205"/>
      <c r="H1589" s="209">
        <v>13.82</v>
      </c>
      <c r="I1589" s="210"/>
      <c r="J1589" s="205"/>
      <c r="K1589" s="205"/>
      <c r="L1589" s="211"/>
      <c r="M1589" s="212"/>
      <c r="N1589" s="213"/>
      <c r="O1589" s="213"/>
      <c r="P1589" s="213"/>
      <c r="Q1589" s="213"/>
      <c r="R1589" s="213"/>
      <c r="S1589" s="213"/>
      <c r="T1589" s="214"/>
      <c r="AT1589" s="215" t="s">
        <v>180</v>
      </c>
      <c r="AU1589" s="215" t="s">
        <v>81</v>
      </c>
      <c r="AV1589" s="11" t="s">
        <v>81</v>
      </c>
      <c r="AW1589" s="11" t="s">
        <v>182</v>
      </c>
      <c r="AX1589" s="11" t="s">
        <v>71</v>
      </c>
      <c r="AY1589" s="215" t="s">
        <v>172</v>
      </c>
    </row>
    <row r="1590" spans="2:51" s="11" customFormat="1" ht="13.5">
      <c r="B1590" s="204"/>
      <c r="C1590" s="205"/>
      <c r="D1590" s="206" t="s">
        <v>180</v>
      </c>
      <c r="E1590" s="207" t="s">
        <v>21</v>
      </c>
      <c r="F1590" s="208" t="s">
        <v>3052</v>
      </c>
      <c r="G1590" s="205"/>
      <c r="H1590" s="209">
        <v>18.76</v>
      </c>
      <c r="I1590" s="210"/>
      <c r="J1590" s="205"/>
      <c r="K1590" s="205"/>
      <c r="L1590" s="211"/>
      <c r="M1590" s="212"/>
      <c r="N1590" s="213"/>
      <c r="O1590" s="213"/>
      <c r="P1590" s="213"/>
      <c r="Q1590" s="213"/>
      <c r="R1590" s="213"/>
      <c r="S1590" s="213"/>
      <c r="T1590" s="214"/>
      <c r="AT1590" s="215" t="s">
        <v>180</v>
      </c>
      <c r="AU1590" s="215" t="s">
        <v>81</v>
      </c>
      <c r="AV1590" s="11" t="s">
        <v>81</v>
      </c>
      <c r="AW1590" s="11" t="s">
        <v>182</v>
      </c>
      <c r="AX1590" s="11" t="s">
        <v>71</v>
      </c>
      <c r="AY1590" s="215" t="s">
        <v>172</v>
      </c>
    </row>
    <row r="1591" spans="2:51" s="11" customFormat="1" ht="13.5">
      <c r="B1591" s="204"/>
      <c r="C1591" s="205"/>
      <c r="D1591" s="206" t="s">
        <v>180</v>
      </c>
      <c r="E1591" s="207" t="s">
        <v>21</v>
      </c>
      <c r="F1591" s="208" t="s">
        <v>3053</v>
      </c>
      <c r="G1591" s="205"/>
      <c r="H1591" s="209">
        <v>25.52</v>
      </c>
      <c r="I1591" s="210"/>
      <c r="J1591" s="205"/>
      <c r="K1591" s="205"/>
      <c r="L1591" s="211"/>
      <c r="M1591" s="212"/>
      <c r="N1591" s="213"/>
      <c r="O1591" s="213"/>
      <c r="P1591" s="213"/>
      <c r="Q1591" s="213"/>
      <c r="R1591" s="213"/>
      <c r="S1591" s="213"/>
      <c r="T1591" s="214"/>
      <c r="AT1591" s="215" t="s">
        <v>180</v>
      </c>
      <c r="AU1591" s="215" t="s">
        <v>81</v>
      </c>
      <c r="AV1591" s="11" t="s">
        <v>81</v>
      </c>
      <c r="AW1591" s="11" t="s">
        <v>182</v>
      </c>
      <c r="AX1591" s="11" t="s">
        <v>71</v>
      </c>
      <c r="AY1591" s="215" t="s">
        <v>172</v>
      </c>
    </row>
    <row r="1592" spans="2:51" s="11" customFormat="1" ht="13.5">
      <c r="B1592" s="204"/>
      <c r="C1592" s="205"/>
      <c r="D1592" s="206" t="s">
        <v>180</v>
      </c>
      <c r="E1592" s="207" t="s">
        <v>21</v>
      </c>
      <c r="F1592" s="208" t="s">
        <v>3054</v>
      </c>
      <c r="G1592" s="205"/>
      <c r="H1592" s="209">
        <v>24.07</v>
      </c>
      <c r="I1592" s="210"/>
      <c r="J1592" s="205"/>
      <c r="K1592" s="205"/>
      <c r="L1592" s="211"/>
      <c r="M1592" s="212"/>
      <c r="N1592" s="213"/>
      <c r="O1592" s="213"/>
      <c r="P1592" s="213"/>
      <c r="Q1592" s="213"/>
      <c r="R1592" s="213"/>
      <c r="S1592" s="213"/>
      <c r="T1592" s="214"/>
      <c r="AT1592" s="215" t="s">
        <v>180</v>
      </c>
      <c r="AU1592" s="215" t="s">
        <v>81</v>
      </c>
      <c r="AV1592" s="11" t="s">
        <v>81</v>
      </c>
      <c r="AW1592" s="11" t="s">
        <v>182</v>
      </c>
      <c r="AX1592" s="11" t="s">
        <v>71</v>
      </c>
      <c r="AY1592" s="215" t="s">
        <v>172</v>
      </c>
    </row>
    <row r="1593" spans="2:51" s="11" customFormat="1" ht="13.5">
      <c r="B1593" s="204"/>
      <c r="C1593" s="205"/>
      <c r="D1593" s="206" t="s">
        <v>180</v>
      </c>
      <c r="E1593" s="207" t="s">
        <v>21</v>
      </c>
      <c r="F1593" s="208" t="s">
        <v>3055</v>
      </c>
      <c r="G1593" s="205"/>
      <c r="H1593" s="209">
        <v>18.76</v>
      </c>
      <c r="I1593" s="210"/>
      <c r="J1593" s="205"/>
      <c r="K1593" s="205"/>
      <c r="L1593" s="211"/>
      <c r="M1593" s="212"/>
      <c r="N1593" s="213"/>
      <c r="O1593" s="213"/>
      <c r="P1593" s="213"/>
      <c r="Q1593" s="213"/>
      <c r="R1593" s="213"/>
      <c r="S1593" s="213"/>
      <c r="T1593" s="214"/>
      <c r="AT1593" s="215" t="s">
        <v>180</v>
      </c>
      <c r="AU1593" s="215" t="s">
        <v>81</v>
      </c>
      <c r="AV1593" s="11" t="s">
        <v>81</v>
      </c>
      <c r="AW1593" s="11" t="s">
        <v>182</v>
      </c>
      <c r="AX1593" s="11" t="s">
        <v>71</v>
      </c>
      <c r="AY1593" s="215" t="s">
        <v>172</v>
      </c>
    </row>
    <row r="1594" spans="2:51" s="11" customFormat="1" ht="13.5">
      <c r="B1594" s="204"/>
      <c r="C1594" s="205"/>
      <c r="D1594" s="206" t="s">
        <v>180</v>
      </c>
      <c r="E1594" s="207" t="s">
        <v>21</v>
      </c>
      <c r="F1594" s="208" t="s">
        <v>3056</v>
      </c>
      <c r="G1594" s="205"/>
      <c r="H1594" s="209">
        <v>19.92</v>
      </c>
      <c r="I1594" s="210"/>
      <c r="J1594" s="205"/>
      <c r="K1594" s="205"/>
      <c r="L1594" s="211"/>
      <c r="M1594" s="212"/>
      <c r="N1594" s="213"/>
      <c r="O1594" s="213"/>
      <c r="P1594" s="213"/>
      <c r="Q1594" s="213"/>
      <c r="R1594" s="213"/>
      <c r="S1594" s="213"/>
      <c r="T1594" s="214"/>
      <c r="AT1594" s="215" t="s">
        <v>180</v>
      </c>
      <c r="AU1594" s="215" t="s">
        <v>81</v>
      </c>
      <c r="AV1594" s="11" t="s">
        <v>81</v>
      </c>
      <c r="AW1594" s="11" t="s">
        <v>182</v>
      </c>
      <c r="AX1594" s="11" t="s">
        <v>71</v>
      </c>
      <c r="AY1594" s="215" t="s">
        <v>172</v>
      </c>
    </row>
    <row r="1595" spans="2:51" s="12" customFormat="1" ht="13.5">
      <c r="B1595" s="216"/>
      <c r="C1595" s="217"/>
      <c r="D1595" s="206" t="s">
        <v>180</v>
      </c>
      <c r="E1595" s="218" t="s">
        <v>21</v>
      </c>
      <c r="F1595" s="219" t="s">
        <v>183</v>
      </c>
      <c r="G1595" s="217"/>
      <c r="H1595" s="220">
        <v>355.44</v>
      </c>
      <c r="I1595" s="221"/>
      <c r="J1595" s="217"/>
      <c r="K1595" s="217"/>
      <c r="L1595" s="222"/>
      <c r="M1595" s="223"/>
      <c r="N1595" s="224"/>
      <c r="O1595" s="224"/>
      <c r="P1595" s="224"/>
      <c r="Q1595" s="224"/>
      <c r="R1595" s="224"/>
      <c r="S1595" s="224"/>
      <c r="T1595" s="225"/>
      <c r="AT1595" s="226" t="s">
        <v>180</v>
      </c>
      <c r="AU1595" s="226" t="s">
        <v>81</v>
      </c>
      <c r="AV1595" s="12" t="s">
        <v>179</v>
      </c>
      <c r="AW1595" s="12" t="s">
        <v>182</v>
      </c>
      <c r="AX1595" s="12" t="s">
        <v>79</v>
      </c>
      <c r="AY1595" s="226" t="s">
        <v>172</v>
      </c>
    </row>
    <row r="1596" spans="2:65" s="1" customFormat="1" ht="16.5" customHeight="1">
      <c r="B1596" s="41"/>
      <c r="C1596" s="192" t="s">
        <v>1921</v>
      </c>
      <c r="D1596" s="192" t="s">
        <v>174</v>
      </c>
      <c r="E1596" s="193" t="s">
        <v>3057</v>
      </c>
      <c r="F1596" s="194" t="s">
        <v>3058</v>
      </c>
      <c r="G1596" s="195" t="s">
        <v>348</v>
      </c>
      <c r="H1596" s="196">
        <v>16.05</v>
      </c>
      <c r="I1596" s="197"/>
      <c r="J1596" s="198">
        <f>ROUND(I1596*H1596,2)</f>
        <v>0</v>
      </c>
      <c r="K1596" s="194" t="s">
        <v>178</v>
      </c>
      <c r="L1596" s="61"/>
      <c r="M1596" s="199" t="s">
        <v>21</v>
      </c>
      <c r="N1596" s="200" t="s">
        <v>42</v>
      </c>
      <c r="O1596" s="42"/>
      <c r="P1596" s="201">
        <f>O1596*H1596</f>
        <v>0</v>
      </c>
      <c r="Q1596" s="201">
        <v>0</v>
      </c>
      <c r="R1596" s="201">
        <f>Q1596*H1596</f>
        <v>0</v>
      </c>
      <c r="S1596" s="201">
        <v>0</v>
      </c>
      <c r="T1596" s="202">
        <f>S1596*H1596</f>
        <v>0</v>
      </c>
      <c r="AR1596" s="24" t="s">
        <v>209</v>
      </c>
      <c r="AT1596" s="24" t="s">
        <v>174</v>
      </c>
      <c r="AU1596" s="24" t="s">
        <v>81</v>
      </c>
      <c r="AY1596" s="24" t="s">
        <v>172</v>
      </c>
      <c r="BE1596" s="203">
        <f>IF(N1596="základní",J1596,0)</f>
        <v>0</v>
      </c>
      <c r="BF1596" s="203">
        <f>IF(N1596="snížená",J1596,0)</f>
        <v>0</v>
      </c>
      <c r="BG1596" s="203">
        <f>IF(N1596="zákl. přenesená",J1596,0)</f>
        <v>0</v>
      </c>
      <c r="BH1596" s="203">
        <f>IF(N1596="sníž. přenesená",J1596,0)</f>
        <v>0</v>
      </c>
      <c r="BI1596" s="203">
        <f>IF(N1596="nulová",J1596,0)</f>
        <v>0</v>
      </c>
      <c r="BJ1596" s="24" t="s">
        <v>79</v>
      </c>
      <c r="BK1596" s="203">
        <f>ROUND(I1596*H1596,2)</f>
        <v>0</v>
      </c>
      <c r="BL1596" s="24" t="s">
        <v>209</v>
      </c>
      <c r="BM1596" s="24" t="s">
        <v>3059</v>
      </c>
    </row>
    <row r="1597" spans="2:51" s="11" customFormat="1" ht="13.5">
      <c r="B1597" s="204"/>
      <c r="C1597" s="205"/>
      <c r="D1597" s="206" t="s">
        <v>180</v>
      </c>
      <c r="E1597" s="207" t="s">
        <v>21</v>
      </c>
      <c r="F1597" s="208" t="s">
        <v>3060</v>
      </c>
      <c r="G1597" s="205"/>
      <c r="H1597" s="209">
        <v>2.675</v>
      </c>
      <c r="I1597" s="210"/>
      <c r="J1597" s="205"/>
      <c r="K1597" s="205"/>
      <c r="L1597" s="211"/>
      <c r="M1597" s="212"/>
      <c r="N1597" s="213"/>
      <c r="O1597" s="213"/>
      <c r="P1597" s="213"/>
      <c r="Q1597" s="213"/>
      <c r="R1597" s="213"/>
      <c r="S1597" s="213"/>
      <c r="T1597" s="214"/>
      <c r="AT1597" s="215" t="s">
        <v>180</v>
      </c>
      <c r="AU1597" s="215" t="s">
        <v>81</v>
      </c>
      <c r="AV1597" s="11" t="s">
        <v>81</v>
      </c>
      <c r="AW1597" s="11" t="s">
        <v>182</v>
      </c>
      <c r="AX1597" s="11" t="s">
        <v>71</v>
      </c>
      <c r="AY1597" s="215" t="s">
        <v>172</v>
      </c>
    </row>
    <row r="1598" spans="2:51" s="11" customFormat="1" ht="13.5">
      <c r="B1598" s="204"/>
      <c r="C1598" s="205"/>
      <c r="D1598" s="206" t="s">
        <v>180</v>
      </c>
      <c r="E1598" s="207" t="s">
        <v>21</v>
      </c>
      <c r="F1598" s="208" t="s">
        <v>3061</v>
      </c>
      <c r="G1598" s="205"/>
      <c r="H1598" s="209">
        <v>2.675</v>
      </c>
      <c r="I1598" s="210"/>
      <c r="J1598" s="205"/>
      <c r="K1598" s="205"/>
      <c r="L1598" s="211"/>
      <c r="M1598" s="212"/>
      <c r="N1598" s="213"/>
      <c r="O1598" s="213"/>
      <c r="P1598" s="213"/>
      <c r="Q1598" s="213"/>
      <c r="R1598" s="213"/>
      <c r="S1598" s="213"/>
      <c r="T1598" s="214"/>
      <c r="AT1598" s="215" t="s">
        <v>180</v>
      </c>
      <c r="AU1598" s="215" t="s">
        <v>81</v>
      </c>
      <c r="AV1598" s="11" t="s">
        <v>81</v>
      </c>
      <c r="AW1598" s="11" t="s">
        <v>182</v>
      </c>
      <c r="AX1598" s="11" t="s">
        <v>71</v>
      </c>
      <c r="AY1598" s="215" t="s">
        <v>172</v>
      </c>
    </row>
    <row r="1599" spans="2:51" s="11" customFormat="1" ht="13.5">
      <c r="B1599" s="204"/>
      <c r="C1599" s="205"/>
      <c r="D1599" s="206" t="s">
        <v>180</v>
      </c>
      <c r="E1599" s="207" t="s">
        <v>21</v>
      </c>
      <c r="F1599" s="208" t="s">
        <v>3062</v>
      </c>
      <c r="G1599" s="205"/>
      <c r="H1599" s="209">
        <v>2.675</v>
      </c>
      <c r="I1599" s="210"/>
      <c r="J1599" s="205"/>
      <c r="K1599" s="205"/>
      <c r="L1599" s="211"/>
      <c r="M1599" s="212"/>
      <c r="N1599" s="213"/>
      <c r="O1599" s="213"/>
      <c r="P1599" s="213"/>
      <c r="Q1599" s="213"/>
      <c r="R1599" s="213"/>
      <c r="S1599" s="213"/>
      <c r="T1599" s="214"/>
      <c r="AT1599" s="215" t="s">
        <v>180</v>
      </c>
      <c r="AU1599" s="215" t="s">
        <v>81</v>
      </c>
      <c r="AV1599" s="11" t="s">
        <v>81</v>
      </c>
      <c r="AW1599" s="11" t="s">
        <v>182</v>
      </c>
      <c r="AX1599" s="11" t="s">
        <v>71</v>
      </c>
      <c r="AY1599" s="215" t="s">
        <v>172</v>
      </c>
    </row>
    <row r="1600" spans="2:51" s="11" customFormat="1" ht="13.5">
      <c r="B1600" s="204"/>
      <c r="C1600" s="205"/>
      <c r="D1600" s="206" t="s">
        <v>180</v>
      </c>
      <c r="E1600" s="207" t="s">
        <v>21</v>
      </c>
      <c r="F1600" s="208" t="s">
        <v>3063</v>
      </c>
      <c r="G1600" s="205"/>
      <c r="H1600" s="209">
        <v>2.675</v>
      </c>
      <c r="I1600" s="210"/>
      <c r="J1600" s="205"/>
      <c r="K1600" s="205"/>
      <c r="L1600" s="211"/>
      <c r="M1600" s="212"/>
      <c r="N1600" s="213"/>
      <c r="O1600" s="213"/>
      <c r="P1600" s="213"/>
      <c r="Q1600" s="213"/>
      <c r="R1600" s="213"/>
      <c r="S1600" s="213"/>
      <c r="T1600" s="214"/>
      <c r="AT1600" s="215" t="s">
        <v>180</v>
      </c>
      <c r="AU1600" s="215" t="s">
        <v>81</v>
      </c>
      <c r="AV1600" s="11" t="s">
        <v>81</v>
      </c>
      <c r="AW1600" s="11" t="s">
        <v>182</v>
      </c>
      <c r="AX1600" s="11" t="s">
        <v>71</v>
      </c>
      <c r="AY1600" s="215" t="s">
        <v>172</v>
      </c>
    </row>
    <row r="1601" spans="2:51" s="11" customFormat="1" ht="13.5">
      <c r="B1601" s="204"/>
      <c r="C1601" s="205"/>
      <c r="D1601" s="206" t="s">
        <v>180</v>
      </c>
      <c r="E1601" s="207" t="s">
        <v>21</v>
      </c>
      <c r="F1601" s="208" t="s">
        <v>3064</v>
      </c>
      <c r="G1601" s="205"/>
      <c r="H1601" s="209">
        <v>2.675</v>
      </c>
      <c r="I1601" s="210"/>
      <c r="J1601" s="205"/>
      <c r="K1601" s="205"/>
      <c r="L1601" s="211"/>
      <c r="M1601" s="212"/>
      <c r="N1601" s="213"/>
      <c r="O1601" s="213"/>
      <c r="P1601" s="213"/>
      <c r="Q1601" s="213"/>
      <c r="R1601" s="213"/>
      <c r="S1601" s="213"/>
      <c r="T1601" s="214"/>
      <c r="AT1601" s="215" t="s">
        <v>180</v>
      </c>
      <c r="AU1601" s="215" t="s">
        <v>81</v>
      </c>
      <c r="AV1601" s="11" t="s">
        <v>81</v>
      </c>
      <c r="AW1601" s="11" t="s">
        <v>182</v>
      </c>
      <c r="AX1601" s="11" t="s">
        <v>71</v>
      </c>
      <c r="AY1601" s="215" t="s">
        <v>172</v>
      </c>
    </row>
    <row r="1602" spans="2:51" s="11" customFormat="1" ht="13.5">
      <c r="B1602" s="204"/>
      <c r="C1602" s="205"/>
      <c r="D1602" s="206" t="s">
        <v>180</v>
      </c>
      <c r="E1602" s="207" t="s">
        <v>21</v>
      </c>
      <c r="F1602" s="208" t="s">
        <v>3065</v>
      </c>
      <c r="G1602" s="205"/>
      <c r="H1602" s="209">
        <v>2.675</v>
      </c>
      <c r="I1602" s="210"/>
      <c r="J1602" s="205"/>
      <c r="K1602" s="205"/>
      <c r="L1602" s="211"/>
      <c r="M1602" s="212"/>
      <c r="N1602" s="213"/>
      <c r="O1602" s="213"/>
      <c r="P1602" s="213"/>
      <c r="Q1602" s="213"/>
      <c r="R1602" s="213"/>
      <c r="S1602" s="213"/>
      <c r="T1602" s="214"/>
      <c r="AT1602" s="215" t="s">
        <v>180</v>
      </c>
      <c r="AU1602" s="215" t="s">
        <v>81</v>
      </c>
      <c r="AV1602" s="11" t="s">
        <v>81</v>
      </c>
      <c r="AW1602" s="11" t="s">
        <v>182</v>
      </c>
      <c r="AX1602" s="11" t="s">
        <v>71</v>
      </c>
      <c r="AY1602" s="215" t="s">
        <v>172</v>
      </c>
    </row>
    <row r="1603" spans="2:51" s="12" customFormat="1" ht="13.5">
      <c r="B1603" s="216"/>
      <c r="C1603" s="217"/>
      <c r="D1603" s="206" t="s">
        <v>180</v>
      </c>
      <c r="E1603" s="218" t="s">
        <v>21</v>
      </c>
      <c r="F1603" s="219" t="s">
        <v>183</v>
      </c>
      <c r="G1603" s="217"/>
      <c r="H1603" s="220">
        <v>16.05</v>
      </c>
      <c r="I1603" s="221"/>
      <c r="J1603" s="217"/>
      <c r="K1603" s="217"/>
      <c r="L1603" s="222"/>
      <c r="M1603" s="223"/>
      <c r="N1603" s="224"/>
      <c r="O1603" s="224"/>
      <c r="P1603" s="224"/>
      <c r="Q1603" s="224"/>
      <c r="R1603" s="224"/>
      <c r="S1603" s="224"/>
      <c r="T1603" s="225"/>
      <c r="AT1603" s="226" t="s">
        <v>180</v>
      </c>
      <c r="AU1603" s="226" t="s">
        <v>81</v>
      </c>
      <c r="AV1603" s="12" t="s">
        <v>179</v>
      </c>
      <c r="AW1603" s="12" t="s">
        <v>182</v>
      </c>
      <c r="AX1603" s="12" t="s">
        <v>79</v>
      </c>
      <c r="AY1603" s="226" t="s">
        <v>172</v>
      </c>
    </row>
    <row r="1604" spans="2:65" s="1" customFormat="1" ht="16.5" customHeight="1">
      <c r="B1604" s="41"/>
      <c r="C1604" s="192" t="s">
        <v>3066</v>
      </c>
      <c r="D1604" s="192" t="s">
        <v>174</v>
      </c>
      <c r="E1604" s="193" t="s">
        <v>3067</v>
      </c>
      <c r="F1604" s="194" t="s">
        <v>3068</v>
      </c>
      <c r="G1604" s="195" t="s">
        <v>218</v>
      </c>
      <c r="H1604" s="196">
        <v>360.485</v>
      </c>
      <c r="I1604" s="197"/>
      <c r="J1604" s="198">
        <f>ROUND(I1604*H1604,2)</f>
        <v>0</v>
      </c>
      <c r="K1604" s="194" t="s">
        <v>178</v>
      </c>
      <c r="L1604" s="61"/>
      <c r="M1604" s="199" t="s">
        <v>21</v>
      </c>
      <c r="N1604" s="200" t="s">
        <v>42</v>
      </c>
      <c r="O1604" s="42"/>
      <c r="P1604" s="201">
        <f>O1604*H1604</f>
        <v>0</v>
      </c>
      <c r="Q1604" s="201">
        <v>0</v>
      </c>
      <c r="R1604" s="201">
        <f>Q1604*H1604</f>
        <v>0</v>
      </c>
      <c r="S1604" s="201">
        <v>0</v>
      </c>
      <c r="T1604" s="202">
        <f>S1604*H1604</f>
        <v>0</v>
      </c>
      <c r="AR1604" s="24" t="s">
        <v>209</v>
      </c>
      <c r="AT1604" s="24" t="s">
        <v>174</v>
      </c>
      <c r="AU1604" s="24" t="s">
        <v>81</v>
      </c>
      <c r="AY1604" s="24" t="s">
        <v>172</v>
      </c>
      <c r="BE1604" s="203">
        <f>IF(N1604="základní",J1604,0)</f>
        <v>0</v>
      </c>
      <c r="BF1604" s="203">
        <f>IF(N1604="snížená",J1604,0)</f>
        <v>0</v>
      </c>
      <c r="BG1604" s="203">
        <f>IF(N1604="zákl. přenesená",J1604,0)</f>
        <v>0</v>
      </c>
      <c r="BH1604" s="203">
        <f>IF(N1604="sníž. přenesená",J1604,0)</f>
        <v>0</v>
      </c>
      <c r="BI1604" s="203">
        <f>IF(N1604="nulová",J1604,0)</f>
        <v>0</v>
      </c>
      <c r="BJ1604" s="24" t="s">
        <v>79</v>
      </c>
      <c r="BK1604" s="203">
        <f>ROUND(I1604*H1604,2)</f>
        <v>0</v>
      </c>
      <c r="BL1604" s="24" t="s">
        <v>209</v>
      </c>
      <c r="BM1604" s="24" t="s">
        <v>3069</v>
      </c>
    </row>
    <row r="1605" spans="2:65" s="1" customFormat="1" ht="16.5" customHeight="1">
      <c r="B1605" s="41"/>
      <c r="C1605" s="227" t="s">
        <v>1924</v>
      </c>
      <c r="D1605" s="227" t="s">
        <v>268</v>
      </c>
      <c r="E1605" s="228" t="s">
        <v>3070</v>
      </c>
      <c r="F1605" s="229" t="s">
        <v>3071</v>
      </c>
      <c r="G1605" s="230" t="s">
        <v>218</v>
      </c>
      <c r="H1605" s="231">
        <v>396.534</v>
      </c>
      <c r="I1605" s="232"/>
      <c r="J1605" s="233">
        <f>ROUND(I1605*H1605,2)</f>
        <v>0</v>
      </c>
      <c r="K1605" s="229" t="s">
        <v>178</v>
      </c>
      <c r="L1605" s="234"/>
      <c r="M1605" s="235" t="s">
        <v>21</v>
      </c>
      <c r="N1605" s="236" t="s">
        <v>42</v>
      </c>
      <c r="O1605" s="42"/>
      <c r="P1605" s="201">
        <f>O1605*H1605</f>
        <v>0</v>
      </c>
      <c r="Q1605" s="201">
        <v>0</v>
      </c>
      <c r="R1605" s="201">
        <f>Q1605*H1605</f>
        <v>0</v>
      </c>
      <c r="S1605" s="201">
        <v>0</v>
      </c>
      <c r="T1605" s="202">
        <f>S1605*H1605</f>
        <v>0</v>
      </c>
      <c r="AR1605" s="24" t="s">
        <v>246</v>
      </c>
      <c r="AT1605" s="24" t="s">
        <v>268</v>
      </c>
      <c r="AU1605" s="24" t="s">
        <v>81</v>
      </c>
      <c r="AY1605" s="24" t="s">
        <v>172</v>
      </c>
      <c r="BE1605" s="203">
        <f>IF(N1605="základní",J1605,0)</f>
        <v>0</v>
      </c>
      <c r="BF1605" s="203">
        <f>IF(N1605="snížená",J1605,0)</f>
        <v>0</v>
      </c>
      <c r="BG1605" s="203">
        <f>IF(N1605="zákl. přenesená",J1605,0)</f>
        <v>0</v>
      </c>
      <c r="BH1605" s="203">
        <f>IF(N1605="sníž. přenesená",J1605,0)</f>
        <v>0</v>
      </c>
      <c r="BI1605" s="203">
        <f>IF(N1605="nulová",J1605,0)</f>
        <v>0</v>
      </c>
      <c r="BJ1605" s="24" t="s">
        <v>79</v>
      </c>
      <c r="BK1605" s="203">
        <f>ROUND(I1605*H1605,2)</f>
        <v>0</v>
      </c>
      <c r="BL1605" s="24" t="s">
        <v>209</v>
      </c>
      <c r="BM1605" s="24" t="s">
        <v>3072</v>
      </c>
    </row>
    <row r="1606" spans="2:51" s="11" customFormat="1" ht="13.5">
      <c r="B1606" s="204"/>
      <c r="C1606" s="205"/>
      <c r="D1606" s="206" t="s">
        <v>180</v>
      </c>
      <c r="E1606" s="207" t="s">
        <v>21</v>
      </c>
      <c r="F1606" s="208" t="s">
        <v>3073</v>
      </c>
      <c r="G1606" s="205"/>
      <c r="H1606" s="209">
        <v>396.5335</v>
      </c>
      <c r="I1606" s="210"/>
      <c r="J1606" s="205"/>
      <c r="K1606" s="205"/>
      <c r="L1606" s="211"/>
      <c r="M1606" s="212"/>
      <c r="N1606" s="213"/>
      <c r="O1606" s="213"/>
      <c r="P1606" s="213"/>
      <c r="Q1606" s="213"/>
      <c r="R1606" s="213"/>
      <c r="S1606" s="213"/>
      <c r="T1606" s="214"/>
      <c r="AT1606" s="215" t="s">
        <v>180</v>
      </c>
      <c r="AU1606" s="215" t="s">
        <v>81</v>
      </c>
      <c r="AV1606" s="11" t="s">
        <v>81</v>
      </c>
      <c r="AW1606" s="11" t="s">
        <v>182</v>
      </c>
      <c r="AX1606" s="11" t="s">
        <v>71</v>
      </c>
      <c r="AY1606" s="215" t="s">
        <v>172</v>
      </c>
    </row>
    <row r="1607" spans="2:51" s="12" customFormat="1" ht="13.5">
      <c r="B1607" s="216"/>
      <c r="C1607" s="217"/>
      <c r="D1607" s="206" t="s">
        <v>180</v>
      </c>
      <c r="E1607" s="218" t="s">
        <v>21</v>
      </c>
      <c r="F1607" s="219" t="s">
        <v>183</v>
      </c>
      <c r="G1607" s="217"/>
      <c r="H1607" s="220">
        <v>396.5335</v>
      </c>
      <c r="I1607" s="221"/>
      <c r="J1607" s="217"/>
      <c r="K1607" s="217"/>
      <c r="L1607" s="222"/>
      <c r="M1607" s="223"/>
      <c r="N1607" s="224"/>
      <c r="O1607" s="224"/>
      <c r="P1607" s="224"/>
      <c r="Q1607" s="224"/>
      <c r="R1607" s="224"/>
      <c r="S1607" s="224"/>
      <c r="T1607" s="225"/>
      <c r="AT1607" s="226" t="s">
        <v>180</v>
      </c>
      <c r="AU1607" s="226" t="s">
        <v>81</v>
      </c>
      <c r="AV1607" s="12" t="s">
        <v>179</v>
      </c>
      <c r="AW1607" s="12" t="s">
        <v>182</v>
      </c>
      <c r="AX1607" s="12" t="s">
        <v>79</v>
      </c>
      <c r="AY1607" s="226" t="s">
        <v>172</v>
      </c>
    </row>
    <row r="1608" spans="2:65" s="1" customFormat="1" ht="16.5" customHeight="1">
      <c r="B1608" s="41"/>
      <c r="C1608" s="192" t="s">
        <v>3074</v>
      </c>
      <c r="D1608" s="192" t="s">
        <v>174</v>
      </c>
      <c r="E1608" s="193" t="s">
        <v>3075</v>
      </c>
      <c r="F1608" s="194" t="s">
        <v>3076</v>
      </c>
      <c r="G1608" s="195" t="s">
        <v>218</v>
      </c>
      <c r="H1608" s="196">
        <v>86.672</v>
      </c>
      <c r="I1608" s="197"/>
      <c r="J1608" s="198">
        <f>ROUND(I1608*H1608,2)</f>
        <v>0</v>
      </c>
      <c r="K1608" s="194" t="s">
        <v>178</v>
      </c>
      <c r="L1608" s="61"/>
      <c r="M1608" s="199" t="s">
        <v>21</v>
      </c>
      <c r="N1608" s="200" t="s">
        <v>42</v>
      </c>
      <c r="O1608" s="42"/>
      <c r="P1608" s="201">
        <f>O1608*H1608</f>
        <v>0</v>
      </c>
      <c r="Q1608" s="201">
        <v>0</v>
      </c>
      <c r="R1608" s="201">
        <f>Q1608*H1608</f>
        <v>0</v>
      </c>
      <c r="S1608" s="201">
        <v>0</v>
      </c>
      <c r="T1608" s="202">
        <f>S1608*H1608</f>
        <v>0</v>
      </c>
      <c r="AR1608" s="24" t="s">
        <v>209</v>
      </c>
      <c r="AT1608" s="24" t="s">
        <v>174</v>
      </c>
      <c r="AU1608" s="24" t="s">
        <v>81</v>
      </c>
      <c r="AY1608" s="24" t="s">
        <v>172</v>
      </c>
      <c r="BE1608" s="203">
        <f>IF(N1608="základní",J1608,0)</f>
        <v>0</v>
      </c>
      <c r="BF1608" s="203">
        <f>IF(N1608="snížená",J1608,0)</f>
        <v>0</v>
      </c>
      <c r="BG1608" s="203">
        <f>IF(N1608="zákl. přenesená",J1608,0)</f>
        <v>0</v>
      </c>
      <c r="BH1608" s="203">
        <f>IF(N1608="sníž. přenesená",J1608,0)</f>
        <v>0</v>
      </c>
      <c r="BI1608" s="203">
        <f>IF(N1608="nulová",J1608,0)</f>
        <v>0</v>
      </c>
      <c r="BJ1608" s="24" t="s">
        <v>79</v>
      </c>
      <c r="BK1608" s="203">
        <f>ROUND(I1608*H1608,2)</f>
        <v>0</v>
      </c>
      <c r="BL1608" s="24" t="s">
        <v>209</v>
      </c>
      <c r="BM1608" s="24" t="s">
        <v>3077</v>
      </c>
    </row>
    <row r="1609" spans="2:65" s="1" customFormat="1" ht="25.5" customHeight="1">
      <c r="B1609" s="41"/>
      <c r="C1609" s="192" t="s">
        <v>1928</v>
      </c>
      <c r="D1609" s="192" t="s">
        <v>174</v>
      </c>
      <c r="E1609" s="193" t="s">
        <v>3078</v>
      </c>
      <c r="F1609" s="194" t="s">
        <v>3079</v>
      </c>
      <c r="G1609" s="195" t="s">
        <v>280</v>
      </c>
      <c r="H1609" s="196">
        <v>20</v>
      </c>
      <c r="I1609" s="197"/>
      <c r="J1609" s="198">
        <f>ROUND(I1609*H1609,2)</f>
        <v>0</v>
      </c>
      <c r="K1609" s="194" t="s">
        <v>178</v>
      </c>
      <c r="L1609" s="61"/>
      <c r="M1609" s="199" t="s">
        <v>21</v>
      </c>
      <c r="N1609" s="200" t="s">
        <v>42</v>
      </c>
      <c r="O1609" s="42"/>
      <c r="P1609" s="201">
        <f>O1609*H1609</f>
        <v>0</v>
      </c>
      <c r="Q1609" s="201">
        <v>0</v>
      </c>
      <c r="R1609" s="201">
        <f>Q1609*H1609</f>
        <v>0</v>
      </c>
      <c r="S1609" s="201">
        <v>0</v>
      </c>
      <c r="T1609" s="202">
        <f>S1609*H1609</f>
        <v>0</v>
      </c>
      <c r="AR1609" s="24" t="s">
        <v>209</v>
      </c>
      <c r="AT1609" s="24" t="s">
        <v>174</v>
      </c>
      <c r="AU1609" s="24" t="s">
        <v>81</v>
      </c>
      <c r="AY1609" s="24" t="s">
        <v>172</v>
      </c>
      <c r="BE1609" s="203">
        <f>IF(N1609="základní",J1609,0)</f>
        <v>0</v>
      </c>
      <c r="BF1609" s="203">
        <f>IF(N1609="snížená",J1609,0)</f>
        <v>0</v>
      </c>
      <c r="BG1609" s="203">
        <f>IF(N1609="zákl. přenesená",J1609,0)</f>
        <v>0</v>
      </c>
      <c r="BH1609" s="203">
        <f>IF(N1609="sníž. přenesená",J1609,0)</f>
        <v>0</v>
      </c>
      <c r="BI1609" s="203">
        <f>IF(N1609="nulová",J1609,0)</f>
        <v>0</v>
      </c>
      <c r="BJ1609" s="24" t="s">
        <v>79</v>
      </c>
      <c r="BK1609" s="203">
        <f>ROUND(I1609*H1609,2)</f>
        <v>0</v>
      </c>
      <c r="BL1609" s="24" t="s">
        <v>209</v>
      </c>
      <c r="BM1609" s="24" t="s">
        <v>3080</v>
      </c>
    </row>
    <row r="1610" spans="2:51" s="11" customFormat="1" ht="13.5">
      <c r="B1610" s="204"/>
      <c r="C1610" s="205"/>
      <c r="D1610" s="206" t="s">
        <v>180</v>
      </c>
      <c r="E1610" s="207" t="s">
        <v>21</v>
      </c>
      <c r="F1610" s="208" t="s">
        <v>3081</v>
      </c>
      <c r="G1610" s="205"/>
      <c r="H1610" s="209">
        <v>1</v>
      </c>
      <c r="I1610" s="210"/>
      <c r="J1610" s="205"/>
      <c r="K1610" s="205"/>
      <c r="L1610" s="211"/>
      <c r="M1610" s="212"/>
      <c r="N1610" s="213"/>
      <c r="O1610" s="213"/>
      <c r="P1610" s="213"/>
      <c r="Q1610" s="213"/>
      <c r="R1610" s="213"/>
      <c r="S1610" s="213"/>
      <c r="T1610" s="214"/>
      <c r="AT1610" s="215" t="s">
        <v>180</v>
      </c>
      <c r="AU1610" s="215" t="s">
        <v>81</v>
      </c>
      <c r="AV1610" s="11" t="s">
        <v>81</v>
      </c>
      <c r="AW1610" s="11" t="s">
        <v>182</v>
      </c>
      <c r="AX1610" s="11" t="s">
        <v>71</v>
      </c>
      <c r="AY1610" s="215" t="s">
        <v>172</v>
      </c>
    </row>
    <row r="1611" spans="2:51" s="11" customFormat="1" ht="13.5">
      <c r="B1611" s="204"/>
      <c r="C1611" s="205"/>
      <c r="D1611" s="206" t="s">
        <v>180</v>
      </c>
      <c r="E1611" s="207" t="s">
        <v>21</v>
      </c>
      <c r="F1611" s="208" t="s">
        <v>3082</v>
      </c>
      <c r="G1611" s="205"/>
      <c r="H1611" s="209">
        <v>1</v>
      </c>
      <c r="I1611" s="210"/>
      <c r="J1611" s="205"/>
      <c r="K1611" s="205"/>
      <c r="L1611" s="211"/>
      <c r="M1611" s="212"/>
      <c r="N1611" s="213"/>
      <c r="O1611" s="213"/>
      <c r="P1611" s="213"/>
      <c r="Q1611" s="213"/>
      <c r="R1611" s="213"/>
      <c r="S1611" s="213"/>
      <c r="T1611" s="214"/>
      <c r="AT1611" s="215" t="s">
        <v>180</v>
      </c>
      <c r="AU1611" s="215" t="s">
        <v>81</v>
      </c>
      <c r="AV1611" s="11" t="s">
        <v>81</v>
      </c>
      <c r="AW1611" s="11" t="s">
        <v>182</v>
      </c>
      <c r="AX1611" s="11" t="s">
        <v>71</v>
      </c>
      <c r="AY1611" s="215" t="s">
        <v>172</v>
      </c>
    </row>
    <row r="1612" spans="2:51" s="11" customFormat="1" ht="13.5">
      <c r="B1612" s="204"/>
      <c r="C1612" s="205"/>
      <c r="D1612" s="206" t="s">
        <v>180</v>
      </c>
      <c r="E1612" s="207" t="s">
        <v>21</v>
      </c>
      <c r="F1612" s="208" t="s">
        <v>3083</v>
      </c>
      <c r="G1612" s="205"/>
      <c r="H1612" s="209">
        <v>1</v>
      </c>
      <c r="I1612" s="210"/>
      <c r="J1612" s="205"/>
      <c r="K1612" s="205"/>
      <c r="L1612" s="211"/>
      <c r="M1612" s="212"/>
      <c r="N1612" s="213"/>
      <c r="O1612" s="213"/>
      <c r="P1612" s="213"/>
      <c r="Q1612" s="213"/>
      <c r="R1612" s="213"/>
      <c r="S1612" s="213"/>
      <c r="T1612" s="214"/>
      <c r="AT1612" s="215" t="s">
        <v>180</v>
      </c>
      <c r="AU1612" s="215" t="s">
        <v>81</v>
      </c>
      <c r="AV1612" s="11" t="s">
        <v>81</v>
      </c>
      <c r="AW1612" s="11" t="s">
        <v>182</v>
      </c>
      <c r="AX1612" s="11" t="s">
        <v>71</v>
      </c>
      <c r="AY1612" s="215" t="s">
        <v>172</v>
      </c>
    </row>
    <row r="1613" spans="2:51" s="11" customFormat="1" ht="13.5">
      <c r="B1613" s="204"/>
      <c r="C1613" s="205"/>
      <c r="D1613" s="206" t="s">
        <v>180</v>
      </c>
      <c r="E1613" s="207" t="s">
        <v>21</v>
      </c>
      <c r="F1613" s="208" t="s">
        <v>3084</v>
      </c>
      <c r="G1613" s="205"/>
      <c r="H1613" s="209">
        <v>1</v>
      </c>
      <c r="I1613" s="210"/>
      <c r="J1613" s="205"/>
      <c r="K1613" s="205"/>
      <c r="L1613" s="211"/>
      <c r="M1613" s="212"/>
      <c r="N1613" s="213"/>
      <c r="O1613" s="213"/>
      <c r="P1613" s="213"/>
      <c r="Q1613" s="213"/>
      <c r="R1613" s="213"/>
      <c r="S1613" s="213"/>
      <c r="T1613" s="214"/>
      <c r="AT1613" s="215" t="s">
        <v>180</v>
      </c>
      <c r="AU1613" s="215" t="s">
        <v>81</v>
      </c>
      <c r="AV1613" s="11" t="s">
        <v>81</v>
      </c>
      <c r="AW1613" s="11" t="s">
        <v>182</v>
      </c>
      <c r="AX1613" s="11" t="s">
        <v>71</v>
      </c>
      <c r="AY1613" s="215" t="s">
        <v>172</v>
      </c>
    </row>
    <row r="1614" spans="2:51" s="11" customFormat="1" ht="13.5">
      <c r="B1614" s="204"/>
      <c r="C1614" s="205"/>
      <c r="D1614" s="206" t="s">
        <v>180</v>
      </c>
      <c r="E1614" s="207" t="s">
        <v>21</v>
      </c>
      <c r="F1614" s="208" t="s">
        <v>3085</v>
      </c>
      <c r="G1614" s="205"/>
      <c r="H1614" s="209">
        <v>1</v>
      </c>
      <c r="I1614" s="210"/>
      <c r="J1614" s="205"/>
      <c r="K1614" s="205"/>
      <c r="L1614" s="211"/>
      <c r="M1614" s="212"/>
      <c r="N1614" s="213"/>
      <c r="O1614" s="213"/>
      <c r="P1614" s="213"/>
      <c r="Q1614" s="213"/>
      <c r="R1614" s="213"/>
      <c r="S1614" s="213"/>
      <c r="T1614" s="214"/>
      <c r="AT1614" s="215" t="s">
        <v>180</v>
      </c>
      <c r="AU1614" s="215" t="s">
        <v>81</v>
      </c>
      <c r="AV1614" s="11" t="s">
        <v>81</v>
      </c>
      <c r="AW1614" s="11" t="s">
        <v>182</v>
      </c>
      <c r="AX1614" s="11" t="s">
        <v>71</v>
      </c>
      <c r="AY1614" s="215" t="s">
        <v>172</v>
      </c>
    </row>
    <row r="1615" spans="2:51" s="11" customFormat="1" ht="13.5">
      <c r="B1615" s="204"/>
      <c r="C1615" s="205"/>
      <c r="D1615" s="206" t="s">
        <v>180</v>
      </c>
      <c r="E1615" s="207" t="s">
        <v>21</v>
      </c>
      <c r="F1615" s="208" t="s">
        <v>3086</v>
      </c>
      <c r="G1615" s="205"/>
      <c r="H1615" s="209">
        <v>1</v>
      </c>
      <c r="I1615" s="210"/>
      <c r="J1615" s="205"/>
      <c r="K1615" s="205"/>
      <c r="L1615" s="211"/>
      <c r="M1615" s="212"/>
      <c r="N1615" s="213"/>
      <c r="O1615" s="213"/>
      <c r="P1615" s="213"/>
      <c r="Q1615" s="213"/>
      <c r="R1615" s="213"/>
      <c r="S1615" s="213"/>
      <c r="T1615" s="214"/>
      <c r="AT1615" s="215" t="s">
        <v>180</v>
      </c>
      <c r="AU1615" s="215" t="s">
        <v>81</v>
      </c>
      <c r="AV1615" s="11" t="s">
        <v>81</v>
      </c>
      <c r="AW1615" s="11" t="s">
        <v>182</v>
      </c>
      <c r="AX1615" s="11" t="s">
        <v>71</v>
      </c>
      <c r="AY1615" s="215" t="s">
        <v>172</v>
      </c>
    </row>
    <row r="1616" spans="2:51" s="11" customFormat="1" ht="13.5">
      <c r="B1616" s="204"/>
      <c r="C1616" s="205"/>
      <c r="D1616" s="206" t="s">
        <v>180</v>
      </c>
      <c r="E1616" s="207" t="s">
        <v>21</v>
      </c>
      <c r="F1616" s="208" t="s">
        <v>3087</v>
      </c>
      <c r="G1616" s="205"/>
      <c r="H1616" s="209">
        <v>1</v>
      </c>
      <c r="I1616" s="210"/>
      <c r="J1616" s="205"/>
      <c r="K1616" s="205"/>
      <c r="L1616" s="211"/>
      <c r="M1616" s="212"/>
      <c r="N1616" s="213"/>
      <c r="O1616" s="213"/>
      <c r="P1616" s="213"/>
      <c r="Q1616" s="213"/>
      <c r="R1616" s="213"/>
      <c r="S1616" s="213"/>
      <c r="T1616" s="214"/>
      <c r="AT1616" s="215" t="s">
        <v>180</v>
      </c>
      <c r="AU1616" s="215" t="s">
        <v>81</v>
      </c>
      <c r="AV1616" s="11" t="s">
        <v>81</v>
      </c>
      <c r="AW1616" s="11" t="s">
        <v>182</v>
      </c>
      <c r="AX1616" s="11" t="s">
        <v>71</v>
      </c>
      <c r="AY1616" s="215" t="s">
        <v>172</v>
      </c>
    </row>
    <row r="1617" spans="2:51" s="11" customFormat="1" ht="13.5">
      <c r="B1617" s="204"/>
      <c r="C1617" s="205"/>
      <c r="D1617" s="206" t="s">
        <v>180</v>
      </c>
      <c r="E1617" s="207" t="s">
        <v>21</v>
      </c>
      <c r="F1617" s="208" t="s">
        <v>3088</v>
      </c>
      <c r="G1617" s="205"/>
      <c r="H1617" s="209">
        <v>1</v>
      </c>
      <c r="I1617" s="210"/>
      <c r="J1617" s="205"/>
      <c r="K1617" s="205"/>
      <c r="L1617" s="211"/>
      <c r="M1617" s="212"/>
      <c r="N1617" s="213"/>
      <c r="O1617" s="213"/>
      <c r="P1617" s="213"/>
      <c r="Q1617" s="213"/>
      <c r="R1617" s="213"/>
      <c r="S1617" s="213"/>
      <c r="T1617" s="214"/>
      <c r="AT1617" s="215" t="s">
        <v>180</v>
      </c>
      <c r="AU1617" s="215" t="s">
        <v>81</v>
      </c>
      <c r="AV1617" s="11" t="s">
        <v>81</v>
      </c>
      <c r="AW1617" s="11" t="s">
        <v>182</v>
      </c>
      <c r="AX1617" s="11" t="s">
        <v>71</v>
      </c>
      <c r="AY1617" s="215" t="s">
        <v>172</v>
      </c>
    </row>
    <row r="1618" spans="2:51" s="11" customFormat="1" ht="13.5">
      <c r="B1618" s="204"/>
      <c r="C1618" s="205"/>
      <c r="D1618" s="206" t="s">
        <v>180</v>
      </c>
      <c r="E1618" s="207" t="s">
        <v>21</v>
      </c>
      <c r="F1618" s="208" t="s">
        <v>3089</v>
      </c>
      <c r="G1618" s="205"/>
      <c r="H1618" s="209">
        <v>1</v>
      </c>
      <c r="I1618" s="210"/>
      <c r="J1618" s="205"/>
      <c r="K1618" s="205"/>
      <c r="L1618" s="211"/>
      <c r="M1618" s="212"/>
      <c r="N1618" s="213"/>
      <c r="O1618" s="213"/>
      <c r="P1618" s="213"/>
      <c r="Q1618" s="213"/>
      <c r="R1618" s="213"/>
      <c r="S1618" s="213"/>
      <c r="T1618" s="214"/>
      <c r="AT1618" s="215" t="s">
        <v>180</v>
      </c>
      <c r="AU1618" s="215" t="s">
        <v>81</v>
      </c>
      <c r="AV1618" s="11" t="s">
        <v>81</v>
      </c>
      <c r="AW1618" s="11" t="s">
        <v>182</v>
      </c>
      <c r="AX1618" s="11" t="s">
        <v>71</v>
      </c>
      <c r="AY1618" s="215" t="s">
        <v>172</v>
      </c>
    </row>
    <row r="1619" spans="2:51" s="11" customFormat="1" ht="13.5">
      <c r="B1619" s="204"/>
      <c r="C1619" s="205"/>
      <c r="D1619" s="206" t="s">
        <v>180</v>
      </c>
      <c r="E1619" s="207" t="s">
        <v>21</v>
      </c>
      <c r="F1619" s="208" t="s">
        <v>3090</v>
      </c>
      <c r="G1619" s="205"/>
      <c r="H1619" s="209">
        <v>1</v>
      </c>
      <c r="I1619" s="210"/>
      <c r="J1619" s="205"/>
      <c r="K1619" s="205"/>
      <c r="L1619" s="211"/>
      <c r="M1619" s="212"/>
      <c r="N1619" s="213"/>
      <c r="O1619" s="213"/>
      <c r="P1619" s="213"/>
      <c r="Q1619" s="213"/>
      <c r="R1619" s="213"/>
      <c r="S1619" s="213"/>
      <c r="T1619" s="214"/>
      <c r="AT1619" s="215" t="s">
        <v>180</v>
      </c>
      <c r="AU1619" s="215" t="s">
        <v>81</v>
      </c>
      <c r="AV1619" s="11" t="s">
        <v>81</v>
      </c>
      <c r="AW1619" s="11" t="s">
        <v>182</v>
      </c>
      <c r="AX1619" s="11" t="s">
        <v>71</v>
      </c>
      <c r="AY1619" s="215" t="s">
        <v>172</v>
      </c>
    </row>
    <row r="1620" spans="2:51" s="11" customFormat="1" ht="13.5">
      <c r="B1620" s="204"/>
      <c r="C1620" s="205"/>
      <c r="D1620" s="206" t="s">
        <v>180</v>
      </c>
      <c r="E1620" s="207" t="s">
        <v>21</v>
      </c>
      <c r="F1620" s="208" t="s">
        <v>3091</v>
      </c>
      <c r="G1620" s="205"/>
      <c r="H1620" s="209">
        <v>1</v>
      </c>
      <c r="I1620" s="210"/>
      <c r="J1620" s="205"/>
      <c r="K1620" s="205"/>
      <c r="L1620" s="211"/>
      <c r="M1620" s="212"/>
      <c r="N1620" s="213"/>
      <c r="O1620" s="213"/>
      <c r="P1620" s="213"/>
      <c r="Q1620" s="213"/>
      <c r="R1620" s="213"/>
      <c r="S1620" s="213"/>
      <c r="T1620" s="214"/>
      <c r="AT1620" s="215" t="s">
        <v>180</v>
      </c>
      <c r="AU1620" s="215" t="s">
        <v>81</v>
      </c>
      <c r="AV1620" s="11" t="s">
        <v>81</v>
      </c>
      <c r="AW1620" s="11" t="s">
        <v>182</v>
      </c>
      <c r="AX1620" s="11" t="s">
        <v>71</v>
      </c>
      <c r="AY1620" s="215" t="s">
        <v>172</v>
      </c>
    </row>
    <row r="1621" spans="2:51" s="11" customFormat="1" ht="13.5">
      <c r="B1621" s="204"/>
      <c r="C1621" s="205"/>
      <c r="D1621" s="206" t="s">
        <v>180</v>
      </c>
      <c r="E1621" s="207" t="s">
        <v>21</v>
      </c>
      <c r="F1621" s="208" t="s">
        <v>3092</v>
      </c>
      <c r="G1621" s="205"/>
      <c r="H1621" s="209">
        <v>1</v>
      </c>
      <c r="I1621" s="210"/>
      <c r="J1621" s="205"/>
      <c r="K1621" s="205"/>
      <c r="L1621" s="211"/>
      <c r="M1621" s="212"/>
      <c r="N1621" s="213"/>
      <c r="O1621" s="213"/>
      <c r="P1621" s="213"/>
      <c r="Q1621" s="213"/>
      <c r="R1621" s="213"/>
      <c r="S1621" s="213"/>
      <c r="T1621" s="214"/>
      <c r="AT1621" s="215" t="s">
        <v>180</v>
      </c>
      <c r="AU1621" s="215" t="s">
        <v>81</v>
      </c>
      <c r="AV1621" s="11" t="s">
        <v>81</v>
      </c>
      <c r="AW1621" s="11" t="s">
        <v>182</v>
      </c>
      <c r="AX1621" s="11" t="s">
        <v>71</v>
      </c>
      <c r="AY1621" s="215" t="s">
        <v>172</v>
      </c>
    </row>
    <row r="1622" spans="2:51" s="11" customFormat="1" ht="13.5">
      <c r="B1622" s="204"/>
      <c r="C1622" s="205"/>
      <c r="D1622" s="206" t="s">
        <v>180</v>
      </c>
      <c r="E1622" s="207" t="s">
        <v>21</v>
      </c>
      <c r="F1622" s="208" t="s">
        <v>3093</v>
      </c>
      <c r="G1622" s="205"/>
      <c r="H1622" s="209">
        <v>1</v>
      </c>
      <c r="I1622" s="210"/>
      <c r="J1622" s="205"/>
      <c r="K1622" s="205"/>
      <c r="L1622" s="211"/>
      <c r="M1622" s="212"/>
      <c r="N1622" s="213"/>
      <c r="O1622" s="213"/>
      <c r="P1622" s="213"/>
      <c r="Q1622" s="213"/>
      <c r="R1622" s="213"/>
      <c r="S1622" s="213"/>
      <c r="T1622" s="214"/>
      <c r="AT1622" s="215" t="s">
        <v>180</v>
      </c>
      <c r="AU1622" s="215" t="s">
        <v>81</v>
      </c>
      <c r="AV1622" s="11" t="s">
        <v>81</v>
      </c>
      <c r="AW1622" s="11" t="s">
        <v>182</v>
      </c>
      <c r="AX1622" s="11" t="s">
        <v>71</v>
      </c>
      <c r="AY1622" s="215" t="s">
        <v>172</v>
      </c>
    </row>
    <row r="1623" spans="2:51" s="11" customFormat="1" ht="13.5">
      <c r="B1623" s="204"/>
      <c r="C1623" s="205"/>
      <c r="D1623" s="206" t="s">
        <v>180</v>
      </c>
      <c r="E1623" s="207" t="s">
        <v>21</v>
      </c>
      <c r="F1623" s="208" t="s">
        <v>3094</v>
      </c>
      <c r="G1623" s="205"/>
      <c r="H1623" s="209">
        <v>1</v>
      </c>
      <c r="I1623" s="210"/>
      <c r="J1623" s="205"/>
      <c r="K1623" s="205"/>
      <c r="L1623" s="211"/>
      <c r="M1623" s="212"/>
      <c r="N1623" s="213"/>
      <c r="O1623" s="213"/>
      <c r="P1623" s="213"/>
      <c r="Q1623" s="213"/>
      <c r="R1623" s="213"/>
      <c r="S1623" s="213"/>
      <c r="T1623" s="214"/>
      <c r="AT1623" s="215" t="s">
        <v>180</v>
      </c>
      <c r="AU1623" s="215" t="s">
        <v>81</v>
      </c>
      <c r="AV1623" s="11" t="s">
        <v>81</v>
      </c>
      <c r="AW1623" s="11" t="s">
        <v>182</v>
      </c>
      <c r="AX1623" s="11" t="s">
        <v>71</v>
      </c>
      <c r="AY1623" s="215" t="s">
        <v>172</v>
      </c>
    </row>
    <row r="1624" spans="2:51" s="11" customFormat="1" ht="13.5">
      <c r="B1624" s="204"/>
      <c r="C1624" s="205"/>
      <c r="D1624" s="206" t="s">
        <v>180</v>
      </c>
      <c r="E1624" s="207" t="s">
        <v>21</v>
      </c>
      <c r="F1624" s="208" t="s">
        <v>3095</v>
      </c>
      <c r="G1624" s="205"/>
      <c r="H1624" s="209">
        <v>1</v>
      </c>
      <c r="I1624" s="210"/>
      <c r="J1624" s="205"/>
      <c r="K1624" s="205"/>
      <c r="L1624" s="211"/>
      <c r="M1624" s="212"/>
      <c r="N1624" s="213"/>
      <c r="O1624" s="213"/>
      <c r="P1624" s="213"/>
      <c r="Q1624" s="213"/>
      <c r="R1624" s="213"/>
      <c r="S1624" s="213"/>
      <c r="T1624" s="214"/>
      <c r="AT1624" s="215" t="s">
        <v>180</v>
      </c>
      <c r="AU1624" s="215" t="s">
        <v>81</v>
      </c>
      <c r="AV1624" s="11" t="s">
        <v>81</v>
      </c>
      <c r="AW1624" s="11" t="s">
        <v>182</v>
      </c>
      <c r="AX1624" s="11" t="s">
        <v>71</v>
      </c>
      <c r="AY1624" s="215" t="s">
        <v>172</v>
      </c>
    </row>
    <row r="1625" spans="2:51" s="11" customFormat="1" ht="13.5">
      <c r="B1625" s="204"/>
      <c r="C1625" s="205"/>
      <c r="D1625" s="206" t="s">
        <v>180</v>
      </c>
      <c r="E1625" s="207" t="s">
        <v>21</v>
      </c>
      <c r="F1625" s="208" t="s">
        <v>3096</v>
      </c>
      <c r="G1625" s="205"/>
      <c r="H1625" s="209">
        <v>1</v>
      </c>
      <c r="I1625" s="210"/>
      <c r="J1625" s="205"/>
      <c r="K1625" s="205"/>
      <c r="L1625" s="211"/>
      <c r="M1625" s="212"/>
      <c r="N1625" s="213"/>
      <c r="O1625" s="213"/>
      <c r="P1625" s="213"/>
      <c r="Q1625" s="213"/>
      <c r="R1625" s="213"/>
      <c r="S1625" s="213"/>
      <c r="T1625" s="214"/>
      <c r="AT1625" s="215" t="s">
        <v>180</v>
      </c>
      <c r="AU1625" s="215" t="s">
        <v>81</v>
      </c>
      <c r="AV1625" s="11" t="s">
        <v>81</v>
      </c>
      <c r="AW1625" s="11" t="s">
        <v>182</v>
      </c>
      <c r="AX1625" s="11" t="s">
        <v>71</v>
      </c>
      <c r="AY1625" s="215" t="s">
        <v>172</v>
      </c>
    </row>
    <row r="1626" spans="2:51" s="11" customFormat="1" ht="13.5">
      <c r="B1626" s="204"/>
      <c r="C1626" s="205"/>
      <c r="D1626" s="206" t="s">
        <v>180</v>
      </c>
      <c r="E1626" s="207" t="s">
        <v>21</v>
      </c>
      <c r="F1626" s="208" t="s">
        <v>3097</v>
      </c>
      <c r="G1626" s="205"/>
      <c r="H1626" s="209">
        <v>1</v>
      </c>
      <c r="I1626" s="210"/>
      <c r="J1626" s="205"/>
      <c r="K1626" s="205"/>
      <c r="L1626" s="211"/>
      <c r="M1626" s="212"/>
      <c r="N1626" s="213"/>
      <c r="O1626" s="213"/>
      <c r="P1626" s="213"/>
      <c r="Q1626" s="213"/>
      <c r="R1626" s="213"/>
      <c r="S1626" s="213"/>
      <c r="T1626" s="214"/>
      <c r="AT1626" s="215" t="s">
        <v>180</v>
      </c>
      <c r="AU1626" s="215" t="s">
        <v>81</v>
      </c>
      <c r="AV1626" s="11" t="s">
        <v>81</v>
      </c>
      <c r="AW1626" s="11" t="s">
        <v>182</v>
      </c>
      <c r="AX1626" s="11" t="s">
        <v>71</v>
      </c>
      <c r="AY1626" s="215" t="s">
        <v>172</v>
      </c>
    </row>
    <row r="1627" spans="2:51" s="11" customFormat="1" ht="13.5">
      <c r="B1627" s="204"/>
      <c r="C1627" s="205"/>
      <c r="D1627" s="206" t="s">
        <v>180</v>
      </c>
      <c r="E1627" s="207" t="s">
        <v>21</v>
      </c>
      <c r="F1627" s="208" t="s">
        <v>3098</v>
      </c>
      <c r="G1627" s="205"/>
      <c r="H1627" s="209">
        <v>1</v>
      </c>
      <c r="I1627" s="210"/>
      <c r="J1627" s="205"/>
      <c r="K1627" s="205"/>
      <c r="L1627" s="211"/>
      <c r="M1627" s="212"/>
      <c r="N1627" s="213"/>
      <c r="O1627" s="213"/>
      <c r="P1627" s="213"/>
      <c r="Q1627" s="213"/>
      <c r="R1627" s="213"/>
      <c r="S1627" s="213"/>
      <c r="T1627" s="214"/>
      <c r="AT1627" s="215" t="s">
        <v>180</v>
      </c>
      <c r="AU1627" s="215" t="s">
        <v>81</v>
      </c>
      <c r="AV1627" s="11" t="s">
        <v>81</v>
      </c>
      <c r="AW1627" s="11" t="s">
        <v>182</v>
      </c>
      <c r="AX1627" s="11" t="s">
        <v>71</v>
      </c>
      <c r="AY1627" s="215" t="s">
        <v>172</v>
      </c>
    </row>
    <row r="1628" spans="2:51" s="11" customFormat="1" ht="13.5">
      <c r="B1628" s="204"/>
      <c r="C1628" s="205"/>
      <c r="D1628" s="206" t="s">
        <v>180</v>
      </c>
      <c r="E1628" s="207" t="s">
        <v>21</v>
      </c>
      <c r="F1628" s="208" t="s">
        <v>3099</v>
      </c>
      <c r="G1628" s="205"/>
      <c r="H1628" s="209">
        <v>1</v>
      </c>
      <c r="I1628" s="210"/>
      <c r="J1628" s="205"/>
      <c r="K1628" s="205"/>
      <c r="L1628" s="211"/>
      <c r="M1628" s="212"/>
      <c r="N1628" s="213"/>
      <c r="O1628" s="213"/>
      <c r="P1628" s="213"/>
      <c r="Q1628" s="213"/>
      <c r="R1628" s="213"/>
      <c r="S1628" s="213"/>
      <c r="T1628" s="214"/>
      <c r="AT1628" s="215" t="s">
        <v>180</v>
      </c>
      <c r="AU1628" s="215" t="s">
        <v>81</v>
      </c>
      <c r="AV1628" s="11" t="s">
        <v>81</v>
      </c>
      <c r="AW1628" s="11" t="s">
        <v>182</v>
      </c>
      <c r="AX1628" s="11" t="s">
        <v>71</v>
      </c>
      <c r="AY1628" s="215" t="s">
        <v>172</v>
      </c>
    </row>
    <row r="1629" spans="2:51" s="11" customFormat="1" ht="13.5">
      <c r="B1629" s="204"/>
      <c r="C1629" s="205"/>
      <c r="D1629" s="206" t="s">
        <v>180</v>
      </c>
      <c r="E1629" s="207" t="s">
        <v>21</v>
      </c>
      <c r="F1629" s="208" t="s">
        <v>3100</v>
      </c>
      <c r="G1629" s="205"/>
      <c r="H1629" s="209">
        <v>1</v>
      </c>
      <c r="I1629" s="210"/>
      <c r="J1629" s="205"/>
      <c r="K1629" s="205"/>
      <c r="L1629" s="211"/>
      <c r="M1629" s="212"/>
      <c r="N1629" s="213"/>
      <c r="O1629" s="213"/>
      <c r="P1629" s="213"/>
      <c r="Q1629" s="213"/>
      <c r="R1629" s="213"/>
      <c r="S1629" s="213"/>
      <c r="T1629" s="214"/>
      <c r="AT1629" s="215" t="s">
        <v>180</v>
      </c>
      <c r="AU1629" s="215" t="s">
        <v>81</v>
      </c>
      <c r="AV1629" s="11" t="s">
        <v>81</v>
      </c>
      <c r="AW1629" s="11" t="s">
        <v>182</v>
      </c>
      <c r="AX1629" s="11" t="s">
        <v>71</v>
      </c>
      <c r="AY1629" s="215" t="s">
        <v>172</v>
      </c>
    </row>
    <row r="1630" spans="2:51" s="12" customFormat="1" ht="13.5">
      <c r="B1630" s="216"/>
      <c r="C1630" s="217"/>
      <c r="D1630" s="206" t="s">
        <v>180</v>
      </c>
      <c r="E1630" s="218" t="s">
        <v>21</v>
      </c>
      <c r="F1630" s="219" t="s">
        <v>183</v>
      </c>
      <c r="G1630" s="217"/>
      <c r="H1630" s="220">
        <v>20</v>
      </c>
      <c r="I1630" s="221"/>
      <c r="J1630" s="217"/>
      <c r="K1630" s="217"/>
      <c r="L1630" s="222"/>
      <c r="M1630" s="223"/>
      <c r="N1630" s="224"/>
      <c r="O1630" s="224"/>
      <c r="P1630" s="224"/>
      <c r="Q1630" s="224"/>
      <c r="R1630" s="224"/>
      <c r="S1630" s="224"/>
      <c r="T1630" s="225"/>
      <c r="AT1630" s="226" t="s">
        <v>180</v>
      </c>
      <c r="AU1630" s="226" t="s">
        <v>81</v>
      </c>
      <c r="AV1630" s="12" t="s">
        <v>179</v>
      </c>
      <c r="AW1630" s="12" t="s">
        <v>182</v>
      </c>
      <c r="AX1630" s="12" t="s">
        <v>79</v>
      </c>
      <c r="AY1630" s="226" t="s">
        <v>172</v>
      </c>
    </row>
    <row r="1631" spans="2:65" s="1" customFormat="1" ht="25.5" customHeight="1">
      <c r="B1631" s="41"/>
      <c r="C1631" s="192" t="s">
        <v>3101</v>
      </c>
      <c r="D1631" s="192" t="s">
        <v>174</v>
      </c>
      <c r="E1631" s="193" t="s">
        <v>3102</v>
      </c>
      <c r="F1631" s="194" t="s">
        <v>3103</v>
      </c>
      <c r="G1631" s="195" t="s">
        <v>280</v>
      </c>
      <c r="H1631" s="196">
        <v>86</v>
      </c>
      <c r="I1631" s="197"/>
      <c r="J1631" s="198">
        <f>ROUND(I1631*H1631,2)</f>
        <v>0</v>
      </c>
      <c r="K1631" s="194" t="s">
        <v>178</v>
      </c>
      <c r="L1631" s="61"/>
      <c r="M1631" s="199" t="s">
        <v>21</v>
      </c>
      <c r="N1631" s="200" t="s">
        <v>42</v>
      </c>
      <c r="O1631" s="42"/>
      <c r="P1631" s="201">
        <f>O1631*H1631</f>
        <v>0</v>
      </c>
      <c r="Q1631" s="201">
        <v>0</v>
      </c>
      <c r="R1631" s="201">
        <f>Q1631*H1631</f>
        <v>0</v>
      </c>
      <c r="S1631" s="201">
        <v>0</v>
      </c>
      <c r="T1631" s="202">
        <f>S1631*H1631</f>
        <v>0</v>
      </c>
      <c r="AR1631" s="24" t="s">
        <v>209</v>
      </c>
      <c r="AT1631" s="24" t="s">
        <v>174</v>
      </c>
      <c r="AU1631" s="24" t="s">
        <v>81</v>
      </c>
      <c r="AY1631" s="24" t="s">
        <v>172</v>
      </c>
      <c r="BE1631" s="203">
        <f>IF(N1631="základní",J1631,0)</f>
        <v>0</v>
      </c>
      <c r="BF1631" s="203">
        <f>IF(N1631="snížená",J1631,0)</f>
        <v>0</v>
      </c>
      <c r="BG1631" s="203">
        <f>IF(N1631="zákl. přenesená",J1631,0)</f>
        <v>0</v>
      </c>
      <c r="BH1631" s="203">
        <f>IF(N1631="sníž. přenesená",J1631,0)</f>
        <v>0</v>
      </c>
      <c r="BI1631" s="203">
        <f>IF(N1631="nulová",J1631,0)</f>
        <v>0</v>
      </c>
      <c r="BJ1631" s="24" t="s">
        <v>79</v>
      </c>
      <c r="BK1631" s="203">
        <f>ROUND(I1631*H1631,2)</f>
        <v>0</v>
      </c>
      <c r="BL1631" s="24" t="s">
        <v>209</v>
      </c>
      <c r="BM1631" s="24" t="s">
        <v>3104</v>
      </c>
    </row>
    <row r="1632" spans="2:51" s="11" customFormat="1" ht="13.5">
      <c r="B1632" s="204"/>
      <c r="C1632" s="205"/>
      <c r="D1632" s="206" t="s">
        <v>180</v>
      </c>
      <c r="E1632" s="207" t="s">
        <v>21</v>
      </c>
      <c r="F1632" s="208" t="s">
        <v>3105</v>
      </c>
      <c r="G1632" s="205"/>
      <c r="H1632" s="209">
        <v>3</v>
      </c>
      <c r="I1632" s="210"/>
      <c r="J1632" s="205"/>
      <c r="K1632" s="205"/>
      <c r="L1632" s="211"/>
      <c r="M1632" s="212"/>
      <c r="N1632" s="213"/>
      <c r="O1632" s="213"/>
      <c r="P1632" s="213"/>
      <c r="Q1632" s="213"/>
      <c r="R1632" s="213"/>
      <c r="S1632" s="213"/>
      <c r="T1632" s="214"/>
      <c r="AT1632" s="215" t="s">
        <v>180</v>
      </c>
      <c r="AU1632" s="215" t="s">
        <v>81</v>
      </c>
      <c r="AV1632" s="11" t="s">
        <v>81</v>
      </c>
      <c r="AW1632" s="11" t="s">
        <v>182</v>
      </c>
      <c r="AX1632" s="11" t="s">
        <v>71</v>
      </c>
      <c r="AY1632" s="215" t="s">
        <v>172</v>
      </c>
    </row>
    <row r="1633" spans="2:51" s="11" customFormat="1" ht="13.5">
      <c r="B1633" s="204"/>
      <c r="C1633" s="205"/>
      <c r="D1633" s="206" t="s">
        <v>180</v>
      </c>
      <c r="E1633" s="207" t="s">
        <v>21</v>
      </c>
      <c r="F1633" s="208" t="s">
        <v>3106</v>
      </c>
      <c r="G1633" s="205"/>
      <c r="H1633" s="209">
        <v>3</v>
      </c>
      <c r="I1633" s="210"/>
      <c r="J1633" s="205"/>
      <c r="K1633" s="205"/>
      <c r="L1633" s="211"/>
      <c r="M1633" s="212"/>
      <c r="N1633" s="213"/>
      <c r="O1633" s="213"/>
      <c r="P1633" s="213"/>
      <c r="Q1633" s="213"/>
      <c r="R1633" s="213"/>
      <c r="S1633" s="213"/>
      <c r="T1633" s="214"/>
      <c r="AT1633" s="215" t="s">
        <v>180</v>
      </c>
      <c r="AU1633" s="215" t="s">
        <v>81</v>
      </c>
      <c r="AV1633" s="11" t="s">
        <v>81</v>
      </c>
      <c r="AW1633" s="11" t="s">
        <v>182</v>
      </c>
      <c r="AX1633" s="11" t="s">
        <v>71</v>
      </c>
      <c r="AY1633" s="215" t="s">
        <v>172</v>
      </c>
    </row>
    <row r="1634" spans="2:51" s="11" customFormat="1" ht="13.5">
      <c r="B1634" s="204"/>
      <c r="C1634" s="205"/>
      <c r="D1634" s="206" t="s">
        <v>180</v>
      </c>
      <c r="E1634" s="207" t="s">
        <v>21</v>
      </c>
      <c r="F1634" s="208" t="s">
        <v>3107</v>
      </c>
      <c r="G1634" s="205"/>
      <c r="H1634" s="209">
        <v>3</v>
      </c>
      <c r="I1634" s="210"/>
      <c r="J1634" s="205"/>
      <c r="K1634" s="205"/>
      <c r="L1634" s="211"/>
      <c r="M1634" s="212"/>
      <c r="N1634" s="213"/>
      <c r="O1634" s="213"/>
      <c r="P1634" s="213"/>
      <c r="Q1634" s="213"/>
      <c r="R1634" s="213"/>
      <c r="S1634" s="213"/>
      <c r="T1634" s="214"/>
      <c r="AT1634" s="215" t="s">
        <v>180</v>
      </c>
      <c r="AU1634" s="215" t="s">
        <v>81</v>
      </c>
      <c r="AV1634" s="11" t="s">
        <v>81</v>
      </c>
      <c r="AW1634" s="11" t="s">
        <v>182</v>
      </c>
      <c r="AX1634" s="11" t="s">
        <v>71</v>
      </c>
      <c r="AY1634" s="215" t="s">
        <v>172</v>
      </c>
    </row>
    <row r="1635" spans="2:51" s="11" customFormat="1" ht="13.5">
      <c r="B1635" s="204"/>
      <c r="C1635" s="205"/>
      <c r="D1635" s="206" t="s">
        <v>180</v>
      </c>
      <c r="E1635" s="207" t="s">
        <v>21</v>
      </c>
      <c r="F1635" s="208" t="s">
        <v>3108</v>
      </c>
      <c r="G1635" s="205"/>
      <c r="H1635" s="209">
        <v>3</v>
      </c>
      <c r="I1635" s="210"/>
      <c r="J1635" s="205"/>
      <c r="K1635" s="205"/>
      <c r="L1635" s="211"/>
      <c r="M1635" s="212"/>
      <c r="N1635" s="213"/>
      <c r="O1635" s="213"/>
      <c r="P1635" s="213"/>
      <c r="Q1635" s="213"/>
      <c r="R1635" s="213"/>
      <c r="S1635" s="213"/>
      <c r="T1635" s="214"/>
      <c r="AT1635" s="215" t="s">
        <v>180</v>
      </c>
      <c r="AU1635" s="215" t="s">
        <v>81</v>
      </c>
      <c r="AV1635" s="11" t="s">
        <v>81</v>
      </c>
      <c r="AW1635" s="11" t="s">
        <v>182</v>
      </c>
      <c r="AX1635" s="11" t="s">
        <v>71</v>
      </c>
      <c r="AY1635" s="215" t="s">
        <v>172</v>
      </c>
    </row>
    <row r="1636" spans="2:51" s="11" customFormat="1" ht="13.5">
      <c r="B1636" s="204"/>
      <c r="C1636" s="205"/>
      <c r="D1636" s="206" t="s">
        <v>180</v>
      </c>
      <c r="E1636" s="207" t="s">
        <v>21</v>
      </c>
      <c r="F1636" s="208" t="s">
        <v>3109</v>
      </c>
      <c r="G1636" s="205"/>
      <c r="H1636" s="209">
        <v>4</v>
      </c>
      <c r="I1636" s="210"/>
      <c r="J1636" s="205"/>
      <c r="K1636" s="205"/>
      <c r="L1636" s="211"/>
      <c r="M1636" s="212"/>
      <c r="N1636" s="213"/>
      <c r="O1636" s="213"/>
      <c r="P1636" s="213"/>
      <c r="Q1636" s="213"/>
      <c r="R1636" s="213"/>
      <c r="S1636" s="213"/>
      <c r="T1636" s="214"/>
      <c r="AT1636" s="215" t="s">
        <v>180</v>
      </c>
      <c r="AU1636" s="215" t="s">
        <v>81</v>
      </c>
      <c r="AV1636" s="11" t="s">
        <v>81</v>
      </c>
      <c r="AW1636" s="11" t="s">
        <v>182</v>
      </c>
      <c r="AX1636" s="11" t="s">
        <v>71</v>
      </c>
      <c r="AY1636" s="215" t="s">
        <v>172</v>
      </c>
    </row>
    <row r="1637" spans="2:51" s="11" customFormat="1" ht="13.5">
      <c r="B1637" s="204"/>
      <c r="C1637" s="205"/>
      <c r="D1637" s="206" t="s">
        <v>180</v>
      </c>
      <c r="E1637" s="207" t="s">
        <v>21</v>
      </c>
      <c r="F1637" s="208" t="s">
        <v>3110</v>
      </c>
      <c r="G1637" s="205"/>
      <c r="H1637" s="209">
        <v>5</v>
      </c>
      <c r="I1637" s="210"/>
      <c r="J1637" s="205"/>
      <c r="K1637" s="205"/>
      <c r="L1637" s="211"/>
      <c r="M1637" s="212"/>
      <c r="N1637" s="213"/>
      <c r="O1637" s="213"/>
      <c r="P1637" s="213"/>
      <c r="Q1637" s="213"/>
      <c r="R1637" s="213"/>
      <c r="S1637" s="213"/>
      <c r="T1637" s="214"/>
      <c r="AT1637" s="215" t="s">
        <v>180</v>
      </c>
      <c r="AU1637" s="215" t="s">
        <v>81</v>
      </c>
      <c r="AV1637" s="11" t="s">
        <v>81</v>
      </c>
      <c r="AW1637" s="11" t="s">
        <v>182</v>
      </c>
      <c r="AX1637" s="11" t="s">
        <v>71</v>
      </c>
      <c r="AY1637" s="215" t="s">
        <v>172</v>
      </c>
    </row>
    <row r="1638" spans="2:51" s="11" customFormat="1" ht="13.5">
      <c r="B1638" s="204"/>
      <c r="C1638" s="205"/>
      <c r="D1638" s="206" t="s">
        <v>180</v>
      </c>
      <c r="E1638" s="207" t="s">
        <v>21</v>
      </c>
      <c r="F1638" s="208" t="s">
        <v>3111</v>
      </c>
      <c r="G1638" s="205"/>
      <c r="H1638" s="209">
        <v>4</v>
      </c>
      <c r="I1638" s="210"/>
      <c r="J1638" s="205"/>
      <c r="K1638" s="205"/>
      <c r="L1638" s="211"/>
      <c r="M1638" s="212"/>
      <c r="N1638" s="213"/>
      <c r="O1638" s="213"/>
      <c r="P1638" s="213"/>
      <c r="Q1638" s="213"/>
      <c r="R1638" s="213"/>
      <c r="S1638" s="213"/>
      <c r="T1638" s="214"/>
      <c r="AT1638" s="215" t="s">
        <v>180</v>
      </c>
      <c r="AU1638" s="215" t="s">
        <v>81</v>
      </c>
      <c r="AV1638" s="11" t="s">
        <v>81</v>
      </c>
      <c r="AW1638" s="11" t="s">
        <v>182</v>
      </c>
      <c r="AX1638" s="11" t="s">
        <v>71</v>
      </c>
      <c r="AY1638" s="215" t="s">
        <v>172</v>
      </c>
    </row>
    <row r="1639" spans="2:51" s="11" customFormat="1" ht="13.5">
      <c r="B1639" s="204"/>
      <c r="C1639" s="205"/>
      <c r="D1639" s="206" t="s">
        <v>180</v>
      </c>
      <c r="E1639" s="207" t="s">
        <v>21</v>
      </c>
      <c r="F1639" s="208" t="s">
        <v>3112</v>
      </c>
      <c r="G1639" s="205"/>
      <c r="H1639" s="209">
        <v>4</v>
      </c>
      <c r="I1639" s="210"/>
      <c r="J1639" s="205"/>
      <c r="K1639" s="205"/>
      <c r="L1639" s="211"/>
      <c r="M1639" s="212"/>
      <c r="N1639" s="213"/>
      <c r="O1639" s="213"/>
      <c r="P1639" s="213"/>
      <c r="Q1639" s="213"/>
      <c r="R1639" s="213"/>
      <c r="S1639" s="213"/>
      <c r="T1639" s="214"/>
      <c r="AT1639" s="215" t="s">
        <v>180</v>
      </c>
      <c r="AU1639" s="215" t="s">
        <v>81</v>
      </c>
      <c r="AV1639" s="11" t="s">
        <v>81</v>
      </c>
      <c r="AW1639" s="11" t="s">
        <v>182</v>
      </c>
      <c r="AX1639" s="11" t="s">
        <v>71</v>
      </c>
      <c r="AY1639" s="215" t="s">
        <v>172</v>
      </c>
    </row>
    <row r="1640" spans="2:51" s="11" customFormat="1" ht="13.5">
      <c r="B1640" s="204"/>
      <c r="C1640" s="205"/>
      <c r="D1640" s="206" t="s">
        <v>180</v>
      </c>
      <c r="E1640" s="207" t="s">
        <v>21</v>
      </c>
      <c r="F1640" s="208" t="s">
        <v>3113</v>
      </c>
      <c r="G1640" s="205"/>
      <c r="H1640" s="209">
        <v>4</v>
      </c>
      <c r="I1640" s="210"/>
      <c r="J1640" s="205"/>
      <c r="K1640" s="205"/>
      <c r="L1640" s="211"/>
      <c r="M1640" s="212"/>
      <c r="N1640" s="213"/>
      <c r="O1640" s="213"/>
      <c r="P1640" s="213"/>
      <c r="Q1640" s="213"/>
      <c r="R1640" s="213"/>
      <c r="S1640" s="213"/>
      <c r="T1640" s="214"/>
      <c r="AT1640" s="215" t="s">
        <v>180</v>
      </c>
      <c r="AU1640" s="215" t="s">
        <v>81</v>
      </c>
      <c r="AV1640" s="11" t="s">
        <v>81</v>
      </c>
      <c r="AW1640" s="11" t="s">
        <v>182</v>
      </c>
      <c r="AX1640" s="11" t="s">
        <v>71</v>
      </c>
      <c r="AY1640" s="215" t="s">
        <v>172</v>
      </c>
    </row>
    <row r="1641" spans="2:51" s="11" customFormat="1" ht="13.5">
      <c r="B1641" s="204"/>
      <c r="C1641" s="205"/>
      <c r="D1641" s="206" t="s">
        <v>180</v>
      </c>
      <c r="E1641" s="207" t="s">
        <v>21</v>
      </c>
      <c r="F1641" s="208" t="s">
        <v>3114</v>
      </c>
      <c r="G1641" s="205"/>
      <c r="H1641" s="209">
        <v>5</v>
      </c>
      <c r="I1641" s="210"/>
      <c r="J1641" s="205"/>
      <c r="K1641" s="205"/>
      <c r="L1641" s="211"/>
      <c r="M1641" s="212"/>
      <c r="N1641" s="213"/>
      <c r="O1641" s="213"/>
      <c r="P1641" s="213"/>
      <c r="Q1641" s="213"/>
      <c r="R1641" s="213"/>
      <c r="S1641" s="213"/>
      <c r="T1641" s="214"/>
      <c r="AT1641" s="215" t="s">
        <v>180</v>
      </c>
      <c r="AU1641" s="215" t="s">
        <v>81</v>
      </c>
      <c r="AV1641" s="11" t="s">
        <v>81</v>
      </c>
      <c r="AW1641" s="11" t="s">
        <v>182</v>
      </c>
      <c r="AX1641" s="11" t="s">
        <v>71</v>
      </c>
      <c r="AY1641" s="215" t="s">
        <v>172</v>
      </c>
    </row>
    <row r="1642" spans="2:51" s="11" customFormat="1" ht="13.5">
      <c r="B1642" s="204"/>
      <c r="C1642" s="205"/>
      <c r="D1642" s="206" t="s">
        <v>180</v>
      </c>
      <c r="E1642" s="207" t="s">
        <v>21</v>
      </c>
      <c r="F1642" s="208" t="s">
        <v>3115</v>
      </c>
      <c r="G1642" s="205"/>
      <c r="H1642" s="209">
        <v>4</v>
      </c>
      <c r="I1642" s="210"/>
      <c r="J1642" s="205"/>
      <c r="K1642" s="205"/>
      <c r="L1642" s="211"/>
      <c r="M1642" s="212"/>
      <c r="N1642" s="213"/>
      <c r="O1642" s="213"/>
      <c r="P1642" s="213"/>
      <c r="Q1642" s="213"/>
      <c r="R1642" s="213"/>
      <c r="S1642" s="213"/>
      <c r="T1642" s="214"/>
      <c r="AT1642" s="215" t="s">
        <v>180</v>
      </c>
      <c r="AU1642" s="215" t="s">
        <v>81</v>
      </c>
      <c r="AV1642" s="11" t="s">
        <v>81</v>
      </c>
      <c r="AW1642" s="11" t="s">
        <v>182</v>
      </c>
      <c r="AX1642" s="11" t="s">
        <v>71</v>
      </c>
      <c r="AY1642" s="215" t="s">
        <v>172</v>
      </c>
    </row>
    <row r="1643" spans="2:51" s="11" customFormat="1" ht="13.5">
      <c r="B1643" s="204"/>
      <c r="C1643" s="205"/>
      <c r="D1643" s="206" t="s">
        <v>180</v>
      </c>
      <c r="E1643" s="207" t="s">
        <v>21</v>
      </c>
      <c r="F1643" s="208" t="s">
        <v>3116</v>
      </c>
      <c r="G1643" s="205"/>
      <c r="H1643" s="209">
        <v>4</v>
      </c>
      <c r="I1643" s="210"/>
      <c r="J1643" s="205"/>
      <c r="K1643" s="205"/>
      <c r="L1643" s="211"/>
      <c r="M1643" s="212"/>
      <c r="N1643" s="213"/>
      <c r="O1643" s="213"/>
      <c r="P1643" s="213"/>
      <c r="Q1643" s="213"/>
      <c r="R1643" s="213"/>
      <c r="S1643" s="213"/>
      <c r="T1643" s="214"/>
      <c r="AT1643" s="215" t="s">
        <v>180</v>
      </c>
      <c r="AU1643" s="215" t="s">
        <v>81</v>
      </c>
      <c r="AV1643" s="11" t="s">
        <v>81</v>
      </c>
      <c r="AW1643" s="11" t="s">
        <v>182</v>
      </c>
      <c r="AX1643" s="11" t="s">
        <v>71</v>
      </c>
      <c r="AY1643" s="215" t="s">
        <v>172</v>
      </c>
    </row>
    <row r="1644" spans="2:51" s="11" customFormat="1" ht="13.5">
      <c r="B1644" s="204"/>
      <c r="C1644" s="205"/>
      <c r="D1644" s="206" t="s">
        <v>180</v>
      </c>
      <c r="E1644" s="207" t="s">
        <v>21</v>
      </c>
      <c r="F1644" s="208" t="s">
        <v>3117</v>
      </c>
      <c r="G1644" s="205"/>
      <c r="H1644" s="209">
        <v>4</v>
      </c>
      <c r="I1644" s="210"/>
      <c r="J1644" s="205"/>
      <c r="K1644" s="205"/>
      <c r="L1644" s="211"/>
      <c r="M1644" s="212"/>
      <c r="N1644" s="213"/>
      <c r="O1644" s="213"/>
      <c r="P1644" s="213"/>
      <c r="Q1644" s="213"/>
      <c r="R1644" s="213"/>
      <c r="S1644" s="213"/>
      <c r="T1644" s="214"/>
      <c r="AT1644" s="215" t="s">
        <v>180</v>
      </c>
      <c r="AU1644" s="215" t="s">
        <v>81</v>
      </c>
      <c r="AV1644" s="11" t="s">
        <v>81</v>
      </c>
      <c r="AW1644" s="11" t="s">
        <v>182</v>
      </c>
      <c r="AX1644" s="11" t="s">
        <v>71</v>
      </c>
      <c r="AY1644" s="215" t="s">
        <v>172</v>
      </c>
    </row>
    <row r="1645" spans="2:51" s="11" customFormat="1" ht="13.5">
      <c r="B1645" s="204"/>
      <c r="C1645" s="205"/>
      <c r="D1645" s="206" t="s">
        <v>180</v>
      </c>
      <c r="E1645" s="207" t="s">
        <v>21</v>
      </c>
      <c r="F1645" s="208" t="s">
        <v>3118</v>
      </c>
      <c r="G1645" s="205"/>
      <c r="H1645" s="209">
        <v>5</v>
      </c>
      <c r="I1645" s="210"/>
      <c r="J1645" s="205"/>
      <c r="K1645" s="205"/>
      <c r="L1645" s="211"/>
      <c r="M1645" s="212"/>
      <c r="N1645" s="213"/>
      <c r="O1645" s="213"/>
      <c r="P1645" s="213"/>
      <c r="Q1645" s="213"/>
      <c r="R1645" s="213"/>
      <c r="S1645" s="213"/>
      <c r="T1645" s="214"/>
      <c r="AT1645" s="215" t="s">
        <v>180</v>
      </c>
      <c r="AU1645" s="215" t="s">
        <v>81</v>
      </c>
      <c r="AV1645" s="11" t="s">
        <v>81</v>
      </c>
      <c r="AW1645" s="11" t="s">
        <v>182</v>
      </c>
      <c r="AX1645" s="11" t="s">
        <v>71</v>
      </c>
      <c r="AY1645" s="215" t="s">
        <v>172</v>
      </c>
    </row>
    <row r="1646" spans="2:51" s="11" customFormat="1" ht="13.5">
      <c r="B1646" s="204"/>
      <c r="C1646" s="205"/>
      <c r="D1646" s="206" t="s">
        <v>180</v>
      </c>
      <c r="E1646" s="207" t="s">
        <v>21</v>
      </c>
      <c r="F1646" s="208" t="s">
        <v>3119</v>
      </c>
      <c r="G1646" s="205"/>
      <c r="H1646" s="209">
        <v>4</v>
      </c>
      <c r="I1646" s="210"/>
      <c r="J1646" s="205"/>
      <c r="K1646" s="205"/>
      <c r="L1646" s="211"/>
      <c r="M1646" s="212"/>
      <c r="N1646" s="213"/>
      <c r="O1646" s="213"/>
      <c r="P1646" s="213"/>
      <c r="Q1646" s="213"/>
      <c r="R1646" s="213"/>
      <c r="S1646" s="213"/>
      <c r="T1646" s="214"/>
      <c r="AT1646" s="215" t="s">
        <v>180</v>
      </c>
      <c r="AU1646" s="215" t="s">
        <v>81</v>
      </c>
      <c r="AV1646" s="11" t="s">
        <v>81</v>
      </c>
      <c r="AW1646" s="11" t="s">
        <v>182</v>
      </c>
      <c r="AX1646" s="11" t="s">
        <v>71</v>
      </c>
      <c r="AY1646" s="215" t="s">
        <v>172</v>
      </c>
    </row>
    <row r="1647" spans="2:51" s="11" customFormat="1" ht="13.5">
      <c r="B1647" s="204"/>
      <c r="C1647" s="205"/>
      <c r="D1647" s="206" t="s">
        <v>180</v>
      </c>
      <c r="E1647" s="207" t="s">
        <v>21</v>
      </c>
      <c r="F1647" s="208" t="s">
        <v>3120</v>
      </c>
      <c r="G1647" s="205"/>
      <c r="H1647" s="209">
        <v>4</v>
      </c>
      <c r="I1647" s="210"/>
      <c r="J1647" s="205"/>
      <c r="K1647" s="205"/>
      <c r="L1647" s="211"/>
      <c r="M1647" s="212"/>
      <c r="N1647" s="213"/>
      <c r="O1647" s="213"/>
      <c r="P1647" s="213"/>
      <c r="Q1647" s="213"/>
      <c r="R1647" s="213"/>
      <c r="S1647" s="213"/>
      <c r="T1647" s="214"/>
      <c r="AT1647" s="215" t="s">
        <v>180</v>
      </c>
      <c r="AU1647" s="215" t="s">
        <v>81</v>
      </c>
      <c r="AV1647" s="11" t="s">
        <v>81</v>
      </c>
      <c r="AW1647" s="11" t="s">
        <v>182</v>
      </c>
      <c r="AX1647" s="11" t="s">
        <v>71</v>
      </c>
      <c r="AY1647" s="215" t="s">
        <v>172</v>
      </c>
    </row>
    <row r="1648" spans="2:51" s="11" customFormat="1" ht="13.5">
      <c r="B1648" s="204"/>
      <c r="C1648" s="205"/>
      <c r="D1648" s="206" t="s">
        <v>180</v>
      </c>
      <c r="E1648" s="207" t="s">
        <v>21</v>
      </c>
      <c r="F1648" s="208" t="s">
        <v>3121</v>
      </c>
      <c r="G1648" s="205"/>
      <c r="H1648" s="209">
        <v>5</v>
      </c>
      <c r="I1648" s="210"/>
      <c r="J1648" s="205"/>
      <c r="K1648" s="205"/>
      <c r="L1648" s="211"/>
      <c r="M1648" s="212"/>
      <c r="N1648" s="213"/>
      <c r="O1648" s="213"/>
      <c r="P1648" s="213"/>
      <c r="Q1648" s="213"/>
      <c r="R1648" s="213"/>
      <c r="S1648" s="213"/>
      <c r="T1648" s="214"/>
      <c r="AT1648" s="215" t="s">
        <v>180</v>
      </c>
      <c r="AU1648" s="215" t="s">
        <v>81</v>
      </c>
      <c r="AV1648" s="11" t="s">
        <v>81</v>
      </c>
      <c r="AW1648" s="11" t="s">
        <v>182</v>
      </c>
      <c r="AX1648" s="11" t="s">
        <v>71</v>
      </c>
      <c r="AY1648" s="215" t="s">
        <v>172</v>
      </c>
    </row>
    <row r="1649" spans="2:51" s="11" customFormat="1" ht="13.5">
      <c r="B1649" s="204"/>
      <c r="C1649" s="205"/>
      <c r="D1649" s="206" t="s">
        <v>180</v>
      </c>
      <c r="E1649" s="207" t="s">
        <v>21</v>
      </c>
      <c r="F1649" s="208" t="s">
        <v>3122</v>
      </c>
      <c r="G1649" s="205"/>
      <c r="H1649" s="209">
        <v>6</v>
      </c>
      <c r="I1649" s="210"/>
      <c r="J1649" s="205"/>
      <c r="K1649" s="205"/>
      <c r="L1649" s="211"/>
      <c r="M1649" s="212"/>
      <c r="N1649" s="213"/>
      <c r="O1649" s="213"/>
      <c r="P1649" s="213"/>
      <c r="Q1649" s="213"/>
      <c r="R1649" s="213"/>
      <c r="S1649" s="213"/>
      <c r="T1649" s="214"/>
      <c r="AT1649" s="215" t="s">
        <v>180</v>
      </c>
      <c r="AU1649" s="215" t="s">
        <v>81</v>
      </c>
      <c r="AV1649" s="11" t="s">
        <v>81</v>
      </c>
      <c r="AW1649" s="11" t="s">
        <v>182</v>
      </c>
      <c r="AX1649" s="11" t="s">
        <v>71</v>
      </c>
      <c r="AY1649" s="215" t="s">
        <v>172</v>
      </c>
    </row>
    <row r="1650" spans="2:51" s="11" customFormat="1" ht="13.5">
      <c r="B1650" s="204"/>
      <c r="C1650" s="205"/>
      <c r="D1650" s="206" t="s">
        <v>180</v>
      </c>
      <c r="E1650" s="207" t="s">
        <v>21</v>
      </c>
      <c r="F1650" s="208" t="s">
        <v>3123</v>
      </c>
      <c r="G1650" s="205"/>
      <c r="H1650" s="209">
        <v>5</v>
      </c>
      <c r="I1650" s="210"/>
      <c r="J1650" s="205"/>
      <c r="K1650" s="205"/>
      <c r="L1650" s="211"/>
      <c r="M1650" s="212"/>
      <c r="N1650" s="213"/>
      <c r="O1650" s="213"/>
      <c r="P1650" s="213"/>
      <c r="Q1650" s="213"/>
      <c r="R1650" s="213"/>
      <c r="S1650" s="213"/>
      <c r="T1650" s="214"/>
      <c r="AT1650" s="215" t="s">
        <v>180</v>
      </c>
      <c r="AU1650" s="215" t="s">
        <v>81</v>
      </c>
      <c r="AV1650" s="11" t="s">
        <v>81</v>
      </c>
      <c r="AW1650" s="11" t="s">
        <v>182</v>
      </c>
      <c r="AX1650" s="11" t="s">
        <v>71</v>
      </c>
      <c r="AY1650" s="215" t="s">
        <v>172</v>
      </c>
    </row>
    <row r="1651" spans="2:51" s="11" customFormat="1" ht="13.5">
      <c r="B1651" s="204"/>
      <c r="C1651" s="205"/>
      <c r="D1651" s="206" t="s">
        <v>180</v>
      </c>
      <c r="E1651" s="207" t="s">
        <v>21</v>
      </c>
      <c r="F1651" s="208" t="s">
        <v>3124</v>
      </c>
      <c r="G1651" s="205"/>
      <c r="H1651" s="209">
        <v>5</v>
      </c>
      <c r="I1651" s="210"/>
      <c r="J1651" s="205"/>
      <c r="K1651" s="205"/>
      <c r="L1651" s="211"/>
      <c r="M1651" s="212"/>
      <c r="N1651" s="213"/>
      <c r="O1651" s="213"/>
      <c r="P1651" s="213"/>
      <c r="Q1651" s="213"/>
      <c r="R1651" s="213"/>
      <c r="S1651" s="213"/>
      <c r="T1651" s="214"/>
      <c r="AT1651" s="215" t="s">
        <v>180</v>
      </c>
      <c r="AU1651" s="215" t="s">
        <v>81</v>
      </c>
      <c r="AV1651" s="11" t="s">
        <v>81</v>
      </c>
      <c r="AW1651" s="11" t="s">
        <v>182</v>
      </c>
      <c r="AX1651" s="11" t="s">
        <v>71</v>
      </c>
      <c r="AY1651" s="215" t="s">
        <v>172</v>
      </c>
    </row>
    <row r="1652" spans="2:51" s="11" customFormat="1" ht="13.5">
      <c r="B1652" s="204"/>
      <c r="C1652" s="205"/>
      <c r="D1652" s="206" t="s">
        <v>180</v>
      </c>
      <c r="E1652" s="207" t="s">
        <v>21</v>
      </c>
      <c r="F1652" s="208" t="s">
        <v>3125</v>
      </c>
      <c r="G1652" s="205"/>
      <c r="H1652" s="209">
        <v>2</v>
      </c>
      <c r="I1652" s="210"/>
      <c r="J1652" s="205"/>
      <c r="K1652" s="205"/>
      <c r="L1652" s="211"/>
      <c r="M1652" s="212"/>
      <c r="N1652" s="213"/>
      <c r="O1652" s="213"/>
      <c r="P1652" s="213"/>
      <c r="Q1652" s="213"/>
      <c r="R1652" s="213"/>
      <c r="S1652" s="213"/>
      <c r="T1652" s="214"/>
      <c r="AT1652" s="215" t="s">
        <v>180</v>
      </c>
      <c r="AU1652" s="215" t="s">
        <v>81</v>
      </c>
      <c r="AV1652" s="11" t="s">
        <v>81</v>
      </c>
      <c r="AW1652" s="11" t="s">
        <v>182</v>
      </c>
      <c r="AX1652" s="11" t="s">
        <v>71</v>
      </c>
      <c r="AY1652" s="215" t="s">
        <v>172</v>
      </c>
    </row>
    <row r="1653" spans="2:51" s="12" customFormat="1" ht="13.5">
      <c r="B1653" s="216"/>
      <c r="C1653" s="217"/>
      <c r="D1653" s="206" t="s">
        <v>180</v>
      </c>
      <c r="E1653" s="218" t="s">
        <v>21</v>
      </c>
      <c r="F1653" s="219" t="s">
        <v>183</v>
      </c>
      <c r="G1653" s="217"/>
      <c r="H1653" s="220">
        <v>86</v>
      </c>
      <c r="I1653" s="221"/>
      <c r="J1653" s="217"/>
      <c r="K1653" s="217"/>
      <c r="L1653" s="222"/>
      <c r="M1653" s="223"/>
      <c r="N1653" s="224"/>
      <c r="O1653" s="224"/>
      <c r="P1653" s="224"/>
      <c r="Q1653" s="224"/>
      <c r="R1653" s="224"/>
      <c r="S1653" s="224"/>
      <c r="T1653" s="225"/>
      <c r="AT1653" s="226" t="s">
        <v>180</v>
      </c>
      <c r="AU1653" s="226" t="s">
        <v>81</v>
      </c>
      <c r="AV1653" s="12" t="s">
        <v>179</v>
      </c>
      <c r="AW1653" s="12" t="s">
        <v>182</v>
      </c>
      <c r="AX1653" s="12" t="s">
        <v>79</v>
      </c>
      <c r="AY1653" s="226" t="s">
        <v>172</v>
      </c>
    </row>
    <row r="1654" spans="2:65" s="1" customFormat="1" ht="25.5" customHeight="1">
      <c r="B1654" s="41"/>
      <c r="C1654" s="192" t="s">
        <v>1931</v>
      </c>
      <c r="D1654" s="192" t="s">
        <v>174</v>
      </c>
      <c r="E1654" s="193" t="s">
        <v>3126</v>
      </c>
      <c r="F1654" s="194" t="s">
        <v>3127</v>
      </c>
      <c r="G1654" s="195" t="s">
        <v>218</v>
      </c>
      <c r="H1654" s="196">
        <v>71.476</v>
      </c>
      <c r="I1654" s="197"/>
      <c r="J1654" s="198">
        <f>ROUND(I1654*H1654,2)</f>
        <v>0</v>
      </c>
      <c r="K1654" s="194" t="s">
        <v>178</v>
      </c>
      <c r="L1654" s="61"/>
      <c r="M1654" s="199" t="s">
        <v>21</v>
      </c>
      <c r="N1654" s="200" t="s">
        <v>42</v>
      </c>
      <c r="O1654" s="42"/>
      <c r="P1654" s="201">
        <f>O1654*H1654</f>
        <v>0</v>
      </c>
      <c r="Q1654" s="201">
        <v>0</v>
      </c>
      <c r="R1654" s="201">
        <f>Q1654*H1654</f>
        <v>0</v>
      </c>
      <c r="S1654" s="201">
        <v>0</v>
      </c>
      <c r="T1654" s="202">
        <f>S1654*H1654</f>
        <v>0</v>
      </c>
      <c r="AR1654" s="24" t="s">
        <v>209</v>
      </c>
      <c r="AT1654" s="24" t="s">
        <v>174</v>
      </c>
      <c r="AU1654" s="24" t="s">
        <v>81</v>
      </c>
      <c r="AY1654" s="24" t="s">
        <v>172</v>
      </c>
      <c r="BE1654" s="203">
        <f>IF(N1654="základní",J1654,0)</f>
        <v>0</v>
      </c>
      <c r="BF1654" s="203">
        <f>IF(N1654="snížená",J1654,0)</f>
        <v>0</v>
      </c>
      <c r="BG1654" s="203">
        <f>IF(N1654="zákl. přenesená",J1654,0)</f>
        <v>0</v>
      </c>
      <c r="BH1654" s="203">
        <f>IF(N1654="sníž. přenesená",J1654,0)</f>
        <v>0</v>
      </c>
      <c r="BI1654" s="203">
        <f>IF(N1654="nulová",J1654,0)</f>
        <v>0</v>
      </c>
      <c r="BJ1654" s="24" t="s">
        <v>79</v>
      </c>
      <c r="BK1654" s="203">
        <f>ROUND(I1654*H1654,2)</f>
        <v>0</v>
      </c>
      <c r="BL1654" s="24" t="s">
        <v>209</v>
      </c>
      <c r="BM1654" s="24" t="s">
        <v>3128</v>
      </c>
    </row>
    <row r="1655" spans="2:51" s="11" customFormat="1" ht="13.5">
      <c r="B1655" s="204"/>
      <c r="C1655" s="205"/>
      <c r="D1655" s="206" t="s">
        <v>180</v>
      </c>
      <c r="E1655" s="207" t="s">
        <v>21</v>
      </c>
      <c r="F1655" s="208" t="s">
        <v>3129</v>
      </c>
      <c r="G1655" s="205"/>
      <c r="H1655" s="209">
        <v>17.869</v>
      </c>
      <c r="I1655" s="210"/>
      <c r="J1655" s="205"/>
      <c r="K1655" s="205"/>
      <c r="L1655" s="211"/>
      <c r="M1655" s="212"/>
      <c r="N1655" s="213"/>
      <c r="O1655" s="213"/>
      <c r="P1655" s="213"/>
      <c r="Q1655" s="213"/>
      <c r="R1655" s="213"/>
      <c r="S1655" s="213"/>
      <c r="T1655" s="214"/>
      <c r="AT1655" s="215" t="s">
        <v>180</v>
      </c>
      <c r="AU1655" s="215" t="s">
        <v>81</v>
      </c>
      <c r="AV1655" s="11" t="s">
        <v>81</v>
      </c>
      <c r="AW1655" s="11" t="s">
        <v>182</v>
      </c>
      <c r="AX1655" s="11" t="s">
        <v>71</v>
      </c>
      <c r="AY1655" s="215" t="s">
        <v>172</v>
      </c>
    </row>
    <row r="1656" spans="2:51" s="11" customFormat="1" ht="13.5">
      <c r="B1656" s="204"/>
      <c r="C1656" s="205"/>
      <c r="D1656" s="206" t="s">
        <v>180</v>
      </c>
      <c r="E1656" s="207" t="s">
        <v>21</v>
      </c>
      <c r="F1656" s="208" t="s">
        <v>3130</v>
      </c>
      <c r="G1656" s="205"/>
      <c r="H1656" s="209">
        <v>17.869</v>
      </c>
      <c r="I1656" s="210"/>
      <c r="J1656" s="205"/>
      <c r="K1656" s="205"/>
      <c r="L1656" s="211"/>
      <c r="M1656" s="212"/>
      <c r="N1656" s="213"/>
      <c r="O1656" s="213"/>
      <c r="P1656" s="213"/>
      <c r="Q1656" s="213"/>
      <c r="R1656" s="213"/>
      <c r="S1656" s="213"/>
      <c r="T1656" s="214"/>
      <c r="AT1656" s="215" t="s">
        <v>180</v>
      </c>
      <c r="AU1656" s="215" t="s">
        <v>81</v>
      </c>
      <c r="AV1656" s="11" t="s">
        <v>81</v>
      </c>
      <c r="AW1656" s="11" t="s">
        <v>182</v>
      </c>
      <c r="AX1656" s="11" t="s">
        <v>71</v>
      </c>
      <c r="AY1656" s="215" t="s">
        <v>172</v>
      </c>
    </row>
    <row r="1657" spans="2:51" s="11" customFormat="1" ht="13.5">
      <c r="B1657" s="204"/>
      <c r="C1657" s="205"/>
      <c r="D1657" s="206" t="s">
        <v>180</v>
      </c>
      <c r="E1657" s="207" t="s">
        <v>21</v>
      </c>
      <c r="F1657" s="208" t="s">
        <v>3131</v>
      </c>
      <c r="G1657" s="205"/>
      <c r="H1657" s="209">
        <v>17.869</v>
      </c>
      <c r="I1657" s="210"/>
      <c r="J1657" s="205"/>
      <c r="K1657" s="205"/>
      <c r="L1657" s="211"/>
      <c r="M1657" s="212"/>
      <c r="N1657" s="213"/>
      <c r="O1657" s="213"/>
      <c r="P1657" s="213"/>
      <c r="Q1657" s="213"/>
      <c r="R1657" s="213"/>
      <c r="S1657" s="213"/>
      <c r="T1657" s="214"/>
      <c r="AT1657" s="215" t="s">
        <v>180</v>
      </c>
      <c r="AU1657" s="215" t="s">
        <v>81</v>
      </c>
      <c r="AV1657" s="11" t="s">
        <v>81</v>
      </c>
      <c r="AW1657" s="11" t="s">
        <v>182</v>
      </c>
      <c r="AX1657" s="11" t="s">
        <v>71</v>
      </c>
      <c r="AY1657" s="215" t="s">
        <v>172</v>
      </c>
    </row>
    <row r="1658" spans="2:51" s="11" customFormat="1" ht="13.5">
      <c r="B1658" s="204"/>
      <c r="C1658" s="205"/>
      <c r="D1658" s="206" t="s">
        <v>180</v>
      </c>
      <c r="E1658" s="207" t="s">
        <v>21</v>
      </c>
      <c r="F1658" s="208" t="s">
        <v>3132</v>
      </c>
      <c r="G1658" s="205"/>
      <c r="H1658" s="209">
        <v>17.869</v>
      </c>
      <c r="I1658" s="210"/>
      <c r="J1658" s="205"/>
      <c r="K1658" s="205"/>
      <c r="L1658" s="211"/>
      <c r="M1658" s="212"/>
      <c r="N1658" s="213"/>
      <c r="O1658" s="213"/>
      <c r="P1658" s="213"/>
      <c r="Q1658" s="213"/>
      <c r="R1658" s="213"/>
      <c r="S1658" s="213"/>
      <c r="T1658" s="214"/>
      <c r="AT1658" s="215" t="s">
        <v>180</v>
      </c>
      <c r="AU1658" s="215" t="s">
        <v>81</v>
      </c>
      <c r="AV1658" s="11" t="s">
        <v>81</v>
      </c>
      <c r="AW1658" s="11" t="s">
        <v>182</v>
      </c>
      <c r="AX1658" s="11" t="s">
        <v>71</v>
      </c>
      <c r="AY1658" s="215" t="s">
        <v>172</v>
      </c>
    </row>
    <row r="1659" spans="2:51" s="12" customFormat="1" ht="13.5">
      <c r="B1659" s="216"/>
      <c r="C1659" s="217"/>
      <c r="D1659" s="206" t="s">
        <v>180</v>
      </c>
      <c r="E1659" s="218" t="s">
        <v>21</v>
      </c>
      <c r="F1659" s="219" t="s">
        <v>183</v>
      </c>
      <c r="G1659" s="217"/>
      <c r="H1659" s="220">
        <v>71.476</v>
      </c>
      <c r="I1659" s="221"/>
      <c r="J1659" s="217"/>
      <c r="K1659" s="217"/>
      <c r="L1659" s="222"/>
      <c r="M1659" s="223"/>
      <c r="N1659" s="224"/>
      <c r="O1659" s="224"/>
      <c r="P1659" s="224"/>
      <c r="Q1659" s="224"/>
      <c r="R1659" s="224"/>
      <c r="S1659" s="224"/>
      <c r="T1659" s="225"/>
      <c r="AT1659" s="226" t="s">
        <v>180</v>
      </c>
      <c r="AU1659" s="226" t="s">
        <v>81</v>
      </c>
      <c r="AV1659" s="12" t="s">
        <v>179</v>
      </c>
      <c r="AW1659" s="12" t="s">
        <v>182</v>
      </c>
      <c r="AX1659" s="12" t="s">
        <v>79</v>
      </c>
      <c r="AY1659" s="226" t="s">
        <v>172</v>
      </c>
    </row>
    <row r="1660" spans="2:65" s="1" customFormat="1" ht="25.5" customHeight="1">
      <c r="B1660" s="41"/>
      <c r="C1660" s="192" t="s">
        <v>3133</v>
      </c>
      <c r="D1660" s="192" t="s">
        <v>174</v>
      </c>
      <c r="E1660" s="193" t="s">
        <v>3134</v>
      </c>
      <c r="F1660" s="194" t="s">
        <v>3135</v>
      </c>
      <c r="G1660" s="195" t="s">
        <v>218</v>
      </c>
      <c r="H1660" s="196">
        <v>51.9</v>
      </c>
      <c r="I1660" s="197"/>
      <c r="J1660" s="198">
        <f>ROUND(I1660*H1660,2)</f>
        <v>0</v>
      </c>
      <c r="K1660" s="194" t="s">
        <v>178</v>
      </c>
      <c r="L1660" s="61"/>
      <c r="M1660" s="199" t="s">
        <v>21</v>
      </c>
      <c r="N1660" s="200" t="s">
        <v>42</v>
      </c>
      <c r="O1660" s="42"/>
      <c r="P1660" s="201">
        <f>O1660*H1660</f>
        <v>0</v>
      </c>
      <c r="Q1660" s="201">
        <v>0</v>
      </c>
      <c r="R1660" s="201">
        <f>Q1660*H1660</f>
        <v>0</v>
      </c>
      <c r="S1660" s="201">
        <v>0</v>
      </c>
      <c r="T1660" s="202">
        <f>S1660*H1660</f>
        <v>0</v>
      </c>
      <c r="AR1660" s="24" t="s">
        <v>209</v>
      </c>
      <c r="AT1660" s="24" t="s">
        <v>174</v>
      </c>
      <c r="AU1660" s="24" t="s">
        <v>81</v>
      </c>
      <c r="AY1660" s="24" t="s">
        <v>172</v>
      </c>
      <c r="BE1660" s="203">
        <f>IF(N1660="základní",J1660,0)</f>
        <v>0</v>
      </c>
      <c r="BF1660" s="203">
        <f>IF(N1660="snížená",J1660,0)</f>
        <v>0</v>
      </c>
      <c r="BG1660" s="203">
        <f>IF(N1660="zákl. přenesená",J1660,0)</f>
        <v>0</v>
      </c>
      <c r="BH1660" s="203">
        <f>IF(N1660="sníž. přenesená",J1660,0)</f>
        <v>0</v>
      </c>
      <c r="BI1660" s="203">
        <f>IF(N1660="nulová",J1660,0)</f>
        <v>0</v>
      </c>
      <c r="BJ1660" s="24" t="s">
        <v>79</v>
      </c>
      <c r="BK1660" s="203">
        <f>ROUND(I1660*H1660,2)</f>
        <v>0</v>
      </c>
      <c r="BL1660" s="24" t="s">
        <v>209</v>
      </c>
      <c r="BM1660" s="24" t="s">
        <v>3136</v>
      </c>
    </row>
    <row r="1661" spans="2:65" s="1" customFormat="1" ht="25.5" customHeight="1">
      <c r="B1661" s="41"/>
      <c r="C1661" s="192" t="s">
        <v>1935</v>
      </c>
      <c r="D1661" s="192" t="s">
        <v>174</v>
      </c>
      <c r="E1661" s="193" t="s">
        <v>3137</v>
      </c>
      <c r="F1661" s="194" t="s">
        <v>3138</v>
      </c>
      <c r="G1661" s="195" t="s">
        <v>218</v>
      </c>
      <c r="H1661" s="196">
        <v>111.182</v>
      </c>
      <c r="I1661" s="197"/>
      <c r="J1661" s="198">
        <f>ROUND(I1661*H1661,2)</f>
        <v>0</v>
      </c>
      <c r="K1661" s="194" t="s">
        <v>178</v>
      </c>
      <c r="L1661" s="61"/>
      <c r="M1661" s="199" t="s">
        <v>21</v>
      </c>
      <c r="N1661" s="200" t="s">
        <v>42</v>
      </c>
      <c r="O1661" s="42"/>
      <c r="P1661" s="201">
        <f>O1661*H1661</f>
        <v>0</v>
      </c>
      <c r="Q1661" s="201">
        <v>0</v>
      </c>
      <c r="R1661" s="201">
        <f>Q1661*H1661</f>
        <v>0</v>
      </c>
      <c r="S1661" s="201">
        <v>0</v>
      </c>
      <c r="T1661" s="202">
        <f>S1661*H1661</f>
        <v>0</v>
      </c>
      <c r="AR1661" s="24" t="s">
        <v>209</v>
      </c>
      <c r="AT1661" s="24" t="s">
        <v>174</v>
      </c>
      <c r="AU1661" s="24" t="s">
        <v>81</v>
      </c>
      <c r="AY1661" s="24" t="s">
        <v>172</v>
      </c>
      <c r="BE1661" s="203">
        <f>IF(N1661="základní",J1661,0)</f>
        <v>0</v>
      </c>
      <c r="BF1661" s="203">
        <f>IF(N1661="snížená",J1661,0)</f>
        <v>0</v>
      </c>
      <c r="BG1661" s="203">
        <f>IF(N1661="zákl. přenesená",J1661,0)</f>
        <v>0</v>
      </c>
      <c r="BH1661" s="203">
        <f>IF(N1661="sníž. přenesená",J1661,0)</f>
        <v>0</v>
      </c>
      <c r="BI1661" s="203">
        <f>IF(N1661="nulová",J1661,0)</f>
        <v>0</v>
      </c>
      <c r="BJ1661" s="24" t="s">
        <v>79</v>
      </c>
      <c r="BK1661" s="203">
        <f>ROUND(I1661*H1661,2)</f>
        <v>0</v>
      </c>
      <c r="BL1661" s="24" t="s">
        <v>209</v>
      </c>
      <c r="BM1661" s="24" t="s">
        <v>3139</v>
      </c>
    </row>
    <row r="1662" spans="2:65" s="1" customFormat="1" ht="25.5" customHeight="1">
      <c r="B1662" s="41"/>
      <c r="C1662" s="192" t="s">
        <v>3140</v>
      </c>
      <c r="D1662" s="192" t="s">
        <v>174</v>
      </c>
      <c r="E1662" s="193" t="s">
        <v>3141</v>
      </c>
      <c r="F1662" s="194" t="s">
        <v>3142</v>
      </c>
      <c r="G1662" s="195" t="s">
        <v>218</v>
      </c>
      <c r="H1662" s="196">
        <v>28.884</v>
      </c>
      <c r="I1662" s="197"/>
      <c r="J1662" s="198">
        <f>ROUND(I1662*H1662,2)</f>
        <v>0</v>
      </c>
      <c r="K1662" s="194" t="s">
        <v>21</v>
      </c>
      <c r="L1662" s="61"/>
      <c r="M1662" s="199" t="s">
        <v>21</v>
      </c>
      <c r="N1662" s="200" t="s">
        <v>42</v>
      </c>
      <c r="O1662" s="42"/>
      <c r="P1662" s="201">
        <f>O1662*H1662</f>
        <v>0</v>
      </c>
      <c r="Q1662" s="201">
        <v>0</v>
      </c>
      <c r="R1662" s="201">
        <f>Q1662*H1662</f>
        <v>0</v>
      </c>
      <c r="S1662" s="201">
        <v>0</v>
      </c>
      <c r="T1662" s="202">
        <f>S1662*H1662</f>
        <v>0</v>
      </c>
      <c r="AR1662" s="24" t="s">
        <v>209</v>
      </c>
      <c r="AT1662" s="24" t="s">
        <v>174</v>
      </c>
      <c r="AU1662" s="24" t="s">
        <v>81</v>
      </c>
      <c r="AY1662" s="24" t="s">
        <v>172</v>
      </c>
      <c r="BE1662" s="203">
        <f>IF(N1662="základní",J1662,0)</f>
        <v>0</v>
      </c>
      <c r="BF1662" s="203">
        <f>IF(N1662="snížená",J1662,0)</f>
        <v>0</v>
      </c>
      <c r="BG1662" s="203">
        <f>IF(N1662="zákl. přenesená",J1662,0)</f>
        <v>0</v>
      </c>
      <c r="BH1662" s="203">
        <f>IF(N1662="sníž. přenesená",J1662,0)</f>
        <v>0</v>
      </c>
      <c r="BI1662" s="203">
        <f>IF(N1662="nulová",J1662,0)</f>
        <v>0</v>
      </c>
      <c r="BJ1662" s="24" t="s">
        <v>79</v>
      </c>
      <c r="BK1662" s="203">
        <f>ROUND(I1662*H1662,2)</f>
        <v>0</v>
      </c>
      <c r="BL1662" s="24" t="s">
        <v>209</v>
      </c>
      <c r="BM1662" s="24" t="s">
        <v>3143</v>
      </c>
    </row>
    <row r="1663" spans="2:51" s="11" customFormat="1" ht="13.5">
      <c r="B1663" s="204"/>
      <c r="C1663" s="205"/>
      <c r="D1663" s="206" t="s">
        <v>180</v>
      </c>
      <c r="E1663" s="207" t="s">
        <v>21</v>
      </c>
      <c r="F1663" s="208" t="s">
        <v>3144</v>
      </c>
      <c r="G1663" s="205"/>
      <c r="H1663" s="209">
        <v>28.884</v>
      </c>
      <c r="I1663" s="210"/>
      <c r="J1663" s="205"/>
      <c r="K1663" s="205"/>
      <c r="L1663" s="211"/>
      <c r="M1663" s="212"/>
      <c r="N1663" s="213"/>
      <c r="O1663" s="213"/>
      <c r="P1663" s="213"/>
      <c r="Q1663" s="213"/>
      <c r="R1663" s="213"/>
      <c r="S1663" s="213"/>
      <c r="T1663" s="214"/>
      <c r="AT1663" s="215" t="s">
        <v>180</v>
      </c>
      <c r="AU1663" s="215" t="s">
        <v>81</v>
      </c>
      <c r="AV1663" s="11" t="s">
        <v>81</v>
      </c>
      <c r="AW1663" s="11" t="s">
        <v>182</v>
      </c>
      <c r="AX1663" s="11" t="s">
        <v>71</v>
      </c>
      <c r="AY1663" s="215" t="s">
        <v>172</v>
      </c>
    </row>
    <row r="1664" spans="2:51" s="12" customFormat="1" ht="13.5">
      <c r="B1664" s="216"/>
      <c r="C1664" s="217"/>
      <c r="D1664" s="206" t="s">
        <v>180</v>
      </c>
      <c r="E1664" s="218" t="s">
        <v>21</v>
      </c>
      <c r="F1664" s="219" t="s">
        <v>183</v>
      </c>
      <c r="G1664" s="217"/>
      <c r="H1664" s="220">
        <v>28.884</v>
      </c>
      <c r="I1664" s="221"/>
      <c r="J1664" s="217"/>
      <c r="K1664" s="217"/>
      <c r="L1664" s="222"/>
      <c r="M1664" s="223"/>
      <c r="N1664" s="224"/>
      <c r="O1664" s="224"/>
      <c r="P1664" s="224"/>
      <c r="Q1664" s="224"/>
      <c r="R1664" s="224"/>
      <c r="S1664" s="224"/>
      <c r="T1664" s="225"/>
      <c r="AT1664" s="226" t="s">
        <v>180</v>
      </c>
      <c r="AU1664" s="226" t="s">
        <v>81</v>
      </c>
      <c r="AV1664" s="12" t="s">
        <v>179</v>
      </c>
      <c r="AW1664" s="12" t="s">
        <v>182</v>
      </c>
      <c r="AX1664" s="12" t="s">
        <v>79</v>
      </c>
      <c r="AY1664" s="226" t="s">
        <v>172</v>
      </c>
    </row>
    <row r="1665" spans="2:65" s="1" customFormat="1" ht="25.5" customHeight="1">
      <c r="B1665" s="41"/>
      <c r="C1665" s="192" t="s">
        <v>1937</v>
      </c>
      <c r="D1665" s="192" t="s">
        <v>174</v>
      </c>
      <c r="E1665" s="193" t="s">
        <v>3145</v>
      </c>
      <c r="F1665" s="194" t="s">
        <v>3146</v>
      </c>
      <c r="G1665" s="195" t="s">
        <v>218</v>
      </c>
      <c r="H1665" s="196">
        <v>80.466</v>
      </c>
      <c r="I1665" s="197"/>
      <c r="J1665" s="198">
        <f>ROUND(I1665*H1665,2)</f>
        <v>0</v>
      </c>
      <c r="K1665" s="194" t="s">
        <v>178</v>
      </c>
      <c r="L1665" s="61"/>
      <c r="M1665" s="199" t="s">
        <v>21</v>
      </c>
      <c r="N1665" s="200" t="s">
        <v>42</v>
      </c>
      <c r="O1665" s="42"/>
      <c r="P1665" s="201">
        <f>O1665*H1665</f>
        <v>0</v>
      </c>
      <c r="Q1665" s="201">
        <v>0</v>
      </c>
      <c r="R1665" s="201">
        <f>Q1665*H1665</f>
        <v>0</v>
      </c>
      <c r="S1665" s="201">
        <v>0</v>
      </c>
      <c r="T1665" s="202">
        <f>S1665*H1665</f>
        <v>0</v>
      </c>
      <c r="AR1665" s="24" t="s">
        <v>209</v>
      </c>
      <c r="AT1665" s="24" t="s">
        <v>174</v>
      </c>
      <c r="AU1665" s="24" t="s">
        <v>81</v>
      </c>
      <c r="AY1665" s="24" t="s">
        <v>172</v>
      </c>
      <c r="BE1665" s="203">
        <f>IF(N1665="základní",J1665,0)</f>
        <v>0</v>
      </c>
      <c r="BF1665" s="203">
        <f>IF(N1665="snížená",J1665,0)</f>
        <v>0</v>
      </c>
      <c r="BG1665" s="203">
        <f>IF(N1665="zákl. přenesená",J1665,0)</f>
        <v>0</v>
      </c>
      <c r="BH1665" s="203">
        <f>IF(N1665="sníž. přenesená",J1665,0)</f>
        <v>0</v>
      </c>
      <c r="BI1665" s="203">
        <f>IF(N1665="nulová",J1665,0)</f>
        <v>0</v>
      </c>
      <c r="BJ1665" s="24" t="s">
        <v>79</v>
      </c>
      <c r="BK1665" s="203">
        <f>ROUND(I1665*H1665,2)</f>
        <v>0</v>
      </c>
      <c r="BL1665" s="24" t="s">
        <v>209</v>
      </c>
      <c r="BM1665" s="24" t="s">
        <v>3147</v>
      </c>
    </row>
    <row r="1666" spans="2:51" s="11" customFormat="1" ht="13.5">
      <c r="B1666" s="204"/>
      <c r="C1666" s="205"/>
      <c r="D1666" s="206" t="s">
        <v>180</v>
      </c>
      <c r="E1666" s="207" t="s">
        <v>21</v>
      </c>
      <c r="F1666" s="208" t="s">
        <v>3148</v>
      </c>
      <c r="G1666" s="205"/>
      <c r="H1666" s="209">
        <v>4.278</v>
      </c>
      <c r="I1666" s="210"/>
      <c r="J1666" s="205"/>
      <c r="K1666" s="205"/>
      <c r="L1666" s="211"/>
      <c r="M1666" s="212"/>
      <c r="N1666" s="213"/>
      <c r="O1666" s="213"/>
      <c r="P1666" s="213"/>
      <c r="Q1666" s="213"/>
      <c r="R1666" s="213"/>
      <c r="S1666" s="213"/>
      <c r="T1666" s="214"/>
      <c r="AT1666" s="215" t="s">
        <v>180</v>
      </c>
      <c r="AU1666" s="215" t="s">
        <v>81</v>
      </c>
      <c r="AV1666" s="11" t="s">
        <v>81</v>
      </c>
      <c r="AW1666" s="11" t="s">
        <v>182</v>
      </c>
      <c r="AX1666" s="11" t="s">
        <v>71</v>
      </c>
      <c r="AY1666" s="215" t="s">
        <v>172</v>
      </c>
    </row>
    <row r="1667" spans="2:51" s="11" customFormat="1" ht="13.5">
      <c r="B1667" s="204"/>
      <c r="C1667" s="205"/>
      <c r="D1667" s="206" t="s">
        <v>180</v>
      </c>
      <c r="E1667" s="207" t="s">
        <v>21</v>
      </c>
      <c r="F1667" s="208" t="s">
        <v>3149</v>
      </c>
      <c r="G1667" s="205"/>
      <c r="H1667" s="209">
        <v>3.726</v>
      </c>
      <c r="I1667" s="210"/>
      <c r="J1667" s="205"/>
      <c r="K1667" s="205"/>
      <c r="L1667" s="211"/>
      <c r="M1667" s="212"/>
      <c r="N1667" s="213"/>
      <c r="O1667" s="213"/>
      <c r="P1667" s="213"/>
      <c r="Q1667" s="213"/>
      <c r="R1667" s="213"/>
      <c r="S1667" s="213"/>
      <c r="T1667" s="214"/>
      <c r="AT1667" s="215" t="s">
        <v>180</v>
      </c>
      <c r="AU1667" s="215" t="s">
        <v>81</v>
      </c>
      <c r="AV1667" s="11" t="s">
        <v>81</v>
      </c>
      <c r="AW1667" s="11" t="s">
        <v>182</v>
      </c>
      <c r="AX1667" s="11" t="s">
        <v>71</v>
      </c>
      <c r="AY1667" s="215" t="s">
        <v>172</v>
      </c>
    </row>
    <row r="1668" spans="2:51" s="11" customFormat="1" ht="13.5">
      <c r="B1668" s="204"/>
      <c r="C1668" s="205"/>
      <c r="D1668" s="206" t="s">
        <v>180</v>
      </c>
      <c r="E1668" s="207" t="s">
        <v>21</v>
      </c>
      <c r="F1668" s="208" t="s">
        <v>3150</v>
      </c>
      <c r="G1668" s="205"/>
      <c r="H1668" s="209">
        <v>3.726</v>
      </c>
      <c r="I1668" s="210"/>
      <c r="J1668" s="205"/>
      <c r="K1668" s="205"/>
      <c r="L1668" s="211"/>
      <c r="M1668" s="212"/>
      <c r="N1668" s="213"/>
      <c r="O1668" s="213"/>
      <c r="P1668" s="213"/>
      <c r="Q1668" s="213"/>
      <c r="R1668" s="213"/>
      <c r="S1668" s="213"/>
      <c r="T1668" s="214"/>
      <c r="AT1668" s="215" t="s">
        <v>180</v>
      </c>
      <c r="AU1668" s="215" t="s">
        <v>81</v>
      </c>
      <c r="AV1668" s="11" t="s">
        <v>81</v>
      </c>
      <c r="AW1668" s="11" t="s">
        <v>182</v>
      </c>
      <c r="AX1668" s="11" t="s">
        <v>71</v>
      </c>
      <c r="AY1668" s="215" t="s">
        <v>172</v>
      </c>
    </row>
    <row r="1669" spans="2:51" s="11" customFormat="1" ht="13.5">
      <c r="B1669" s="204"/>
      <c r="C1669" s="205"/>
      <c r="D1669" s="206" t="s">
        <v>180</v>
      </c>
      <c r="E1669" s="207" t="s">
        <v>21</v>
      </c>
      <c r="F1669" s="208" t="s">
        <v>3151</v>
      </c>
      <c r="G1669" s="205"/>
      <c r="H1669" s="209">
        <v>4.14</v>
      </c>
      <c r="I1669" s="210"/>
      <c r="J1669" s="205"/>
      <c r="K1669" s="205"/>
      <c r="L1669" s="211"/>
      <c r="M1669" s="212"/>
      <c r="N1669" s="213"/>
      <c r="O1669" s="213"/>
      <c r="P1669" s="213"/>
      <c r="Q1669" s="213"/>
      <c r="R1669" s="213"/>
      <c r="S1669" s="213"/>
      <c r="T1669" s="214"/>
      <c r="AT1669" s="215" t="s">
        <v>180</v>
      </c>
      <c r="AU1669" s="215" t="s">
        <v>81</v>
      </c>
      <c r="AV1669" s="11" t="s">
        <v>81</v>
      </c>
      <c r="AW1669" s="11" t="s">
        <v>182</v>
      </c>
      <c r="AX1669" s="11" t="s">
        <v>71</v>
      </c>
      <c r="AY1669" s="215" t="s">
        <v>172</v>
      </c>
    </row>
    <row r="1670" spans="2:51" s="11" customFormat="1" ht="13.5">
      <c r="B1670" s="204"/>
      <c r="C1670" s="205"/>
      <c r="D1670" s="206" t="s">
        <v>180</v>
      </c>
      <c r="E1670" s="207" t="s">
        <v>21</v>
      </c>
      <c r="F1670" s="208" t="s">
        <v>3152</v>
      </c>
      <c r="G1670" s="205"/>
      <c r="H1670" s="209">
        <v>4.416</v>
      </c>
      <c r="I1670" s="210"/>
      <c r="J1670" s="205"/>
      <c r="K1670" s="205"/>
      <c r="L1670" s="211"/>
      <c r="M1670" s="212"/>
      <c r="N1670" s="213"/>
      <c r="O1670" s="213"/>
      <c r="P1670" s="213"/>
      <c r="Q1670" s="213"/>
      <c r="R1670" s="213"/>
      <c r="S1670" s="213"/>
      <c r="T1670" s="214"/>
      <c r="AT1670" s="215" t="s">
        <v>180</v>
      </c>
      <c r="AU1670" s="215" t="s">
        <v>81</v>
      </c>
      <c r="AV1670" s="11" t="s">
        <v>81</v>
      </c>
      <c r="AW1670" s="11" t="s">
        <v>182</v>
      </c>
      <c r="AX1670" s="11" t="s">
        <v>71</v>
      </c>
      <c r="AY1670" s="215" t="s">
        <v>172</v>
      </c>
    </row>
    <row r="1671" spans="2:51" s="11" customFormat="1" ht="13.5">
      <c r="B1671" s="204"/>
      <c r="C1671" s="205"/>
      <c r="D1671" s="206" t="s">
        <v>180</v>
      </c>
      <c r="E1671" s="207" t="s">
        <v>21</v>
      </c>
      <c r="F1671" s="208" t="s">
        <v>3153</v>
      </c>
      <c r="G1671" s="205"/>
      <c r="H1671" s="209">
        <v>3.618</v>
      </c>
      <c r="I1671" s="210"/>
      <c r="J1671" s="205"/>
      <c r="K1671" s="205"/>
      <c r="L1671" s="211"/>
      <c r="M1671" s="212"/>
      <c r="N1671" s="213"/>
      <c r="O1671" s="213"/>
      <c r="P1671" s="213"/>
      <c r="Q1671" s="213"/>
      <c r="R1671" s="213"/>
      <c r="S1671" s="213"/>
      <c r="T1671" s="214"/>
      <c r="AT1671" s="215" t="s">
        <v>180</v>
      </c>
      <c r="AU1671" s="215" t="s">
        <v>81</v>
      </c>
      <c r="AV1671" s="11" t="s">
        <v>81</v>
      </c>
      <c r="AW1671" s="11" t="s">
        <v>182</v>
      </c>
      <c r="AX1671" s="11" t="s">
        <v>71</v>
      </c>
      <c r="AY1671" s="215" t="s">
        <v>172</v>
      </c>
    </row>
    <row r="1672" spans="2:51" s="11" customFormat="1" ht="13.5">
      <c r="B1672" s="204"/>
      <c r="C1672" s="205"/>
      <c r="D1672" s="206" t="s">
        <v>180</v>
      </c>
      <c r="E1672" s="207" t="s">
        <v>21</v>
      </c>
      <c r="F1672" s="208" t="s">
        <v>3154</v>
      </c>
      <c r="G1672" s="205"/>
      <c r="H1672" s="209">
        <v>3.699</v>
      </c>
      <c r="I1672" s="210"/>
      <c r="J1672" s="205"/>
      <c r="K1672" s="205"/>
      <c r="L1672" s="211"/>
      <c r="M1672" s="212"/>
      <c r="N1672" s="213"/>
      <c r="O1672" s="213"/>
      <c r="P1672" s="213"/>
      <c r="Q1672" s="213"/>
      <c r="R1672" s="213"/>
      <c r="S1672" s="213"/>
      <c r="T1672" s="214"/>
      <c r="AT1672" s="215" t="s">
        <v>180</v>
      </c>
      <c r="AU1672" s="215" t="s">
        <v>81</v>
      </c>
      <c r="AV1672" s="11" t="s">
        <v>81</v>
      </c>
      <c r="AW1672" s="11" t="s">
        <v>182</v>
      </c>
      <c r="AX1672" s="11" t="s">
        <v>71</v>
      </c>
      <c r="AY1672" s="215" t="s">
        <v>172</v>
      </c>
    </row>
    <row r="1673" spans="2:51" s="11" customFormat="1" ht="13.5">
      <c r="B1673" s="204"/>
      <c r="C1673" s="205"/>
      <c r="D1673" s="206" t="s">
        <v>180</v>
      </c>
      <c r="E1673" s="207" t="s">
        <v>21</v>
      </c>
      <c r="F1673" s="208" t="s">
        <v>3155</v>
      </c>
      <c r="G1673" s="205"/>
      <c r="H1673" s="209">
        <v>4.416</v>
      </c>
      <c r="I1673" s="210"/>
      <c r="J1673" s="205"/>
      <c r="K1673" s="205"/>
      <c r="L1673" s="211"/>
      <c r="M1673" s="212"/>
      <c r="N1673" s="213"/>
      <c r="O1673" s="213"/>
      <c r="P1673" s="213"/>
      <c r="Q1673" s="213"/>
      <c r="R1673" s="213"/>
      <c r="S1673" s="213"/>
      <c r="T1673" s="214"/>
      <c r="AT1673" s="215" t="s">
        <v>180</v>
      </c>
      <c r="AU1673" s="215" t="s">
        <v>81</v>
      </c>
      <c r="AV1673" s="11" t="s">
        <v>81</v>
      </c>
      <c r="AW1673" s="11" t="s">
        <v>182</v>
      </c>
      <c r="AX1673" s="11" t="s">
        <v>71</v>
      </c>
      <c r="AY1673" s="215" t="s">
        <v>172</v>
      </c>
    </row>
    <row r="1674" spans="2:51" s="11" customFormat="1" ht="13.5">
      <c r="B1674" s="204"/>
      <c r="C1674" s="205"/>
      <c r="D1674" s="206" t="s">
        <v>180</v>
      </c>
      <c r="E1674" s="207" t="s">
        <v>21</v>
      </c>
      <c r="F1674" s="208" t="s">
        <v>3156</v>
      </c>
      <c r="G1674" s="205"/>
      <c r="H1674" s="209">
        <v>4.416</v>
      </c>
      <c r="I1674" s="210"/>
      <c r="J1674" s="205"/>
      <c r="K1674" s="205"/>
      <c r="L1674" s="211"/>
      <c r="M1674" s="212"/>
      <c r="N1674" s="213"/>
      <c r="O1674" s="213"/>
      <c r="P1674" s="213"/>
      <c r="Q1674" s="213"/>
      <c r="R1674" s="213"/>
      <c r="S1674" s="213"/>
      <c r="T1674" s="214"/>
      <c r="AT1674" s="215" t="s">
        <v>180</v>
      </c>
      <c r="AU1674" s="215" t="s">
        <v>81</v>
      </c>
      <c r="AV1674" s="11" t="s">
        <v>81</v>
      </c>
      <c r="AW1674" s="11" t="s">
        <v>182</v>
      </c>
      <c r="AX1674" s="11" t="s">
        <v>71</v>
      </c>
      <c r="AY1674" s="215" t="s">
        <v>172</v>
      </c>
    </row>
    <row r="1675" spans="2:51" s="11" customFormat="1" ht="13.5">
      <c r="B1675" s="204"/>
      <c r="C1675" s="205"/>
      <c r="D1675" s="206" t="s">
        <v>180</v>
      </c>
      <c r="E1675" s="207" t="s">
        <v>21</v>
      </c>
      <c r="F1675" s="208" t="s">
        <v>3157</v>
      </c>
      <c r="G1675" s="205"/>
      <c r="H1675" s="209">
        <v>3.618</v>
      </c>
      <c r="I1675" s="210"/>
      <c r="J1675" s="205"/>
      <c r="K1675" s="205"/>
      <c r="L1675" s="211"/>
      <c r="M1675" s="212"/>
      <c r="N1675" s="213"/>
      <c r="O1675" s="213"/>
      <c r="P1675" s="213"/>
      <c r="Q1675" s="213"/>
      <c r="R1675" s="213"/>
      <c r="S1675" s="213"/>
      <c r="T1675" s="214"/>
      <c r="AT1675" s="215" t="s">
        <v>180</v>
      </c>
      <c r="AU1675" s="215" t="s">
        <v>81</v>
      </c>
      <c r="AV1675" s="11" t="s">
        <v>81</v>
      </c>
      <c r="AW1675" s="11" t="s">
        <v>182</v>
      </c>
      <c r="AX1675" s="11" t="s">
        <v>71</v>
      </c>
      <c r="AY1675" s="215" t="s">
        <v>172</v>
      </c>
    </row>
    <row r="1676" spans="2:51" s="11" customFormat="1" ht="13.5">
      <c r="B1676" s="204"/>
      <c r="C1676" s="205"/>
      <c r="D1676" s="206" t="s">
        <v>180</v>
      </c>
      <c r="E1676" s="207" t="s">
        <v>21</v>
      </c>
      <c r="F1676" s="208" t="s">
        <v>3158</v>
      </c>
      <c r="G1676" s="205"/>
      <c r="H1676" s="209">
        <v>3.699</v>
      </c>
      <c r="I1676" s="210"/>
      <c r="J1676" s="205"/>
      <c r="K1676" s="205"/>
      <c r="L1676" s="211"/>
      <c r="M1676" s="212"/>
      <c r="N1676" s="213"/>
      <c r="O1676" s="213"/>
      <c r="P1676" s="213"/>
      <c r="Q1676" s="213"/>
      <c r="R1676" s="213"/>
      <c r="S1676" s="213"/>
      <c r="T1676" s="214"/>
      <c r="AT1676" s="215" t="s">
        <v>180</v>
      </c>
      <c r="AU1676" s="215" t="s">
        <v>81</v>
      </c>
      <c r="AV1676" s="11" t="s">
        <v>81</v>
      </c>
      <c r="AW1676" s="11" t="s">
        <v>182</v>
      </c>
      <c r="AX1676" s="11" t="s">
        <v>71</v>
      </c>
      <c r="AY1676" s="215" t="s">
        <v>172</v>
      </c>
    </row>
    <row r="1677" spans="2:51" s="11" customFormat="1" ht="13.5">
      <c r="B1677" s="204"/>
      <c r="C1677" s="205"/>
      <c r="D1677" s="206" t="s">
        <v>180</v>
      </c>
      <c r="E1677" s="207" t="s">
        <v>21</v>
      </c>
      <c r="F1677" s="208" t="s">
        <v>3159</v>
      </c>
      <c r="G1677" s="205"/>
      <c r="H1677" s="209">
        <v>4.416</v>
      </c>
      <c r="I1677" s="210"/>
      <c r="J1677" s="205"/>
      <c r="K1677" s="205"/>
      <c r="L1677" s="211"/>
      <c r="M1677" s="212"/>
      <c r="N1677" s="213"/>
      <c r="O1677" s="213"/>
      <c r="P1677" s="213"/>
      <c r="Q1677" s="213"/>
      <c r="R1677" s="213"/>
      <c r="S1677" s="213"/>
      <c r="T1677" s="214"/>
      <c r="AT1677" s="215" t="s">
        <v>180</v>
      </c>
      <c r="AU1677" s="215" t="s">
        <v>81</v>
      </c>
      <c r="AV1677" s="11" t="s">
        <v>81</v>
      </c>
      <c r="AW1677" s="11" t="s">
        <v>182</v>
      </c>
      <c r="AX1677" s="11" t="s">
        <v>71</v>
      </c>
      <c r="AY1677" s="215" t="s">
        <v>172</v>
      </c>
    </row>
    <row r="1678" spans="2:51" s="11" customFormat="1" ht="13.5">
      <c r="B1678" s="204"/>
      <c r="C1678" s="205"/>
      <c r="D1678" s="206" t="s">
        <v>180</v>
      </c>
      <c r="E1678" s="207" t="s">
        <v>21</v>
      </c>
      <c r="F1678" s="208" t="s">
        <v>3160</v>
      </c>
      <c r="G1678" s="205"/>
      <c r="H1678" s="209">
        <v>4.416</v>
      </c>
      <c r="I1678" s="210"/>
      <c r="J1678" s="205"/>
      <c r="K1678" s="205"/>
      <c r="L1678" s="211"/>
      <c r="M1678" s="212"/>
      <c r="N1678" s="213"/>
      <c r="O1678" s="213"/>
      <c r="P1678" s="213"/>
      <c r="Q1678" s="213"/>
      <c r="R1678" s="213"/>
      <c r="S1678" s="213"/>
      <c r="T1678" s="214"/>
      <c r="AT1678" s="215" t="s">
        <v>180</v>
      </c>
      <c r="AU1678" s="215" t="s">
        <v>81</v>
      </c>
      <c r="AV1678" s="11" t="s">
        <v>81</v>
      </c>
      <c r="AW1678" s="11" t="s">
        <v>182</v>
      </c>
      <c r="AX1678" s="11" t="s">
        <v>71</v>
      </c>
      <c r="AY1678" s="215" t="s">
        <v>172</v>
      </c>
    </row>
    <row r="1679" spans="2:51" s="11" customFormat="1" ht="13.5">
      <c r="B1679" s="204"/>
      <c r="C1679" s="205"/>
      <c r="D1679" s="206" t="s">
        <v>180</v>
      </c>
      <c r="E1679" s="207" t="s">
        <v>21</v>
      </c>
      <c r="F1679" s="208" t="s">
        <v>3161</v>
      </c>
      <c r="G1679" s="205"/>
      <c r="H1679" s="209">
        <v>3.618</v>
      </c>
      <c r="I1679" s="210"/>
      <c r="J1679" s="205"/>
      <c r="K1679" s="205"/>
      <c r="L1679" s="211"/>
      <c r="M1679" s="212"/>
      <c r="N1679" s="213"/>
      <c r="O1679" s="213"/>
      <c r="P1679" s="213"/>
      <c r="Q1679" s="213"/>
      <c r="R1679" s="213"/>
      <c r="S1679" s="213"/>
      <c r="T1679" s="214"/>
      <c r="AT1679" s="215" t="s">
        <v>180</v>
      </c>
      <c r="AU1679" s="215" t="s">
        <v>81</v>
      </c>
      <c r="AV1679" s="11" t="s">
        <v>81</v>
      </c>
      <c r="AW1679" s="11" t="s">
        <v>182</v>
      </c>
      <c r="AX1679" s="11" t="s">
        <v>71</v>
      </c>
      <c r="AY1679" s="215" t="s">
        <v>172</v>
      </c>
    </row>
    <row r="1680" spans="2:51" s="11" customFormat="1" ht="13.5">
      <c r="B1680" s="204"/>
      <c r="C1680" s="205"/>
      <c r="D1680" s="206" t="s">
        <v>180</v>
      </c>
      <c r="E1680" s="207" t="s">
        <v>21</v>
      </c>
      <c r="F1680" s="208" t="s">
        <v>3162</v>
      </c>
      <c r="G1680" s="205"/>
      <c r="H1680" s="209">
        <v>3.699</v>
      </c>
      <c r="I1680" s="210"/>
      <c r="J1680" s="205"/>
      <c r="K1680" s="205"/>
      <c r="L1680" s="211"/>
      <c r="M1680" s="212"/>
      <c r="N1680" s="213"/>
      <c r="O1680" s="213"/>
      <c r="P1680" s="213"/>
      <c r="Q1680" s="213"/>
      <c r="R1680" s="213"/>
      <c r="S1680" s="213"/>
      <c r="T1680" s="214"/>
      <c r="AT1680" s="215" t="s">
        <v>180</v>
      </c>
      <c r="AU1680" s="215" t="s">
        <v>81</v>
      </c>
      <c r="AV1680" s="11" t="s">
        <v>81</v>
      </c>
      <c r="AW1680" s="11" t="s">
        <v>182</v>
      </c>
      <c r="AX1680" s="11" t="s">
        <v>71</v>
      </c>
      <c r="AY1680" s="215" t="s">
        <v>172</v>
      </c>
    </row>
    <row r="1681" spans="2:51" s="11" customFormat="1" ht="13.5">
      <c r="B1681" s="204"/>
      <c r="C1681" s="205"/>
      <c r="D1681" s="206" t="s">
        <v>180</v>
      </c>
      <c r="E1681" s="207" t="s">
        <v>21</v>
      </c>
      <c r="F1681" s="208" t="s">
        <v>3163</v>
      </c>
      <c r="G1681" s="205"/>
      <c r="H1681" s="209">
        <v>4.416</v>
      </c>
      <c r="I1681" s="210"/>
      <c r="J1681" s="205"/>
      <c r="K1681" s="205"/>
      <c r="L1681" s="211"/>
      <c r="M1681" s="212"/>
      <c r="N1681" s="213"/>
      <c r="O1681" s="213"/>
      <c r="P1681" s="213"/>
      <c r="Q1681" s="213"/>
      <c r="R1681" s="213"/>
      <c r="S1681" s="213"/>
      <c r="T1681" s="214"/>
      <c r="AT1681" s="215" t="s">
        <v>180</v>
      </c>
      <c r="AU1681" s="215" t="s">
        <v>81</v>
      </c>
      <c r="AV1681" s="11" t="s">
        <v>81</v>
      </c>
      <c r="AW1681" s="11" t="s">
        <v>182</v>
      </c>
      <c r="AX1681" s="11" t="s">
        <v>71</v>
      </c>
      <c r="AY1681" s="215" t="s">
        <v>172</v>
      </c>
    </row>
    <row r="1682" spans="2:51" s="11" customFormat="1" ht="13.5">
      <c r="B1682" s="204"/>
      <c r="C1682" s="205"/>
      <c r="D1682" s="206" t="s">
        <v>180</v>
      </c>
      <c r="E1682" s="207" t="s">
        <v>21</v>
      </c>
      <c r="F1682" s="208" t="s">
        <v>3164</v>
      </c>
      <c r="G1682" s="205"/>
      <c r="H1682" s="209">
        <v>4.416</v>
      </c>
      <c r="I1682" s="210"/>
      <c r="J1682" s="205"/>
      <c r="K1682" s="205"/>
      <c r="L1682" s="211"/>
      <c r="M1682" s="212"/>
      <c r="N1682" s="213"/>
      <c r="O1682" s="213"/>
      <c r="P1682" s="213"/>
      <c r="Q1682" s="213"/>
      <c r="R1682" s="213"/>
      <c r="S1682" s="213"/>
      <c r="T1682" s="214"/>
      <c r="AT1682" s="215" t="s">
        <v>180</v>
      </c>
      <c r="AU1682" s="215" t="s">
        <v>81</v>
      </c>
      <c r="AV1682" s="11" t="s">
        <v>81</v>
      </c>
      <c r="AW1682" s="11" t="s">
        <v>182</v>
      </c>
      <c r="AX1682" s="11" t="s">
        <v>71</v>
      </c>
      <c r="AY1682" s="215" t="s">
        <v>172</v>
      </c>
    </row>
    <row r="1683" spans="2:51" s="11" customFormat="1" ht="13.5">
      <c r="B1683" s="204"/>
      <c r="C1683" s="205"/>
      <c r="D1683" s="206" t="s">
        <v>180</v>
      </c>
      <c r="E1683" s="207" t="s">
        <v>21</v>
      </c>
      <c r="F1683" s="208" t="s">
        <v>3165</v>
      </c>
      <c r="G1683" s="205"/>
      <c r="H1683" s="209">
        <v>3.618</v>
      </c>
      <c r="I1683" s="210"/>
      <c r="J1683" s="205"/>
      <c r="K1683" s="205"/>
      <c r="L1683" s="211"/>
      <c r="M1683" s="212"/>
      <c r="N1683" s="213"/>
      <c r="O1683" s="213"/>
      <c r="P1683" s="213"/>
      <c r="Q1683" s="213"/>
      <c r="R1683" s="213"/>
      <c r="S1683" s="213"/>
      <c r="T1683" s="214"/>
      <c r="AT1683" s="215" t="s">
        <v>180</v>
      </c>
      <c r="AU1683" s="215" t="s">
        <v>81</v>
      </c>
      <c r="AV1683" s="11" t="s">
        <v>81</v>
      </c>
      <c r="AW1683" s="11" t="s">
        <v>182</v>
      </c>
      <c r="AX1683" s="11" t="s">
        <v>71</v>
      </c>
      <c r="AY1683" s="215" t="s">
        <v>172</v>
      </c>
    </row>
    <row r="1684" spans="2:51" s="11" customFormat="1" ht="13.5">
      <c r="B1684" s="204"/>
      <c r="C1684" s="205"/>
      <c r="D1684" s="206" t="s">
        <v>180</v>
      </c>
      <c r="E1684" s="207" t="s">
        <v>21</v>
      </c>
      <c r="F1684" s="208" t="s">
        <v>3166</v>
      </c>
      <c r="G1684" s="205"/>
      <c r="H1684" s="209">
        <v>3.699</v>
      </c>
      <c r="I1684" s="210"/>
      <c r="J1684" s="205"/>
      <c r="K1684" s="205"/>
      <c r="L1684" s="211"/>
      <c r="M1684" s="212"/>
      <c r="N1684" s="213"/>
      <c r="O1684" s="213"/>
      <c r="P1684" s="213"/>
      <c r="Q1684" s="213"/>
      <c r="R1684" s="213"/>
      <c r="S1684" s="213"/>
      <c r="T1684" s="214"/>
      <c r="AT1684" s="215" t="s">
        <v>180</v>
      </c>
      <c r="AU1684" s="215" t="s">
        <v>81</v>
      </c>
      <c r="AV1684" s="11" t="s">
        <v>81</v>
      </c>
      <c r="AW1684" s="11" t="s">
        <v>182</v>
      </c>
      <c r="AX1684" s="11" t="s">
        <v>71</v>
      </c>
      <c r="AY1684" s="215" t="s">
        <v>172</v>
      </c>
    </row>
    <row r="1685" spans="2:51" s="11" customFormat="1" ht="13.5">
      <c r="B1685" s="204"/>
      <c r="C1685" s="205"/>
      <c r="D1685" s="206" t="s">
        <v>180</v>
      </c>
      <c r="E1685" s="207" t="s">
        <v>21</v>
      </c>
      <c r="F1685" s="208" t="s">
        <v>3167</v>
      </c>
      <c r="G1685" s="205"/>
      <c r="H1685" s="209">
        <v>4.416</v>
      </c>
      <c r="I1685" s="210"/>
      <c r="J1685" s="205"/>
      <c r="K1685" s="205"/>
      <c r="L1685" s="211"/>
      <c r="M1685" s="212"/>
      <c r="N1685" s="213"/>
      <c r="O1685" s="213"/>
      <c r="P1685" s="213"/>
      <c r="Q1685" s="213"/>
      <c r="R1685" s="213"/>
      <c r="S1685" s="213"/>
      <c r="T1685" s="214"/>
      <c r="AT1685" s="215" t="s">
        <v>180</v>
      </c>
      <c r="AU1685" s="215" t="s">
        <v>81</v>
      </c>
      <c r="AV1685" s="11" t="s">
        <v>81</v>
      </c>
      <c r="AW1685" s="11" t="s">
        <v>182</v>
      </c>
      <c r="AX1685" s="11" t="s">
        <v>71</v>
      </c>
      <c r="AY1685" s="215" t="s">
        <v>172</v>
      </c>
    </row>
    <row r="1686" spans="2:51" s="12" customFormat="1" ht="13.5">
      <c r="B1686" s="216"/>
      <c r="C1686" s="217"/>
      <c r="D1686" s="206" t="s">
        <v>180</v>
      </c>
      <c r="E1686" s="218" t="s">
        <v>21</v>
      </c>
      <c r="F1686" s="219" t="s">
        <v>183</v>
      </c>
      <c r="G1686" s="217"/>
      <c r="H1686" s="220">
        <v>80.466</v>
      </c>
      <c r="I1686" s="221"/>
      <c r="J1686" s="217"/>
      <c r="K1686" s="217"/>
      <c r="L1686" s="222"/>
      <c r="M1686" s="223"/>
      <c r="N1686" s="224"/>
      <c r="O1686" s="224"/>
      <c r="P1686" s="224"/>
      <c r="Q1686" s="224"/>
      <c r="R1686" s="224"/>
      <c r="S1686" s="224"/>
      <c r="T1686" s="225"/>
      <c r="AT1686" s="226" t="s">
        <v>180</v>
      </c>
      <c r="AU1686" s="226" t="s">
        <v>81</v>
      </c>
      <c r="AV1686" s="12" t="s">
        <v>179</v>
      </c>
      <c r="AW1686" s="12" t="s">
        <v>182</v>
      </c>
      <c r="AX1686" s="12" t="s">
        <v>79</v>
      </c>
      <c r="AY1686" s="226" t="s">
        <v>172</v>
      </c>
    </row>
    <row r="1687" spans="2:65" s="1" customFormat="1" ht="16.5" customHeight="1">
      <c r="B1687" s="41"/>
      <c r="C1687" s="192" t="s">
        <v>3168</v>
      </c>
      <c r="D1687" s="192" t="s">
        <v>174</v>
      </c>
      <c r="E1687" s="193" t="s">
        <v>3169</v>
      </c>
      <c r="F1687" s="194" t="s">
        <v>3170</v>
      </c>
      <c r="G1687" s="195" t="s">
        <v>348</v>
      </c>
      <c r="H1687" s="196">
        <v>230.64</v>
      </c>
      <c r="I1687" s="197"/>
      <c r="J1687" s="198">
        <f>ROUND(I1687*H1687,2)</f>
        <v>0</v>
      </c>
      <c r="K1687" s="194" t="s">
        <v>178</v>
      </c>
      <c r="L1687" s="61"/>
      <c r="M1687" s="199" t="s">
        <v>21</v>
      </c>
      <c r="N1687" s="200" t="s">
        <v>42</v>
      </c>
      <c r="O1687" s="42"/>
      <c r="P1687" s="201">
        <f>O1687*H1687</f>
        <v>0</v>
      </c>
      <c r="Q1687" s="201">
        <v>0</v>
      </c>
      <c r="R1687" s="201">
        <f>Q1687*H1687</f>
        <v>0</v>
      </c>
      <c r="S1687" s="201">
        <v>0</v>
      </c>
      <c r="T1687" s="202">
        <f>S1687*H1687</f>
        <v>0</v>
      </c>
      <c r="AR1687" s="24" t="s">
        <v>209</v>
      </c>
      <c r="AT1687" s="24" t="s">
        <v>174</v>
      </c>
      <c r="AU1687" s="24" t="s">
        <v>81</v>
      </c>
      <c r="AY1687" s="24" t="s">
        <v>172</v>
      </c>
      <c r="BE1687" s="203">
        <f>IF(N1687="základní",J1687,0)</f>
        <v>0</v>
      </c>
      <c r="BF1687" s="203">
        <f>IF(N1687="snížená",J1687,0)</f>
        <v>0</v>
      </c>
      <c r="BG1687" s="203">
        <f>IF(N1687="zákl. přenesená",J1687,0)</f>
        <v>0</v>
      </c>
      <c r="BH1687" s="203">
        <f>IF(N1687="sníž. přenesená",J1687,0)</f>
        <v>0</v>
      </c>
      <c r="BI1687" s="203">
        <f>IF(N1687="nulová",J1687,0)</f>
        <v>0</v>
      </c>
      <c r="BJ1687" s="24" t="s">
        <v>79</v>
      </c>
      <c r="BK1687" s="203">
        <f>ROUND(I1687*H1687,2)</f>
        <v>0</v>
      </c>
      <c r="BL1687" s="24" t="s">
        <v>209</v>
      </c>
      <c r="BM1687" s="24" t="s">
        <v>3171</v>
      </c>
    </row>
    <row r="1688" spans="2:51" s="11" customFormat="1" ht="13.5">
      <c r="B1688" s="204"/>
      <c r="C1688" s="205"/>
      <c r="D1688" s="206" t="s">
        <v>180</v>
      </c>
      <c r="E1688" s="207" t="s">
        <v>21</v>
      </c>
      <c r="F1688" s="208" t="s">
        <v>3172</v>
      </c>
      <c r="G1688" s="205"/>
      <c r="H1688" s="209">
        <v>11.92</v>
      </c>
      <c r="I1688" s="210"/>
      <c r="J1688" s="205"/>
      <c r="K1688" s="205"/>
      <c r="L1688" s="211"/>
      <c r="M1688" s="212"/>
      <c r="N1688" s="213"/>
      <c r="O1688" s="213"/>
      <c r="P1688" s="213"/>
      <c r="Q1688" s="213"/>
      <c r="R1688" s="213"/>
      <c r="S1688" s="213"/>
      <c r="T1688" s="214"/>
      <c r="AT1688" s="215" t="s">
        <v>180</v>
      </c>
      <c r="AU1688" s="215" t="s">
        <v>81</v>
      </c>
      <c r="AV1688" s="11" t="s">
        <v>81</v>
      </c>
      <c r="AW1688" s="11" t="s">
        <v>182</v>
      </c>
      <c r="AX1688" s="11" t="s">
        <v>71</v>
      </c>
      <c r="AY1688" s="215" t="s">
        <v>172</v>
      </c>
    </row>
    <row r="1689" spans="2:51" s="11" customFormat="1" ht="13.5">
      <c r="B1689" s="204"/>
      <c r="C1689" s="205"/>
      <c r="D1689" s="206" t="s">
        <v>180</v>
      </c>
      <c r="E1689" s="207" t="s">
        <v>21</v>
      </c>
      <c r="F1689" s="208" t="s">
        <v>3173</v>
      </c>
      <c r="G1689" s="205"/>
      <c r="H1689" s="209">
        <v>12.42</v>
      </c>
      <c r="I1689" s="210"/>
      <c r="J1689" s="205"/>
      <c r="K1689" s="205"/>
      <c r="L1689" s="211"/>
      <c r="M1689" s="212"/>
      <c r="N1689" s="213"/>
      <c r="O1689" s="213"/>
      <c r="P1689" s="213"/>
      <c r="Q1689" s="213"/>
      <c r="R1689" s="213"/>
      <c r="S1689" s="213"/>
      <c r="T1689" s="214"/>
      <c r="AT1689" s="215" t="s">
        <v>180</v>
      </c>
      <c r="AU1689" s="215" t="s">
        <v>81</v>
      </c>
      <c r="AV1689" s="11" t="s">
        <v>81</v>
      </c>
      <c r="AW1689" s="11" t="s">
        <v>182</v>
      </c>
      <c r="AX1689" s="11" t="s">
        <v>71</v>
      </c>
      <c r="AY1689" s="215" t="s">
        <v>172</v>
      </c>
    </row>
    <row r="1690" spans="2:51" s="11" customFormat="1" ht="13.5">
      <c r="B1690" s="204"/>
      <c r="C1690" s="205"/>
      <c r="D1690" s="206" t="s">
        <v>180</v>
      </c>
      <c r="E1690" s="207" t="s">
        <v>21</v>
      </c>
      <c r="F1690" s="208" t="s">
        <v>3174</v>
      </c>
      <c r="G1690" s="205"/>
      <c r="H1690" s="209">
        <v>12.42</v>
      </c>
      <c r="I1690" s="210"/>
      <c r="J1690" s="205"/>
      <c r="K1690" s="205"/>
      <c r="L1690" s="211"/>
      <c r="M1690" s="212"/>
      <c r="N1690" s="213"/>
      <c r="O1690" s="213"/>
      <c r="P1690" s="213"/>
      <c r="Q1690" s="213"/>
      <c r="R1690" s="213"/>
      <c r="S1690" s="213"/>
      <c r="T1690" s="214"/>
      <c r="AT1690" s="215" t="s">
        <v>180</v>
      </c>
      <c r="AU1690" s="215" t="s">
        <v>81</v>
      </c>
      <c r="AV1690" s="11" t="s">
        <v>81</v>
      </c>
      <c r="AW1690" s="11" t="s">
        <v>182</v>
      </c>
      <c r="AX1690" s="11" t="s">
        <v>71</v>
      </c>
      <c r="AY1690" s="215" t="s">
        <v>172</v>
      </c>
    </row>
    <row r="1691" spans="2:51" s="11" customFormat="1" ht="13.5">
      <c r="B1691" s="204"/>
      <c r="C1691" s="205"/>
      <c r="D1691" s="206" t="s">
        <v>180</v>
      </c>
      <c r="E1691" s="207" t="s">
        <v>21</v>
      </c>
      <c r="F1691" s="208" t="s">
        <v>3175</v>
      </c>
      <c r="G1691" s="205"/>
      <c r="H1691" s="209">
        <v>11.92</v>
      </c>
      <c r="I1691" s="210"/>
      <c r="J1691" s="205"/>
      <c r="K1691" s="205"/>
      <c r="L1691" s="211"/>
      <c r="M1691" s="212"/>
      <c r="N1691" s="213"/>
      <c r="O1691" s="213"/>
      <c r="P1691" s="213"/>
      <c r="Q1691" s="213"/>
      <c r="R1691" s="213"/>
      <c r="S1691" s="213"/>
      <c r="T1691" s="214"/>
      <c r="AT1691" s="215" t="s">
        <v>180</v>
      </c>
      <c r="AU1691" s="215" t="s">
        <v>81</v>
      </c>
      <c r="AV1691" s="11" t="s">
        <v>81</v>
      </c>
      <c r="AW1691" s="11" t="s">
        <v>182</v>
      </c>
      <c r="AX1691" s="11" t="s">
        <v>71</v>
      </c>
      <c r="AY1691" s="215" t="s">
        <v>172</v>
      </c>
    </row>
    <row r="1692" spans="2:51" s="11" customFormat="1" ht="13.5">
      <c r="B1692" s="204"/>
      <c r="C1692" s="205"/>
      <c r="D1692" s="206" t="s">
        <v>180</v>
      </c>
      <c r="E1692" s="207" t="s">
        <v>21</v>
      </c>
      <c r="F1692" s="208" t="s">
        <v>3176</v>
      </c>
      <c r="G1692" s="205"/>
      <c r="H1692" s="209">
        <v>11.92</v>
      </c>
      <c r="I1692" s="210"/>
      <c r="J1692" s="205"/>
      <c r="K1692" s="205"/>
      <c r="L1692" s="211"/>
      <c r="M1692" s="212"/>
      <c r="N1692" s="213"/>
      <c r="O1692" s="213"/>
      <c r="P1692" s="213"/>
      <c r="Q1692" s="213"/>
      <c r="R1692" s="213"/>
      <c r="S1692" s="213"/>
      <c r="T1692" s="214"/>
      <c r="AT1692" s="215" t="s">
        <v>180</v>
      </c>
      <c r="AU1692" s="215" t="s">
        <v>81</v>
      </c>
      <c r="AV1692" s="11" t="s">
        <v>81</v>
      </c>
      <c r="AW1692" s="11" t="s">
        <v>182</v>
      </c>
      <c r="AX1692" s="11" t="s">
        <v>71</v>
      </c>
      <c r="AY1692" s="215" t="s">
        <v>172</v>
      </c>
    </row>
    <row r="1693" spans="2:51" s="11" customFormat="1" ht="13.5">
      <c r="B1693" s="204"/>
      <c r="C1693" s="205"/>
      <c r="D1693" s="206" t="s">
        <v>180</v>
      </c>
      <c r="E1693" s="207" t="s">
        <v>21</v>
      </c>
      <c r="F1693" s="208" t="s">
        <v>3177</v>
      </c>
      <c r="G1693" s="205"/>
      <c r="H1693" s="209">
        <v>10.76</v>
      </c>
      <c r="I1693" s="210"/>
      <c r="J1693" s="205"/>
      <c r="K1693" s="205"/>
      <c r="L1693" s="211"/>
      <c r="M1693" s="212"/>
      <c r="N1693" s="213"/>
      <c r="O1693" s="213"/>
      <c r="P1693" s="213"/>
      <c r="Q1693" s="213"/>
      <c r="R1693" s="213"/>
      <c r="S1693" s="213"/>
      <c r="T1693" s="214"/>
      <c r="AT1693" s="215" t="s">
        <v>180</v>
      </c>
      <c r="AU1693" s="215" t="s">
        <v>81</v>
      </c>
      <c r="AV1693" s="11" t="s">
        <v>81</v>
      </c>
      <c r="AW1693" s="11" t="s">
        <v>182</v>
      </c>
      <c r="AX1693" s="11" t="s">
        <v>71</v>
      </c>
      <c r="AY1693" s="215" t="s">
        <v>172</v>
      </c>
    </row>
    <row r="1694" spans="2:51" s="11" customFormat="1" ht="13.5">
      <c r="B1694" s="204"/>
      <c r="C1694" s="205"/>
      <c r="D1694" s="206" t="s">
        <v>180</v>
      </c>
      <c r="E1694" s="207" t="s">
        <v>21</v>
      </c>
      <c r="F1694" s="208" t="s">
        <v>3178</v>
      </c>
      <c r="G1694" s="205"/>
      <c r="H1694" s="209">
        <v>10.88</v>
      </c>
      <c r="I1694" s="210"/>
      <c r="J1694" s="205"/>
      <c r="K1694" s="205"/>
      <c r="L1694" s="211"/>
      <c r="M1694" s="212"/>
      <c r="N1694" s="213"/>
      <c r="O1694" s="213"/>
      <c r="P1694" s="213"/>
      <c r="Q1694" s="213"/>
      <c r="R1694" s="213"/>
      <c r="S1694" s="213"/>
      <c r="T1694" s="214"/>
      <c r="AT1694" s="215" t="s">
        <v>180</v>
      </c>
      <c r="AU1694" s="215" t="s">
        <v>81</v>
      </c>
      <c r="AV1694" s="11" t="s">
        <v>81</v>
      </c>
      <c r="AW1694" s="11" t="s">
        <v>182</v>
      </c>
      <c r="AX1694" s="11" t="s">
        <v>71</v>
      </c>
      <c r="AY1694" s="215" t="s">
        <v>172</v>
      </c>
    </row>
    <row r="1695" spans="2:51" s="11" customFormat="1" ht="13.5">
      <c r="B1695" s="204"/>
      <c r="C1695" s="205"/>
      <c r="D1695" s="206" t="s">
        <v>180</v>
      </c>
      <c r="E1695" s="207" t="s">
        <v>21</v>
      </c>
      <c r="F1695" s="208" t="s">
        <v>3179</v>
      </c>
      <c r="G1695" s="205"/>
      <c r="H1695" s="209">
        <v>11.92</v>
      </c>
      <c r="I1695" s="210"/>
      <c r="J1695" s="205"/>
      <c r="K1695" s="205"/>
      <c r="L1695" s="211"/>
      <c r="M1695" s="212"/>
      <c r="N1695" s="213"/>
      <c r="O1695" s="213"/>
      <c r="P1695" s="213"/>
      <c r="Q1695" s="213"/>
      <c r="R1695" s="213"/>
      <c r="S1695" s="213"/>
      <c r="T1695" s="214"/>
      <c r="AT1695" s="215" t="s">
        <v>180</v>
      </c>
      <c r="AU1695" s="215" t="s">
        <v>81</v>
      </c>
      <c r="AV1695" s="11" t="s">
        <v>81</v>
      </c>
      <c r="AW1695" s="11" t="s">
        <v>182</v>
      </c>
      <c r="AX1695" s="11" t="s">
        <v>71</v>
      </c>
      <c r="AY1695" s="215" t="s">
        <v>172</v>
      </c>
    </row>
    <row r="1696" spans="2:51" s="11" customFormat="1" ht="13.5">
      <c r="B1696" s="204"/>
      <c r="C1696" s="205"/>
      <c r="D1696" s="206" t="s">
        <v>180</v>
      </c>
      <c r="E1696" s="207" t="s">
        <v>21</v>
      </c>
      <c r="F1696" s="208" t="s">
        <v>3180</v>
      </c>
      <c r="G1696" s="205"/>
      <c r="H1696" s="209">
        <v>11.92</v>
      </c>
      <c r="I1696" s="210"/>
      <c r="J1696" s="205"/>
      <c r="K1696" s="205"/>
      <c r="L1696" s="211"/>
      <c r="M1696" s="212"/>
      <c r="N1696" s="213"/>
      <c r="O1696" s="213"/>
      <c r="P1696" s="213"/>
      <c r="Q1696" s="213"/>
      <c r="R1696" s="213"/>
      <c r="S1696" s="213"/>
      <c r="T1696" s="214"/>
      <c r="AT1696" s="215" t="s">
        <v>180</v>
      </c>
      <c r="AU1696" s="215" t="s">
        <v>81</v>
      </c>
      <c r="AV1696" s="11" t="s">
        <v>81</v>
      </c>
      <c r="AW1696" s="11" t="s">
        <v>182</v>
      </c>
      <c r="AX1696" s="11" t="s">
        <v>71</v>
      </c>
      <c r="AY1696" s="215" t="s">
        <v>172</v>
      </c>
    </row>
    <row r="1697" spans="2:51" s="11" customFormat="1" ht="13.5">
      <c r="B1697" s="204"/>
      <c r="C1697" s="205"/>
      <c r="D1697" s="206" t="s">
        <v>180</v>
      </c>
      <c r="E1697" s="207" t="s">
        <v>21</v>
      </c>
      <c r="F1697" s="208" t="s">
        <v>3181</v>
      </c>
      <c r="G1697" s="205"/>
      <c r="H1697" s="209">
        <v>10.76</v>
      </c>
      <c r="I1697" s="210"/>
      <c r="J1697" s="205"/>
      <c r="K1697" s="205"/>
      <c r="L1697" s="211"/>
      <c r="M1697" s="212"/>
      <c r="N1697" s="213"/>
      <c r="O1697" s="213"/>
      <c r="P1697" s="213"/>
      <c r="Q1697" s="213"/>
      <c r="R1697" s="213"/>
      <c r="S1697" s="213"/>
      <c r="T1697" s="214"/>
      <c r="AT1697" s="215" t="s">
        <v>180</v>
      </c>
      <c r="AU1697" s="215" t="s">
        <v>81</v>
      </c>
      <c r="AV1697" s="11" t="s">
        <v>81</v>
      </c>
      <c r="AW1697" s="11" t="s">
        <v>182</v>
      </c>
      <c r="AX1697" s="11" t="s">
        <v>71</v>
      </c>
      <c r="AY1697" s="215" t="s">
        <v>172</v>
      </c>
    </row>
    <row r="1698" spans="2:51" s="11" customFormat="1" ht="13.5">
      <c r="B1698" s="204"/>
      <c r="C1698" s="205"/>
      <c r="D1698" s="206" t="s">
        <v>180</v>
      </c>
      <c r="E1698" s="207" t="s">
        <v>21</v>
      </c>
      <c r="F1698" s="208" t="s">
        <v>3182</v>
      </c>
      <c r="G1698" s="205"/>
      <c r="H1698" s="209">
        <v>10.88</v>
      </c>
      <c r="I1698" s="210"/>
      <c r="J1698" s="205"/>
      <c r="K1698" s="205"/>
      <c r="L1698" s="211"/>
      <c r="M1698" s="212"/>
      <c r="N1698" s="213"/>
      <c r="O1698" s="213"/>
      <c r="P1698" s="213"/>
      <c r="Q1698" s="213"/>
      <c r="R1698" s="213"/>
      <c r="S1698" s="213"/>
      <c r="T1698" s="214"/>
      <c r="AT1698" s="215" t="s">
        <v>180</v>
      </c>
      <c r="AU1698" s="215" t="s">
        <v>81</v>
      </c>
      <c r="AV1698" s="11" t="s">
        <v>81</v>
      </c>
      <c r="AW1698" s="11" t="s">
        <v>182</v>
      </c>
      <c r="AX1698" s="11" t="s">
        <v>71</v>
      </c>
      <c r="AY1698" s="215" t="s">
        <v>172</v>
      </c>
    </row>
    <row r="1699" spans="2:51" s="11" customFormat="1" ht="13.5">
      <c r="B1699" s="204"/>
      <c r="C1699" s="205"/>
      <c r="D1699" s="206" t="s">
        <v>180</v>
      </c>
      <c r="E1699" s="207" t="s">
        <v>21</v>
      </c>
      <c r="F1699" s="208" t="s">
        <v>3183</v>
      </c>
      <c r="G1699" s="205"/>
      <c r="H1699" s="209">
        <v>11.92</v>
      </c>
      <c r="I1699" s="210"/>
      <c r="J1699" s="205"/>
      <c r="K1699" s="205"/>
      <c r="L1699" s="211"/>
      <c r="M1699" s="212"/>
      <c r="N1699" s="213"/>
      <c r="O1699" s="213"/>
      <c r="P1699" s="213"/>
      <c r="Q1699" s="213"/>
      <c r="R1699" s="213"/>
      <c r="S1699" s="213"/>
      <c r="T1699" s="214"/>
      <c r="AT1699" s="215" t="s">
        <v>180</v>
      </c>
      <c r="AU1699" s="215" t="s">
        <v>81</v>
      </c>
      <c r="AV1699" s="11" t="s">
        <v>81</v>
      </c>
      <c r="AW1699" s="11" t="s">
        <v>182</v>
      </c>
      <c r="AX1699" s="11" t="s">
        <v>71</v>
      </c>
      <c r="AY1699" s="215" t="s">
        <v>172</v>
      </c>
    </row>
    <row r="1700" spans="2:51" s="11" customFormat="1" ht="13.5">
      <c r="B1700" s="204"/>
      <c r="C1700" s="205"/>
      <c r="D1700" s="206" t="s">
        <v>180</v>
      </c>
      <c r="E1700" s="207" t="s">
        <v>21</v>
      </c>
      <c r="F1700" s="208" t="s">
        <v>3184</v>
      </c>
      <c r="G1700" s="205"/>
      <c r="H1700" s="209">
        <v>11.92</v>
      </c>
      <c r="I1700" s="210"/>
      <c r="J1700" s="205"/>
      <c r="K1700" s="205"/>
      <c r="L1700" s="211"/>
      <c r="M1700" s="212"/>
      <c r="N1700" s="213"/>
      <c r="O1700" s="213"/>
      <c r="P1700" s="213"/>
      <c r="Q1700" s="213"/>
      <c r="R1700" s="213"/>
      <c r="S1700" s="213"/>
      <c r="T1700" s="214"/>
      <c r="AT1700" s="215" t="s">
        <v>180</v>
      </c>
      <c r="AU1700" s="215" t="s">
        <v>81</v>
      </c>
      <c r="AV1700" s="11" t="s">
        <v>81</v>
      </c>
      <c r="AW1700" s="11" t="s">
        <v>182</v>
      </c>
      <c r="AX1700" s="11" t="s">
        <v>71</v>
      </c>
      <c r="AY1700" s="215" t="s">
        <v>172</v>
      </c>
    </row>
    <row r="1701" spans="2:51" s="11" customFormat="1" ht="13.5">
      <c r="B1701" s="204"/>
      <c r="C1701" s="205"/>
      <c r="D1701" s="206" t="s">
        <v>180</v>
      </c>
      <c r="E1701" s="207" t="s">
        <v>21</v>
      </c>
      <c r="F1701" s="208" t="s">
        <v>3185</v>
      </c>
      <c r="G1701" s="205"/>
      <c r="H1701" s="209">
        <v>10.92</v>
      </c>
      <c r="I1701" s="210"/>
      <c r="J1701" s="205"/>
      <c r="K1701" s="205"/>
      <c r="L1701" s="211"/>
      <c r="M1701" s="212"/>
      <c r="N1701" s="213"/>
      <c r="O1701" s="213"/>
      <c r="P1701" s="213"/>
      <c r="Q1701" s="213"/>
      <c r="R1701" s="213"/>
      <c r="S1701" s="213"/>
      <c r="T1701" s="214"/>
      <c r="AT1701" s="215" t="s">
        <v>180</v>
      </c>
      <c r="AU1701" s="215" t="s">
        <v>81</v>
      </c>
      <c r="AV1701" s="11" t="s">
        <v>81</v>
      </c>
      <c r="AW1701" s="11" t="s">
        <v>182</v>
      </c>
      <c r="AX1701" s="11" t="s">
        <v>71</v>
      </c>
      <c r="AY1701" s="215" t="s">
        <v>172</v>
      </c>
    </row>
    <row r="1702" spans="2:51" s="11" customFormat="1" ht="13.5">
      <c r="B1702" s="204"/>
      <c r="C1702" s="205"/>
      <c r="D1702" s="206" t="s">
        <v>180</v>
      </c>
      <c r="E1702" s="207" t="s">
        <v>21</v>
      </c>
      <c r="F1702" s="208" t="s">
        <v>3186</v>
      </c>
      <c r="G1702" s="205"/>
      <c r="H1702" s="209">
        <v>10.88</v>
      </c>
      <c r="I1702" s="210"/>
      <c r="J1702" s="205"/>
      <c r="K1702" s="205"/>
      <c r="L1702" s="211"/>
      <c r="M1702" s="212"/>
      <c r="N1702" s="213"/>
      <c r="O1702" s="213"/>
      <c r="P1702" s="213"/>
      <c r="Q1702" s="213"/>
      <c r="R1702" s="213"/>
      <c r="S1702" s="213"/>
      <c r="T1702" s="214"/>
      <c r="AT1702" s="215" t="s">
        <v>180</v>
      </c>
      <c r="AU1702" s="215" t="s">
        <v>81</v>
      </c>
      <c r="AV1702" s="11" t="s">
        <v>81</v>
      </c>
      <c r="AW1702" s="11" t="s">
        <v>182</v>
      </c>
      <c r="AX1702" s="11" t="s">
        <v>71</v>
      </c>
      <c r="AY1702" s="215" t="s">
        <v>172</v>
      </c>
    </row>
    <row r="1703" spans="2:51" s="11" customFormat="1" ht="13.5">
      <c r="B1703" s="204"/>
      <c r="C1703" s="205"/>
      <c r="D1703" s="206" t="s">
        <v>180</v>
      </c>
      <c r="E1703" s="207" t="s">
        <v>21</v>
      </c>
      <c r="F1703" s="208" t="s">
        <v>3187</v>
      </c>
      <c r="G1703" s="205"/>
      <c r="H1703" s="209">
        <v>11.8</v>
      </c>
      <c r="I1703" s="210"/>
      <c r="J1703" s="205"/>
      <c r="K1703" s="205"/>
      <c r="L1703" s="211"/>
      <c r="M1703" s="212"/>
      <c r="N1703" s="213"/>
      <c r="O1703" s="213"/>
      <c r="P1703" s="213"/>
      <c r="Q1703" s="213"/>
      <c r="R1703" s="213"/>
      <c r="S1703" s="213"/>
      <c r="T1703" s="214"/>
      <c r="AT1703" s="215" t="s">
        <v>180</v>
      </c>
      <c r="AU1703" s="215" t="s">
        <v>81</v>
      </c>
      <c r="AV1703" s="11" t="s">
        <v>81</v>
      </c>
      <c r="AW1703" s="11" t="s">
        <v>182</v>
      </c>
      <c r="AX1703" s="11" t="s">
        <v>71</v>
      </c>
      <c r="AY1703" s="215" t="s">
        <v>172</v>
      </c>
    </row>
    <row r="1704" spans="2:51" s="11" customFormat="1" ht="13.5">
      <c r="B1704" s="204"/>
      <c r="C1704" s="205"/>
      <c r="D1704" s="206" t="s">
        <v>180</v>
      </c>
      <c r="E1704" s="207" t="s">
        <v>21</v>
      </c>
      <c r="F1704" s="208" t="s">
        <v>3188</v>
      </c>
      <c r="G1704" s="205"/>
      <c r="H1704" s="209">
        <v>11.92</v>
      </c>
      <c r="I1704" s="210"/>
      <c r="J1704" s="205"/>
      <c r="K1704" s="205"/>
      <c r="L1704" s="211"/>
      <c r="M1704" s="212"/>
      <c r="N1704" s="213"/>
      <c r="O1704" s="213"/>
      <c r="P1704" s="213"/>
      <c r="Q1704" s="213"/>
      <c r="R1704" s="213"/>
      <c r="S1704" s="213"/>
      <c r="T1704" s="214"/>
      <c r="AT1704" s="215" t="s">
        <v>180</v>
      </c>
      <c r="AU1704" s="215" t="s">
        <v>81</v>
      </c>
      <c r="AV1704" s="11" t="s">
        <v>81</v>
      </c>
      <c r="AW1704" s="11" t="s">
        <v>182</v>
      </c>
      <c r="AX1704" s="11" t="s">
        <v>71</v>
      </c>
      <c r="AY1704" s="215" t="s">
        <v>172</v>
      </c>
    </row>
    <row r="1705" spans="2:51" s="11" customFormat="1" ht="13.5">
      <c r="B1705" s="204"/>
      <c r="C1705" s="205"/>
      <c r="D1705" s="206" t="s">
        <v>180</v>
      </c>
      <c r="E1705" s="207" t="s">
        <v>21</v>
      </c>
      <c r="F1705" s="208" t="s">
        <v>3189</v>
      </c>
      <c r="G1705" s="205"/>
      <c r="H1705" s="209">
        <v>10.76</v>
      </c>
      <c r="I1705" s="210"/>
      <c r="J1705" s="205"/>
      <c r="K1705" s="205"/>
      <c r="L1705" s="211"/>
      <c r="M1705" s="212"/>
      <c r="N1705" s="213"/>
      <c r="O1705" s="213"/>
      <c r="P1705" s="213"/>
      <c r="Q1705" s="213"/>
      <c r="R1705" s="213"/>
      <c r="S1705" s="213"/>
      <c r="T1705" s="214"/>
      <c r="AT1705" s="215" t="s">
        <v>180</v>
      </c>
      <c r="AU1705" s="215" t="s">
        <v>81</v>
      </c>
      <c r="AV1705" s="11" t="s">
        <v>81</v>
      </c>
      <c r="AW1705" s="11" t="s">
        <v>182</v>
      </c>
      <c r="AX1705" s="11" t="s">
        <v>71</v>
      </c>
      <c r="AY1705" s="215" t="s">
        <v>172</v>
      </c>
    </row>
    <row r="1706" spans="2:51" s="11" customFormat="1" ht="13.5">
      <c r="B1706" s="204"/>
      <c r="C1706" s="205"/>
      <c r="D1706" s="206" t="s">
        <v>180</v>
      </c>
      <c r="E1706" s="207" t="s">
        <v>21</v>
      </c>
      <c r="F1706" s="208" t="s">
        <v>3190</v>
      </c>
      <c r="G1706" s="205"/>
      <c r="H1706" s="209">
        <v>10.88</v>
      </c>
      <c r="I1706" s="210"/>
      <c r="J1706" s="205"/>
      <c r="K1706" s="205"/>
      <c r="L1706" s="211"/>
      <c r="M1706" s="212"/>
      <c r="N1706" s="213"/>
      <c r="O1706" s="213"/>
      <c r="P1706" s="213"/>
      <c r="Q1706" s="213"/>
      <c r="R1706" s="213"/>
      <c r="S1706" s="213"/>
      <c r="T1706" s="214"/>
      <c r="AT1706" s="215" t="s">
        <v>180</v>
      </c>
      <c r="AU1706" s="215" t="s">
        <v>81</v>
      </c>
      <c r="AV1706" s="11" t="s">
        <v>81</v>
      </c>
      <c r="AW1706" s="11" t="s">
        <v>182</v>
      </c>
      <c r="AX1706" s="11" t="s">
        <v>71</v>
      </c>
      <c r="AY1706" s="215" t="s">
        <v>172</v>
      </c>
    </row>
    <row r="1707" spans="2:51" s="11" customFormat="1" ht="13.5">
      <c r="B1707" s="204"/>
      <c r="C1707" s="205"/>
      <c r="D1707" s="206" t="s">
        <v>180</v>
      </c>
      <c r="E1707" s="207" t="s">
        <v>21</v>
      </c>
      <c r="F1707" s="208" t="s">
        <v>3191</v>
      </c>
      <c r="G1707" s="205"/>
      <c r="H1707" s="209">
        <v>11.92</v>
      </c>
      <c r="I1707" s="210"/>
      <c r="J1707" s="205"/>
      <c r="K1707" s="205"/>
      <c r="L1707" s="211"/>
      <c r="M1707" s="212"/>
      <c r="N1707" s="213"/>
      <c r="O1707" s="213"/>
      <c r="P1707" s="213"/>
      <c r="Q1707" s="213"/>
      <c r="R1707" s="213"/>
      <c r="S1707" s="213"/>
      <c r="T1707" s="214"/>
      <c r="AT1707" s="215" t="s">
        <v>180</v>
      </c>
      <c r="AU1707" s="215" t="s">
        <v>81</v>
      </c>
      <c r="AV1707" s="11" t="s">
        <v>81</v>
      </c>
      <c r="AW1707" s="11" t="s">
        <v>182</v>
      </c>
      <c r="AX1707" s="11" t="s">
        <v>71</v>
      </c>
      <c r="AY1707" s="215" t="s">
        <v>172</v>
      </c>
    </row>
    <row r="1708" spans="2:51" s="12" customFormat="1" ht="13.5">
      <c r="B1708" s="216"/>
      <c r="C1708" s="217"/>
      <c r="D1708" s="206" t="s">
        <v>180</v>
      </c>
      <c r="E1708" s="218" t="s">
        <v>21</v>
      </c>
      <c r="F1708" s="219" t="s">
        <v>183</v>
      </c>
      <c r="G1708" s="217"/>
      <c r="H1708" s="220">
        <v>230.64</v>
      </c>
      <c r="I1708" s="221"/>
      <c r="J1708" s="217"/>
      <c r="K1708" s="217"/>
      <c r="L1708" s="222"/>
      <c r="M1708" s="223"/>
      <c r="N1708" s="224"/>
      <c r="O1708" s="224"/>
      <c r="P1708" s="224"/>
      <c r="Q1708" s="224"/>
      <c r="R1708" s="224"/>
      <c r="S1708" s="224"/>
      <c r="T1708" s="225"/>
      <c r="AT1708" s="226" t="s">
        <v>180</v>
      </c>
      <c r="AU1708" s="226" t="s">
        <v>81</v>
      </c>
      <c r="AV1708" s="12" t="s">
        <v>179</v>
      </c>
      <c r="AW1708" s="12" t="s">
        <v>182</v>
      </c>
      <c r="AX1708" s="12" t="s">
        <v>79</v>
      </c>
      <c r="AY1708" s="226" t="s">
        <v>172</v>
      </c>
    </row>
    <row r="1709" spans="2:65" s="1" customFormat="1" ht="16.5" customHeight="1">
      <c r="B1709" s="41"/>
      <c r="C1709" s="192" t="s">
        <v>1940</v>
      </c>
      <c r="D1709" s="192" t="s">
        <v>174</v>
      </c>
      <c r="E1709" s="193" t="s">
        <v>3192</v>
      </c>
      <c r="F1709" s="194" t="s">
        <v>3193</v>
      </c>
      <c r="G1709" s="195" t="s">
        <v>218</v>
      </c>
      <c r="H1709" s="196">
        <v>80.466</v>
      </c>
      <c r="I1709" s="197"/>
      <c r="J1709" s="198">
        <f>ROUND(I1709*H1709,2)</f>
        <v>0</v>
      </c>
      <c r="K1709" s="194" t="s">
        <v>178</v>
      </c>
      <c r="L1709" s="61"/>
      <c r="M1709" s="199" t="s">
        <v>21</v>
      </c>
      <c r="N1709" s="200" t="s">
        <v>42</v>
      </c>
      <c r="O1709" s="42"/>
      <c r="P1709" s="201">
        <f>O1709*H1709</f>
        <v>0</v>
      </c>
      <c r="Q1709" s="201">
        <v>0</v>
      </c>
      <c r="R1709" s="201">
        <f>Q1709*H1709</f>
        <v>0</v>
      </c>
      <c r="S1709" s="201">
        <v>0</v>
      </c>
      <c r="T1709" s="202">
        <f>S1709*H1709</f>
        <v>0</v>
      </c>
      <c r="AR1709" s="24" t="s">
        <v>209</v>
      </c>
      <c r="AT1709" s="24" t="s">
        <v>174</v>
      </c>
      <c r="AU1709" s="24" t="s">
        <v>81</v>
      </c>
      <c r="AY1709" s="24" t="s">
        <v>172</v>
      </c>
      <c r="BE1709" s="203">
        <f>IF(N1709="základní",J1709,0)</f>
        <v>0</v>
      </c>
      <c r="BF1709" s="203">
        <f>IF(N1709="snížená",J1709,0)</f>
        <v>0</v>
      </c>
      <c r="BG1709" s="203">
        <f>IF(N1709="zákl. přenesená",J1709,0)</f>
        <v>0</v>
      </c>
      <c r="BH1709" s="203">
        <f>IF(N1709="sníž. přenesená",J1709,0)</f>
        <v>0</v>
      </c>
      <c r="BI1709" s="203">
        <f>IF(N1709="nulová",J1709,0)</f>
        <v>0</v>
      </c>
      <c r="BJ1709" s="24" t="s">
        <v>79</v>
      </c>
      <c r="BK1709" s="203">
        <f>ROUND(I1709*H1709,2)</f>
        <v>0</v>
      </c>
      <c r="BL1709" s="24" t="s">
        <v>209</v>
      </c>
      <c r="BM1709" s="24" t="s">
        <v>3194</v>
      </c>
    </row>
    <row r="1710" spans="2:51" s="11" customFormat="1" ht="13.5">
      <c r="B1710" s="204"/>
      <c r="C1710" s="205"/>
      <c r="D1710" s="206" t="s">
        <v>180</v>
      </c>
      <c r="E1710" s="207" t="s">
        <v>21</v>
      </c>
      <c r="F1710" s="208" t="s">
        <v>3195</v>
      </c>
      <c r="G1710" s="205"/>
      <c r="H1710" s="209">
        <v>80.466</v>
      </c>
      <c r="I1710" s="210"/>
      <c r="J1710" s="205"/>
      <c r="K1710" s="205"/>
      <c r="L1710" s="211"/>
      <c r="M1710" s="212"/>
      <c r="N1710" s="213"/>
      <c r="O1710" s="213"/>
      <c r="P1710" s="213"/>
      <c r="Q1710" s="213"/>
      <c r="R1710" s="213"/>
      <c r="S1710" s="213"/>
      <c r="T1710" s="214"/>
      <c r="AT1710" s="215" t="s">
        <v>180</v>
      </c>
      <c r="AU1710" s="215" t="s">
        <v>81</v>
      </c>
      <c r="AV1710" s="11" t="s">
        <v>81</v>
      </c>
      <c r="AW1710" s="11" t="s">
        <v>182</v>
      </c>
      <c r="AX1710" s="11" t="s">
        <v>71</v>
      </c>
      <c r="AY1710" s="215" t="s">
        <v>172</v>
      </c>
    </row>
    <row r="1711" spans="2:51" s="12" customFormat="1" ht="13.5">
      <c r="B1711" s="216"/>
      <c r="C1711" s="217"/>
      <c r="D1711" s="206" t="s">
        <v>180</v>
      </c>
      <c r="E1711" s="218" t="s">
        <v>21</v>
      </c>
      <c r="F1711" s="219" t="s">
        <v>183</v>
      </c>
      <c r="G1711" s="217"/>
      <c r="H1711" s="220">
        <v>80.466</v>
      </c>
      <c r="I1711" s="221"/>
      <c r="J1711" s="217"/>
      <c r="K1711" s="217"/>
      <c r="L1711" s="222"/>
      <c r="M1711" s="223"/>
      <c r="N1711" s="224"/>
      <c r="O1711" s="224"/>
      <c r="P1711" s="224"/>
      <c r="Q1711" s="224"/>
      <c r="R1711" s="224"/>
      <c r="S1711" s="224"/>
      <c r="T1711" s="225"/>
      <c r="AT1711" s="226" t="s">
        <v>180</v>
      </c>
      <c r="AU1711" s="226" t="s">
        <v>81</v>
      </c>
      <c r="AV1711" s="12" t="s">
        <v>179</v>
      </c>
      <c r="AW1711" s="12" t="s">
        <v>182</v>
      </c>
      <c r="AX1711" s="12" t="s">
        <v>79</v>
      </c>
      <c r="AY1711" s="226" t="s">
        <v>172</v>
      </c>
    </row>
    <row r="1712" spans="2:65" s="1" customFormat="1" ht="16.5" customHeight="1">
      <c r="B1712" s="41"/>
      <c r="C1712" s="192" t="s">
        <v>3196</v>
      </c>
      <c r="D1712" s="192" t="s">
        <v>174</v>
      </c>
      <c r="E1712" s="193" t="s">
        <v>3197</v>
      </c>
      <c r="F1712" s="194" t="s">
        <v>3198</v>
      </c>
      <c r="G1712" s="195" t="s">
        <v>348</v>
      </c>
      <c r="H1712" s="196">
        <v>1.4</v>
      </c>
      <c r="I1712" s="197"/>
      <c r="J1712" s="198">
        <f>ROUND(I1712*H1712,2)</f>
        <v>0</v>
      </c>
      <c r="K1712" s="194" t="s">
        <v>178</v>
      </c>
      <c r="L1712" s="61"/>
      <c r="M1712" s="199" t="s">
        <v>21</v>
      </c>
      <c r="N1712" s="200" t="s">
        <v>42</v>
      </c>
      <c r="O1712" s="42"/>
      <c r="P1712" s="201">
        <f>O1712*H1712</f>
        <v>0</v>
      </c>
      <c r="Q1712" s="201">
        <v>0</v>
      </c>
      <c r="R1712" s="201">
        <f>Q1712*H1712</f>
        <v>0</v>
      </c>
      <c r="S1712" s="201">
        <v>0</v>
      </c>
      <c r="T1712" s="202">
        <f>S1712*H1712</f>
        <v>0</v>
      </c>
      <c r="AR1712" s="24" t="s">
        <v>209</v>
      </c>
      <c r="AT1712" s="24" t="s">
        <v>174</v>
      </c>
      <c r="AU1712" s="24" t="s">
        <v>81</v>
      </c>
      <c r="AY1712" s="24" t="s">
        <v>172</v>
      </c>
      <c r="BE1712" s="203">
        <f>IF(N1712="základní",J1712,0)</f>
        <v>0</v>
      </c>
      <c r="BF1712" s="203">
        <f>IF(N1712="snížená",J1712,0)</f>
        <v>0</v>
      </c>
      <c r="BG1712" s="203">
        <f>IF(N1712="zákl. přenesená",J1712,0)</f>
        <v>0</v>
      </c>
      <c r="BH1712" s="203">
        <f>IF(N1712="sníž. přenesená",J1712,0)</f>
        <v>0</v>
      </c>
      <c r="BI1712" s="203">
        <f>IF(N1712="nulová",J1712,0)</f>
        <v>0</v>
      </c>
      <c r="BJ1712" s="24" t="s">
        <v>79</v>
      </c>
      <c r="BK1712" s="203">
        <f>ROUND(I1712*H1712,2)</f>
        <v>0</v>
      </c>
      <c r="BL1712" s="24" t="s">
        <v>209</v>
      </c>
      <c r="BM1712" s="24" t="s">
        <v>3199</v>
      </c>
    </row>
    <row r="1713" spans="2:51" s="11" customFormat="1" ht="13.5">
      <c r="B1713" s="204"/>
      <c r="C1713" s="205"/>
      <c r="D1713" s="206" t="s">
        <v>180</v>
      </c>
      <c r="E1713" s="207" t="s">
        <v>21</v>
      </c>
      <c r="F1713" s="208" t="s">
        <v>3200</v>
      </c>
      <c r="G1713" s="205"/>
      <c r="H1713" s="209">
        <v>0.7</v>
      </c>
      <c r="I1713" s="210"/>
      <c r="J1713" s="205"/>
      <c r="K1713" s="205"/>
      <c r="L1713" s="211"/>
      <c r="M1713" s="212"/>
      <c r="N1713" s="213"/>
      <c r="O1713" s="213"/>
      <c r="P1713" s="213"/>
      <c r="Q1713" s="213"/>
      <c r="R1713" s="213"/>
      <c r="S1713" s="213"/>
      <c r="T1713" s="214"/>
      <c r="AT1713" s="215" t="s">
        <v>180</v>
      </c>
      <c r="AU1713" s="215" t="s">
        <v>81</v>
      </c>
      <c r="AV1713" s="11" t="s">
        <v>81</v>
      </c>
      <c r="AW1713" s="11" t="s">
        <v>182</v>
      </c>
      <c r="AX1713" s="11" t="s">
        <v>71</v>
      </c>
      <c r="AY1713" s="215" t="s">
        <v>172</v>
      </c>
    </row>
    <row r="1714" spans="2:51" s="11" customFormat="1" ht="13.5">
      <c r="B1714" s="204"/>
      <c r="C1714" s="205"/>
      <c r="D1714" s="206" t="s">
        <v>180</v>
      </c>
      <c r="E1714" s="207" t="s">
        <v>21</v>
      </c>
      <c r="F1714" s="208" t="s">
        <v>3201</v>
      </c>
      <c r="G1714" s="205"/>
      <c r="H1714" s="209">
        <v>0.7</v>
      </c>
      <c r="I1714" s="210"/>
      <c r="J1714" s="205"/>
      <c r="K1714" s="205"/>
      <c r="L1714" s="211"/>
      <c r="M1714" s="212"/>
      <c r="N1714" s="213"/>
      <c r="O1714" s="213"/>
      <c r="P1714" s="213"/>
      <c r="Q1714" s="213"/>
      <c r="R1714" s="213"/>
      <c r="S1714" s="213"/>
      <c r="T1714" s="214"/>
      <c r="AT1714" s="215" t="s">
        <v>180</v>
      </c>
      <c r="AU1714" s="215" t="s">
        <v>81</v>
      </c>
      <c r="AV1714" s="11" t="s">
        <v>81</v>
      </c>
      <c r="AW1714" s="11" t="s">
        <v>182</v>
      </c>
      <c r="AX1714" s="11" t="s">
        <v>71</v>
      </c>
      <c r="AY1714" s="215" t="s">
        <v>172</v>
      </c>
    </row>
    <row r="1715" spans="2:51" s="12" customFormat="1" ht="13.5">
      <c r="B1715" s="216"/>
      <c r="C1715" s="217"/>
      <c r="D1715" s="206" t="s">
        <v>180</v>
      </c>
      <c r="E1715" s="218" t="s">
        <v>21</v>
      </c>
      <c r="F1715" s="219" t="s">
        <v>183</v>
      </c>
      <c r="G1715" s="217"/>
      <c r="H1715" s="220">
        <v>1.4</v>
      </c>
      <c r="I1715" s="221"/>
      <c r="J1715" s="217"/>
      <c r="K1715" s="217"/>
      <c r="L1715" s="222"/>
      <c r="M1715" s="223"/>
      <c r="N1715" s="224"/>
      <c r="O1715" s="224"/>
      <c r="P1715" s="224"/>
      <c r="Q1715" s="224"/>
      <c r="R1715" s="224"/>
      <c r="S1715" s="224"/>
      <c r="T1715" s="225"/>
      <c r="AT1715" s="226" t="s">
        <v>180</v>
      </c>
      <c r="AU1715" s="226" t="s">
        <v>81</v>
      </c>
      <c r="AV1715" s="12" t="s">
        <v>179</v>
      </c>
      <c r="AW1715" s="12" t="s">
        <v>182</v>
      </c>
      <c r="AX1715" s="12" t="s">
        <v>79</v>
      </c>
      <c r="AY1715" s="226" t="s">
        <v>172</v>
      </c>
    </row>
    <row r="1716" spans="2:65" s="1" customFormat="1" ht="16.5" customHeight="1">
      <c r="B1716" s="41"/>
      <c r="C1716" s="192" t="s">
        <v>1945</v>
      </c>
      <c r="D1716" s="192" t="s">
        <v>174</v>
      </c>
      <c r="E1716" s="193" t="s">
        <v>3202</v>
      </c>
      <c r="F1716" s="194" t="s">
        <v>3203</v>
      </c>
      <c r="G1716" s="195" t="s">
        <v>218</v>
      </c>
      <c r="H1716" s="196">
        <v>55.328</v>
      </c>
      <c r="I1716" s="197"/>
      <c r="J1716" s="198">
        <f>ROUND(I1716*H1716,2)</f>
        <v>0</v>
      </c>
      <c r="K1716" s="194" t="s">
        <v>178</v>
      </c>
      <c r="L1716" s="61"/>
      <c r="M1716" s="199" t="s">
        <v>21</v>
      </c>
      <c r="N1716" s="200" t="s">
        <v>42</v>
      </c>
      <c r="O1716" s="42"/>
      <c r="P1716" s="201">
        <f>O1716*H1716</f>
        <v>0</v>
      </c>
      <c r="Q1716" s="201">
        <v>0</v>
      </c>
      <c r="R1716" s="201">
        <f>Q1716*H1716</f>
        <v>0</v>
      </c>
      <c r="S1716" s="201">
        <v>0</v>
      </c>
      <c r="T1716" s="202">
        <f>S1716*H1716</f>
        <v>0</v>
      </c>
      <c r="AR1716" s="24" t="s">
        <v>209</v>
      </c>
      <c r="AT1716" s="24" t="s">
        <v>174</v>
      </c>
      <c r="AU1716" s="24" t="s">
        <v>81</v>
      </c>
      <c r="AY1716" s="24" t="s">
        <v>172</v>
      </c>
      <c r="BE1716" s="203">
        <f>IF(N1716="základní",J1716,0)</f>
        <v>0</v>
      </c>
      <c r="BF1716" s="203">
        <f>IF(N1716="snížená",J1716,0)</f>
        <v>0</v>
      </c>
      <c r="BG1716" s="203">
        <f>IF(N1716="zákl. přenesená",J1716,0)</f>
        <v>0</v>
      </c>
      <c r="BH1716" s="203">
        <f>IF(N1716="sníž. přenesená",J1716,0)</f>
        <v>0</v>
      </c>
      <c r="BI1716" s="203">
        <f>IF(N1716="nulová",J1716,0)</f>
        <v>0</v>
      </c>
      <c r="BJ1716" s="24" t="s">
        <v>79</v>
      </c>
      <c r="BK1716" s="203">
        <f>ROUND(I1716*H1716,2)</f>
        <v>0</v>
      </c>
      <c r="BL1716" s="24" t="s">
        <v>209</v>
      </c>
      <c r="BM1716" s="24" t="s">
        <v>3204</v>
      </c>
    </row>
    <row r="1717" spans="2:51" s="11" customFormat="1" ht="13.5">
      <c r="B1717" s="204"/>
      <c r="C1717" s="205"/>
      <c r="D1717" s="206" t="s">
        <v>180</v>
      </c>
      <c r="E1717" s="207" t="s">
        <v>21</v>
      </c>
      <c r="F1717" s="208" t="s">
        <v>3205</v>
      </c>
      <c r="G1717" s="205"/>
      <c r="H1717" s="209">
        <v>2.898</v>
      </c>
      <c r="I1717" s="210"/>
      <c r="J1717" s="205"/>
      <c r="K1717" s="205"/>
      <c r="L1717" s="211"/>
      <c r="M1717" s="212"/>
      <c r="N1717" s="213"/>
      <c r="O1717" s="213"/>
      <c r="P1717" s="213"/>
      <c r="Q1717" s="213"/>
      <c r="R1717" s="213"/>
      <c r="S1717" s="213"/>
      <c r="T1717" s="214"/>
      <c r="AT1717" s="215" t="s">
        <v>180</v>
      </c>
      <c r="AU1717" s="215" t="s">
        <v>81</v>
      </c>
      <c r="AV1717" s="11" t="s">
        <v>81</v>
      </c>
      <c r="AW1717" s="11" t="s">
        <v>182</v>
      </c>
      <c r="AX1717" s="11" t="s">
        <v>71</v>
      </c>
      <c r="AY1717" s="215" t="s">
        <v>172</v>
      </c>
    </row>
    <row r="1718" spans="2:51" s="11" customFormat="1" ht="13.5">
      <c r="B1718" s="204"/>
      <c r="C1718" s="205"/>
      <c r="D1718" s="206" t="s">
        <v>180</v>
      </c>
      <c r="E1718" s="207" t="s">
        <v>21</v>
      </c>
      <c r="F1718" s="208" t="s">
        <v>3206</v>
      </c>
      <c r="G1718" s="205"/>
      <c r="H1718" s="209">
        <v>2.622</v>
      </c>
      <c r="I1718" s="210"/>
      <c r="J1718" s="205"/>
      <c r="K1718" s="205"/>
      <c r="L1718" s="211"/>
      <c r="M1718" s="212"/>
      <c r="N1718" s="213"/>
      <c r="O1718" s="213"/>
      <c r="P1718" s="213"/>
      <c r="Q1718" s="213"/>
      <c r="R1718" s="213"/>
      <c r="S1718" s="213"/>
      <c r="T1718" s="214"/>
      <c r="AT1718" s="215" t="s">
        <v>180</v>
      </c>
      <c r="AU1718" s="215" t="s">
        <v>81</v>
      </c>
      <c r="AV1718" s="11" t="s">
        <v>81</v>
      </c>
      <c r="AW1718" s="11" t="s">
        <v>182</v>
      </c>
      <c r="AX1718" s="11" t="s">
        <v>71</v>
      </c>
      <c r="AY1718" s="215" t="s">
        <v>172</v>
      </c>
    </row>
    <row r="1719" spans="2:51" s="11" customFormat="1" ht="13.5">
      <c r="B1719" s="204"/>
      <c r="C1719" s="205"/>
      <c r="D1719" s="206" t="s">
        <v>180</v>
      </c>
      <c r="E1719" s="207" t="s">
        <v>21</v>
      </c>
      <c r="F1719" s="208" t="s">
        <v>3207</v>
      </c>
      <c r="G1719" s="205"/>
      <c r="H1719" s="209">
        <v>2.622</v>
      </c>
      <c r="I1719" s="210"/>
      <c r="J1719" s="205"/>
      <c r="K1719" s="205"/>
      <c r="L1719" s="211"/>
      <c r="M1719" s="212"/>
      <c r="N1719" s="213"/>
      <c r="O1719" s="213"/>
      <c r="P1719" s="213"/>
      <c r="Q1719" s="213"/>
      <c r="R1719" s="213"/>
      <c r="S1719" s="213"/>
      <c r="T1719" s="214"/>
      <c r="AT1719" s="215" t="s">
        <v>180</v>
      </c>
      <c r="AU1719" s="215" t="s">
        <v>81</v>
      </c>
      <c r="AV1719" s="11" t="s">
        <v>81</v>
      </c>
      <c r="AW1719" s="11" t="s">
        <v>182</v>
      </c>
      <c r="AX1719" s="11" t="s">
        <v>71</v>
      </c>
      <c r="AY1719" s="215" t="s">
        <v>172</v>
      </c>
    </row>
    <row r="1720" spans="2:51" s="11" customFormat="1" ht="13.5">
      <c r="B1720" s="204"/>
      <c r="C1720" s="205"/>
      <c r="D1720" s="206" t="s">
        <v>180</v>
      </c>
      <c r="E1720" s="207" t="s">
        <v>21</v>
      </c>
      <c r="F1720" s="208" t="s">
        <v>3208</v>
      </c>
      <c r="G1720" s="205"/>
      <c r="H1720" s="209">
        <v>2.76</v>
      </c>
      <c r="I1720" s="210"/>
      <c r="J1720" s="205"/>
      <c r="K1720" s="205"/>
      <c r="L1720" s="211"/>
      <c r="M1720" s="212"/>
      <c r="N1720" s="213"/>
      <c r="O1720" s="213"/>
      <c r="P1720" s="213"/>
      <c r="Q1720" s="213"/>
      <c r="R1720" s="213"/>
      <c r="S1720" s="213"/>
      <c r="T1720" s="214"/>
      <c r="AT1720" s="215" t="s">
        <v>180</v>
      </c>
      <c r="AU1720" s="215" t="s">
        <v>81</v>
      </c>
      <c r="AV1720" s="11" t="s">
        <v>81</v>
      </c>
      <c r="AW1720" s="11" t="s">
        <v>182</v>
      </c>
      <c r="AX1720" s="11" t="s">
        <v>71</v>
      </c>
      <c r="AY1720" s="215" t="s">
        <v>172</v>
      </c>
    </row>
    <row r="1721" spans="2:51" s="11" customFormat="1" ht="13.5">
      <c r="B1721" s="204"/>
      <c r="C1721" s="205"/>
      <c r="D1721" s="206" t="s">
        <v>180</v>
      </c>
      <c r="E1721" s="207" t="s">
        <v>21</v>
      </c>
      <c r="F1721" s="208" t="s">
        <v>3209</v>
      </c>
      <c r="G1721" s="205"/>
      <c r="H1721" s="209">
        <v>2.898</v>
      </c>
      <c r="I1721" s="210"/>
      <c r="J1721" s="205"/>
      <c r="K1721" s="205"/>
      <c r="L1721" s="211"/>
      <c r="M1721" s="212"/>
      <c r="N1721" s="213"/>
      <c r="O1721" s="213"/>
      <c r="P1721" s="213"/>
      <c r="Q1721" s="213"/>
      <c r="R1721" s="213"/>
      <c r="S1721" s="213"/>
      <c r="T1721" s="214"/>
      <c r="AT1721" s="215" t="s">
        <v>180</v>
      </c>
      <c r="AU1721" s="215" t="s">
        <v>81</v>
      </c>
      <c r="AV1721" s="11" t="s">
        <v>81</v>
      </c>
      <c r="AW1721" s="11" t="s">
        <v>182</v>
      </c>
      <c r="AX1721" s="11" t="s">
        <v>71</v>
      </c>
      <c r="AY1721" s="215" t="s">
        <v>172</v>
      </c>
    </row>
    <row r="1722" spans="2:51" s="11" customFormat="1" ht="13.5">
      <c r="B1722" s="204"/>
      <c r="C1722" s="205"/>
      <c r="D1722" s="206" t="s">
        <v>180</v>
      </c>
      <c r="E1722" s="207" t="s">
        <v>21</v>
      </c>
      <c r="F1722" s="208" t="s">
        <v>3210</v>
      </c>
      <c r="G1722" s="205"/>
      <c r="H1722" s="209">
        <v>2.546</v>
      </c>
      <c r="I1722" s="210"/>
      <c r="J1722" s="205"/>
      <c r="K1722" s="205"/>
      <c r="L1722" s="211"/>
      <c r="M1722" s="212"/>
      <c r="N1722" s="213"/>
      <c r="O1722" s="213"/>
      <c r="P1722" s="213"/>
      <c r="Q1722" s="213"/>
      <c r="R1722" s="213"/>
      <c r="S1722" s="213"/>
      <c r="T1722" s="214"/>
      <c r="AT1722" s="215" t="s">
        <v>180</v>
      </c>
      <c r="AU1722" s="215" t="s">
        <v>81</v>
      </c>
      <c r="AV1722" s="11" t="s">
        <v>81</v>
      </c>
      <c r="AW1722" s="11" t="s">
        <v>182</v>
      </c>
      <c r="AX1722" s="11" t="s">
        <v>71</v>
      </c>
      <c r="AY1722" s="215" t="s">
        <v>172</v>
      </c>
    </row>
    <row r="1723" spans="2:51" s="11" customFormat="1" ht="13.5">
      <c r="B1723" s="204"/>
      <c r="C1723" s="205"/>
      <c r="D1723" s="206" t="s">
        <v>180</v>
      </c>
      <c r="E1723" s="207" t="s">
        <v>21</v>
      </c>
      <c r="F1723" s="208" t="s">
        <v>3211</v>
      </c>
      <c r="G1723" s="205"/>
      <c r="H1723" s="209">
        <v>2.91</v>
      </c>
      <c r="I1723" s="210"/>
      <c r="J1723" s="205"/>
      <c r="K1723" s="205"/>
      <c r="L1723" s="211"/>
      <c r="M1723" s="212"/>
      <c r="N1723" s="213"/>
      <c r="O1723" s="213"/>
      <c r="P1723" s="213"/>
      <c r="Q1723" s="213"/>
      <c r="R1723" s="213"/>
      <c r="S1723" s="213"/>
      <c r="T1723" s="214"/>
      <c r="AT1723" s="215" t="s">
        <v>180</v>
      </c>
      <c r="AU1723" s="215" t="s">
        <v>81</v>
      </c>
      <c r="AV1723" s="11" t="s">
        <v>81</v>
      </c>
      <c r="AW1723" s="11" t="s">
        <v>182</v>
      </c>
      <c r="AX1723" s="11" t="s">
        <v>71</v>
      </c>
      <c r="AY1723" s="215" t="s">
        <v>172</v>
      </c>
    </row>
    <row r="1724" spans="2:51" s="11" customFormat="1" ht="13.5">
      <c r="B1724" s="204"/>
      <c r="C1724" s="205"/>
      <c r="D1724" s="206" t="s">
        <v>180</v>
      </c>
      <c r="E1724" s="207" t="s">
        <v>21</v>
      </c>
      <c r="F1724" s="208" t="s">
        <v>3212</v>
      </c>
      <c r="G1724" s="205"/>
      <c r="H1724" s="209">
        <v>2.898</v>
      </c>
      <c r="I1724" s="210"/>
      <c r="J1724" s="205"/>
      <c r="K1724" s="205"/>
      <c r="L1724" s="211"/>
      <c r="M1724" s="212"/>
      <c r="N1724" s="213"/>
      <c r="O1724" s="213"/>
      <c r="P1724" s="213"/>
      <c r="Q1724" s="213"/>
      <c r="R1724" s="213"/>
      <c r="S1724" s="213"/>
      <c r="T1724" s="214"/>
      <c r="AT1724" s="215" t="s">
        <v>180</v>
      </c>
      <c r="AU1724" s="215" t="s">
        <v>81</v>
      </c>
      <c r="AV1724" s="11" t="s">
        <v>81</v>
      </c>
      <c r="AW1724" s="11" t="s">
        <v>182</v>
      </c>
      <c r="AX1724" s="11" t="s">
        <v>71</v>
      </c>
      <c r="AY1724" s="215" t="s">
        <v>172</v>
      </c>
    </row>
    <row r="1725" spans="2:51" s="11" customFormat="1" ht="13.5">
      <c r="B1725" s="204"/>
      <c r="C1725" s="205"/>
      <c r="D1725" s="206" t="s">
        <v>180</v>
      </c>
      <c r="E1725" s="207" t="s">
        <v>21</v>
      </c>
      <c r="F1725" s="208" t="s">
        <v>3213</v>
      </c>
      <c r="G1725" s="205"/>
      <c r="H1725" s="209">
        <v>2.898</v>
      </c>
      <c r="I1725" s="210"/>
      <c r="J1725" s="205"/>
      <c r="K1725" s="205"/>
      <c r="L1725" s="211"/>
      <c r="M1725" s="212"/>
      <c r="N1725" s="213"/>
      <c r="O1725" s="213"/>
      <c r="P1725" s="213"/>
      <c r="Q1725" s="213"/>
      <c r="R1725" s="213"/>
      <c r="S1725" s="213"/>
      <c r="T1725" s="214"/>
      <c r="AT1725" s="215" t="s">
        <v>180</v>
      </c>
      <c r="AU1725" s="215" t="s">
        <v>81</v>
      </c>
      <c r="AV1725" s="11" t="s">
        <v>81</v>
      </c>
      <c r="AW1725" s="11" t="s">
        <v>182</v>
      </c>
      <c r="AX1725" s="11" t="s">
        <v>71</v>
      </c>
      <c r="AY1725" s="215" t="s">
        <v>172</v>
      </c>
    </row>
    <row r="1726" spans="2:51" s="11" customFormat="1" ht="13.5">
      <c r="B1726" s="204"/>
      <c r="C1726" s="205"/>
      <c r="D1726" s="206" t="s">
        <v>180</v>
      </c>
      <c r="E1726" s="207" t="s">
        <v>21</v>
      </c>
      <c r="F1726" s="208" t="s">
        <v>3214</v>
      </c>
      <c r="G1726" s="205"/>
      <c r="H1726" s="209">
        <v>2.546</v>
      </c>
      <c r="I1726" s="210"/>
      <c r="J1726" s="205"/>
      <c r="K1726" s="205"/>
      <c r="L1726" s="211"/>
      <c r="M1726" s="212"/>
      <c r="N1726" s="213"/>
      <c r="O1726" s="213"/>
      <c r="P1726" s="213"/>
      <c r="Q1726" s="213"/>
      <c r="R1726" s="213"/>
      <c r="S1726" s="213"/>
      <c r="T1726" s="214"/>
      <c r="AT1726" s="215" t="s">
        <v>180</v>
      </c>
      <c r="AU1726" s="215" t="s">
        <v>81</v>
      </c>
      <c r="AV1726" s="11" t="s">
        <v>81</v>
      </c>
      <c r="AW1726" s="11" t="s">
        <v>182</v>
      </c>
      <c r="AX1726" s="11" t="s">
        <v>71</v>
      </c>
      <c r="AY1726" s="215" t="s">
        <v>172</v>
      </c>
    </row>
    <row r="1727" spans="2:51" s="11" customFormat="1" ht="13.5">
      <c r="B1727" s="204"/>
      <c r="C1727" s="205"/>
      <c r="D1727" s="206" t="s">
        <v>180</v>
      </c>
      <c r="E1727" s="207" t="s">
        <v>21</v>
      </c>
      <c r="F1727" s="208" t="s">
        <v>3215</v>
      </c>
      <c r="G1727" s="205"/>
      <c r="H1727" s="209">
        <v>2.91</v>
      </c>
      <c r="I1727" s="210"/>
      <c r="J1727" s="205"/>
      <c r="K1727" s="205"/>
      <c r="L1727" s="211"/>
      <c r="M1727" s="212"/>
      <c r="N1727" s="213"/>
      <c r="O1727" s="213"/>
      <c r="P1727" s="213"/>
      <c r="Q1727" s="213"/>
      <c r="R1727" s="213"/>
      <c r="S1727" s="213"/>
      <c r="T1727" s="214"/>
      <c r="AT1727" s="215" t="s">
        <v>180</v>
      </c>
      <c r="AU1727" s="215" t="s">
        <v>81</v>
      </c>
      <c r="AV1727" s="11" t="s">
        <v>81</v>
      </c>
      <c r="AW1727" s="11" t="s">
        <v>182</v>
      </c>
      <c r="AX1727" s="11" t="s">
        <v>71</v>
      </c>
      <c r="AY1727" s="215" t="s">
        <v>172</v>
      </c>
    </row>
    <row r="1728" spans="2:51" s="11" customFormat="1" ht="13.5">
      <c r="B1728" s="204"/>
      <c r="C1728" s="205"/>
      <c r="D1728" s="206" t="s">
        <v>180</v>
      </c>
      <c r="E1728" s="207" t="s">
        <v>21</v>
      </c>
      <c r="F1728" s="208" t="s">
        <v>3216</v>
      </c>
      <c r="G1728" s="205"/>
      <c r="H1728" s="209">
        <v>2.898</v>
      </c>
      <c r="I1728" s="210"/>
      <c r="J1728" s="205"/>
      <c r="K1728" s="205"/>
      <c r="L1728" s="211"/>
      <c r="M1728" s="212"/>
      <c r="N1728" s="213"/>
      <c r="O1728" s="213"/>
      <c r="P1728" s="213"/>
      <c r="Q1728" s="213"/>
      <c r="R1728" s="213"/>
      <c r="S1728" s="213"/>
      <c r="T1728" s="214"/>
      <c r="AT1728" s="215" t="s">
        <v>180</v>
      </c>
      <c r="AU1728" s="215" t="s">
        <v>81</v>
      </c>
      <c r="AV1728" s="11" t="s">
        <v>81</v>
      </c>
      <c r="AW1728" s="11" t="s">
        <v>182</v>
      </c>
      <c r="AX1728" s="11" t="s">
        <v>71</v>
      </c>
      <c r="AY1728" s="215" t="s">
        <v>172</v>
      </c>
    </row>
    <row r="1729" spans="2:51" s="11" customFormat="1" ht="13.5">
      <c r="B1729" s="204"/>
      <c r="C1729" s="205"/>
      <c r="D1729" s="206" t="s">
        <v>180</v>
      </c>
      <c r="E1729" s="207" t="s">
        <v>21</v>
      </c>
      <c r="F1729" s="208" t="s">
        <v>3217</v>
      </c>
      <c r="G1729" s="205"/>
      <c r="H1729" s="209">
        <v>2.898</v>
      </c>
      <c r="I1729" s="210"/>
      <c r="J1729" s="205"/>
      <c r="K1729" s="205"/>
      <c r="L1729" s="211"/>
      <c r="M1729" s="212"/>
      <c r="N1729" s="213"/>
      <c r="O1729" s="213"/>
      <c r="P1729" s="213"/>
      <c r="Q1729" s="213"/>
      <c r="R1729" s="213"/>
      <c r="S1729" s="213"/>
      <c r="T1729" s="214"/>
      <c r="AT1729" s="215" t="s">
        <v>180</v>
      </c>
      <c r="AU1729" s="215" t="s">
        <v>81</v>
      </c>
      <c r="AV1729" s="11" t="s">
        <v>81</v>
      </c>
      <c r="AW1729" s="11" t="s">
        <v>182</v>
      </c>
      <c r="AX1729" s="11" t="s">
        <v>71</v>
      </c>
      <c r="AY1729" s="215" t="s">
        <v>172</v>
      </c>
    </row>
    <row r="1730" spans="2:51" s="11" customFormat="1" ht="13.5">
      <c r="B1730" s="204"/>
      <c r="C1730" s="205"/>
      <c r="D1730" s="206" t="s">
        <v>180</v>
      </c>
      <c r="E1730" s="207" t="s">
        <v>21</v>
      </c>
      <c r="F1730" s="208" t="s">
        <v>3218</v>
      </c>
      <c r="G1730" s="205"/>
      <c r="H1730" s="209">
        <v>2.546</v>
      </c>
      <c r="I1730" s="210"/>
      <c r="J1730" s="205"/>
      <c r="K1730" s="205"/>
      <c r="L1730" s="211"/>
      <c r="M1730" s="212"/>
      <c r="N1730" s="213"/>
      <c r="O1730" s="213"/>
      <c r="P1730" s="213"/>
      <c r="Q1730" s="213"/>
      <c r="R1730" s="213"/>
      <c r="S1730" s="213"/>
      <c r="T1730" s="214"/>
      <c r="AT1730" s="215" t="s">
        <v>180</v>
      </c>
      <c r="AU1730" s="215" t="s">
        <v>81</v>
      </c>
      <c r="AV1730" s="11" t="s">
        <v>81</v>
      </c>
      <c r="AW1730" s="11" t="s">
        <v>182</v>
      </c>
      <c r="AX1730" s="11" t="s">
        <v>71</v>
      </c>
      <c r="AY1730" s="215" t="s">
        <v>172</v>
      </c>
    </row>
    <row r="1731" spans="2:51" s="11" customFormat="1" ht="13.5">
      <c r="B1731" s="204"/>
      <c r="C1731" s="205"/>
      <c r="D1731" s="206" t="s">
        <v>180</v>
      </c>
      <c r="E1731" s="207" t="s">
        <v>21</v>
      </c>
      <c r="F1731" s="208" t="s">
        <v>3219</v>
      </c>
      <c r="G1731" s="205"/>
      <c r="H1731" s="209">
        <v>2.619</v>
      </c>
      <c r="I1731" s="210"/>
      <c r="J1731" s="205"/>
      <c r="K1731" s="205"/>
      <c r="L1731" s="211"/>
      <c r="M1731" s="212"/>
      <c r="N1731" s="213"/>
      <c r="O1731" s="213"/>
      <c r="P1731" s="213"/>
      <c r="Q1731" s="213"/>
      <c r="R1731" s="213"/>
      <c r="S1731" s="213"/>
      <c r="T1731" s="214"/>
      <c r="AT1731" s="215" t="s">
        <v>180</v>
      </c>
      <c r="AU1731" s="215" t="s">
        <v>81</v>
      </c>
      <c r="AV1731" s="11" t="s">
        <v>81</v>
      </c>
      <c r="AW1731" s="11" t="s">
        <v>182</v>
      </c>
      <c r="AX1731" s="11" t="s">
        <v>71</v>
      </c>
      <c r="AY1731" s="215" t="s">
        <v>172</v>
      </c>
    </row>
    <row r="1732" spans="2:51" s="11" customFormat="1" ht="13.5">
      <c r="B1732" s="204"/>
      <c r="C1732" s="205"/>
      <c r="D1732" s="206" t="s">
        <v>180</v>
      </c>
      <c r="E1732" s="207" t="s">
        <v>21</v>
      </c>
      <c r="F1732" s="208" t="s">
        <v>3220</v>
      </c>
      <c r="G1732" s="205"/>
      <c r="H1732" s="209">
        <v>2.898</v>
      </c>
      <c r="I1732" s="210"/>
      <c r="J1732" s="205"/>
      <c r="K1732" s="205"/>
      <c r="L1732" s="211"/>
      <c r="M1732" s="212"/>
      <c r="N1732" s="213"/>
      <c r="O1732" s="213"/>
      <c r="P1732" s="213"/>
      <c r="Q1732" s="213"/>
      <c r="R1732" s="213"/>
      <c r="S1732" s="213"/>
      <c r="T1732" s="214"/>
      <c r="AT1732" s="215" t="s">
        <v>180</v>
      </c>
      <c r="AU1732" s="215" t="s">
        <v>81</v>
      </c>
      <c r="AV1732" s="11" t="s">
        <v>81</v>
      </c>
      <c r="AW1732" s="11" t="s">
        <v>182</v>
      </c>
      <c r="AX1732" s="11" t="s">
        <v>71</v>
      </c>
      <c r="AY1732" s="215" t="s">
        <v>172</v>
      </c>
    </row>
    <row r="1733" spans="2:51" s="11" customFormat="1" ht="13.5">
      <c r="B1733" s="204"/>
      <c r="C1733" s="205"/>
      <c r="D1733" s="206" t="s">
        <v>180</v>
      </c>
      <c r="E1733" s="207" t="s">
        <v>21</v>
      </c>
      <c r="F1733" s="208" t="s">
        <v>3221</v>
      </c>
      <c r="G1733" s="205"/>
      <c r="H1733" s="209">
        <v>2.898</v>
      </c>
      <c r="I1733" s="210"/>
      <c r="J1733" s="205"/>
      <c r="K1733" s="205"/>
      <c r="L1733" s="211"/>
      <c r="M1733" s="212"/>
      <c r="N1733" s="213"/>
      <c r="O1733" s="213"/>
      <c r="P1733" s="213"/>
      <c r="Q1733" s="213"/>
      <c r="R1733" s="213"/>
      <c r="S1733" s="213"/>
      <c r="T1733" s="214"/>
      <c r="AT1733" s="215" t="s">
        <v>180</v>
      </c>
      <c r="AU1733" s="215" t="s">
        <v>81</v>
      </c>
      <c r="AV1733" s="11" t="s">
        <v>81</v>
      </c>
      <c r="AW1733" s="11" t="s">
        <v>182</v>
      </c>
      <c r="AX1733" s="11" t="s">
        <v>71</v>
      </c>
      <c r="AY1733" s="215" t="s">
        <v>172</v>
      </c>
    </row>
    <row r="1734" spans="2:51" s="11" customFormat="1" ht="13.5">
      <c r="B1734" s="204"/>
      <c r="C1734" s="205"/>
      <c r="D1734" s="206" t="s">
        <v>180</v>
      </c>
      <c r="E1734" s="207" t="s">
        <v>21</v>
      </c>
      <c r="F1734" s="208" t="s">
        <v>3222</v>
      </c>
      <c r="G1734" s="205"/>
      <c r="H1734" s="209">
        <v>2.546</v>
      </c>
      <c r="I1734" s="210"/>
      <c r="J1734" s="205"/>
      <c r="K1734" s="205"/>
      <c r="L1734" s="211"/>
      <c r="M1734" s="212"/>
      <c r="N1734" s="213"/>
      <c r="O1734" s="213"/>
      <c r="P1734" s="213"/>
      <c r="Q1734" s="213"/>
      <c r="R1734" s="213"/>
      <c r="S1734" s="213"/>
      <c r="T1734" s="214"/>
      <c r="AT1734" s="215" t="s">
        <v>180</v>
      </c>
      <c r="AU1734" s="215" t="s">
        <v>81</v>
      </c>
      <c r="AV1734" s="11" t="s">
        <v>81</v>
      </c>
      <c r="AW1734" s="11" t="s">
        <v>182</v>
      </c>
      <c r="AX1734" s="11" t="s">
        <v>71</v>
      </c>
      <c r="AY1734" s="215" t="s">
        <v>172</v>
      </c>
    </row>
    <row r="1735" spans="2:51" s="11" customFormat="1" ht="13.5">
      <c r="B1735" s="204"/>
      <c r="C1735" s="205"/>
      <c r="D1735" s="206" t="s">
        <v>180</v>
      </c>
      <c r="E1735" s="207" t="s">
        <v>21</v>
      </c>
      <c r="F1735" s="208" t="s">
        <v>3223</v>
      </c>
      <c r="G1735" s="205"/>
      <c r="H1735" s="209">
        <v>2.619</v>
      </c>
      <c r="I1735" s="210"/>
      <c r="J1735" s="205"/>
      <c r="K1735" s="205"/>
      <c r="L1735" s="211"/>
      <c r="M1735" s="212"/>
      <c r="N1735" s="213"/>
      <c r="O1735" s="213"/>
      <c r="P1735" s="213"/>
      <c r="Q1735" s="213"/>
      <c r="R1735" s="213"/>
      <c r="S1735" s="213"/>
      <c r="T1735" s="214"/>
      <c r="AT1735" s="215" t="s">
        <v>180</v>
      </c>
      <c r="AU1735" s="215" t="s">
        <v>81</v>
      </c>
      <c r="AV1735" s="11" t="s">
        <v>81</v>
      </c>
      <c r="AW1735" s="11" t="s">
        <v>182</v>
      </c>
      <c r="AX1735" s="11" t="s">
        <v>71</v>
      </c>
      <c r="AY1735" s="215" t="s">
        <v>172</v>
      </c>
    </row>
    <row r="1736" spans="2:51" s="11" customFormat="1" ht="13.5">
      <c r="B1736" s="204"/>
      <c r="C1736" s="205"/>
      <c r="D1736" s="206" t="s">
        <v>180</v>
      </c>
      <c r="E1736" s="207" t="s">
        <v>21</v>
      </c>
      <c r="F1736" s="208" t="s">
        <v>3224</v>
      </c>
      <c r="G1736" s="205"/>
      <c r="H1736" s="209">
        <v>2.898</v>
      </c>
      <c r="I1736" s="210"/>
      <c r="J1736" s="205"/>
      <c r="K1736" s="205"/>
      <c r="L1736" s="211"/>
      <c r="M1736" s="212"/>
      <c r="N1736" s="213"/>
      <c r="O1736" s="213"/>
      <c r="P1736" s="213"/>
      <c r="Q1736" s="213"/>
      <c r="R1736" s="213"/>
      <c r="S1736" s="213"/>
      <c r="T1736" s="214"/>
      <c r="AT1736" s="215" t="s">
        <v>180</v>
      </c>
      <c r="AU1736" s="215" t="s">
        <v>81</v>
      </c>
      <c r="AV1736" s="11" t="s">
        <v>81</v>
      </c>
      <c r="AW1736" s="11" t="s">
        <v>182</v>
      </c>
      <c r="AX1736" s="11" t="s">
        <v>71</v>
      </c>
      <c r="AY1736" s="215" t="s">
        <v>172</v>
      </c>
    </row>
    <row r="1737" spans="2:51" s="12" customFormat="1" ht="13.5">
      <c r="B1737" s="216"/>
      <c r="C1737" s="217"/>
      <c r="D1737" s="206" t="s">
        <v>180</v>
      </c>
      <c r="E1737" s="218" t="s">
        <v>21</v>
      </c>
      <c r="F1737" s="219" t="s">
        <v>183</v>
      </c>
      <c r="G1737" s="217"/>
      <c r="H1737" s="220">
        <v>55.328</v>
      </c>
      <c r="I1737" s="221"/>
      <c r="J1737" s="217"/>
      <c r="K1737" s="217"/>
      <c r="L1737" s="222"/>
      <c r="M1737" s="223"/>
      <c r="N1737" s="224"/>
      <c r="O1737" s="224"/>
      <c r="P1737" s="224"/>
      <c r="Q1737" s="224"/>
      <c r="R1737" s="224"/>
      <c r="S1737" s="224"/>
      <c r="T1737" s="225"/>
      <c r="AT1737" s="226" t="s">
        <v>180</v>
      </c>
      <c r="AU1737" s="226" t="s">
        <v>81</v>
      </c>
      <c r="AV1737" s="12" t="s">
        <v>179</v>
      </c>
      <c r="AW1737" s="12" t="s">
        <v>182</v>
      </c>
      <c r="AX1737" s="12" t="s">
        <v>79</v>
      </c>
      <c r="AY1737" s="226" t="s">
        <v>172</v>
      </c>
    </row>
    <row r="1738" spans="2:65" s="1" customFormat="1" ht="16.5" customHeight="1">
      <c r="B1738" s="41"/>
      <c r="C1738" s="227" t="s">
        <v>3225</v>
      </c>
      <c r="D1738" s="227" t="s">
        <v>268</v>
      </c>
      <c r="E1738" s="228" t="s">
        <v>3070</v>
      </c>
      <c r="F1738" s="229" t="s">
        <v>3071</v>
      </c>
      <c r="G1738" s="230" t="s">
        <v>218</v>
      </c>
      <c r="H1738" s="231">
        <v>60.861</v>
      </c>
      <c r="I1738" s="232"/>
      <c r="J1738" s="233">
        <f>ROUND(I1738*H1738,2)</f>
        <v>0</v>
      </c>
      <c r="K1738" s="229" t="s">
        <v>178</v>
      </c>
      <c r="L1738" s="234"/>
      <c r="M1738" s="235" t="s">
        <v>21</v>
      </c>
      <c r="N1738" s="236" t="s">
        <v>42</v>
      </c>
      <c r="O1738" s="42"/>
      <c r="P1738" s="201">
        <f>O1738*H1738</f>
        <v>0</v>
      </c>
      <c r="Q1738" s="201">
        <v>0</v>
      </c>
      <c r="R1738" s="201">
        <f>Q1738*H1738</f>
        <v>0</v>
      </c>
      <c r="S1738" s="201">
        <v>0</v>
      </c>
      <c r="T1738" s="202">
        <f>S1738*H1738</f>
        <v>0</v>
      </c>
      <c r="AR1738" s="24" t="s">
        <v>246</v>
      </c>
      <c r="AT1738" s="24" t="s">
        <v>268</v>
      </c>
      <c r="AU1738" s="24" t="s">
        <v>81</v>
      </c>
      <c r="AY1738" s="24" t="s">
        <v>172</v>
      </c>
      <c r="BE1738" s="203">
        <f>IF(N1738="základní",J1738,0)</f>
        <v>0</v>
      </c>
      <c r="BF1738" s="203">
        <f>IF(N1738="snížená",J1738,0)</f>
        <v>0</v>
      </c>
      <c r="BG1738" s="203">
        <f>IF(N1738="zákl. přenesená",J1738,0)</f>
        <v>0</v>
      </c>
      <c r="BH1738" s="203">
        <f>IF(N1738="sníž. přenesená",J1738,0)</f>
        <v>0</v>
      </c>
      <c r="BI1738" s="203">
        <f>IF(N1738="nulová",J1738,0)</f>
        <v>0</v>
      </c>
      <c r="BJ1738" s="24" t="s">
        <v>79</v>
      </c>
      <c r="BK1738" s="203">
        <f>ROUND(I1738*H1738,2)</f>
        <v>0</v>
      </c>
      <c r="BL1738" s="24" t="s">
        <v>209</v>
      </c>
      <c r="BM1738" s="24" t="s">
        <v>3226</v>
      </c>
    </row>
    <row r="1739" spans="2:51" s="11" customFormat="1" ht="13.5">
      <c r="B1739" s="204"/>
      <c r="C1739" s="205"/>
      <c r="D1739" s="206" t="s">
        <v>180</v>
      </c>
      <c r="E1739" s="207" t="s">
        <v>21</v>
      </c>
      <c r="F1739" s="208" t="s">
        <v>3227</v>
      </c>
      <c r="G1739" s="205"/>
      <c r="H1739" s="209">
        <v>60.8608</v>
      </c>
      <c r="I1739" s="210"/>
      <c r="J1739" s="205"/>
      <c r="K1739" s="205"/>
      <c r="L1739" s="211"/>
      <c r="M1739" s="212"/>
      <c r="N1739" s="213"/>
      <c r="O1739" s="213"/>
      <c r="P1739" s="213"/>
      <c r="Q1739" s="213"/>
      <c r="R1739" s="213"/>
      <c r="S1739" s="213"/>
      <c r="T1739" s="214"/>
      <c r="AT1739" s="215" t="s">
        <v>180</v>
      </c>
      <c r="AU1739" s="215" t="s">
        <v>81</v>
      </c>
      <c r="AV1739" s="11" t="s">
        <v>81</v>
      </c>
      <c r="AW1739" s="11" t="s">
        <v>182</v>
      </c>
      <c r="AX1739" s="11" t="s">
        <v>71</v>
      </c>
      <c r="AY1739" s="215" t="s">
        <v>172</v>
      </c>
    </row>
    <row r="1740" spans="2:51" s="12" customFormat="1" ht="13.5">
      <c r="B1740" s="216"/>
      <c r="C1740" s="217"/>
      <c r="D1740" s="206" t="s">
        <v>180</v>
      </c>
      <c r="E1740" s="218" t="s">
        <v>21</v>
      </c>
      <c r="F1740" s="219" t="s">
        <v>183</v>
      </c>
      <c r="G1740" s="217"/>
      <c r="H1740" s="220">
        <v>60.8608</v>
      </c>
      <c r="I1740" s="221"/>
      <c r="J1740" s="217"/>
      <c r="K1740" s="217"/>
      <c r="L1740" s="222"/>
      <c r="M1740" s="223"/>
      <c r="N1740" s="224"/>
      <c r="O1740" s="224"/>
      <c r="P1740" s="224"/>
      <c r="Q1740" s="224"/>
      <c r="R1740" s="224"/>
      <c r="S1740" s="224"/>
      <c r="T1740" s="225"/>
      <c r="AT1740" s="226" t="s">
        <v>180</v>
      </c>
      <c r="AU1740" s="226" t="s">
        <v>81</v>
      </c>
      <c r="AV1740" s="12" t="s">
        <v>179</v>
      </c>
      <c r="AW1740" s="12" t="s">
        <v>182</v>
      </c>
      <c r="AX1740" s="12" t="s">
        <v>79</v>
      </c>
      <c r="AY1740" s="226" t="s">
        <v>172</v>
      </c>
    </row>
    <row r="1741" spans="2:65" s="1" customFormat="1" ht="25.5" customHeight="1">
      <c r="B1741" s="41"/>
      <c r="C1741" s="192" t="s">
        <v>1951</v>
      </c>
      <c r="D1741" s="192" t="s">
        <v>174</v>
      </c>
      <c r="E1741" s="193" t="s">
        <v>3228</v>
      </c>
      <c r="F1741" s="194" t="s">
        <v>3229</v>
      </c>
      <c r="G1741" s="195" t="s">
        <v>218</v>
      </c>
      <c r="H1741" s="196">
        <v>17.885</v>
      </c>
      <c r="I1741" s="197"/>
      <c r="J1741" s="198">
        <f>ROUND(I1741*H1741,2)</f>
        <v>0</v>
      </c>
      <c r="K1741" s="194" t="s">
        <v>21</v>
      </c>
      <c r="L1741" s="61"/>
      <c r="M1741" s="199" t="s">
        <v>21</v>
      </c>
      <c r="N1741" s="200" t="s">
        <v>42</v>
      </c>
      <c r="O1741" s="42"/>
      <c r="P1741" s="201">
        <f>O1741*H1741</f>
        <v>0</v>
      </c>
      <c r="Q1741" s="201">
        <v>0</v>
      </c>
      <c r="R1741" s="201">
        <f>Q1741*H1741</f>
        <v>0</v>
      </c>
      <c r="S1741" s="201">
        <v>0</v>
      </c>
      <c r="T1741" s="202">
        <f>S1741*H1741</f>
        <v>0</v>
      </c>
      <c r="AR1741" s="24" t="s">
        <v>209</v>
      </c>
      <c r="AT1741" s="24" t="s">
        <v>174</v>
      </c>
      <c r="AU1741" s="24" t="s">
        <v>81</v>
      </c>
      <c r="AY1741" s="24" t="s">
        <v>172</v>
      </c>
      <c r="BE1741" s="203">
        <f>IF(N1741="základní",J1741,0)</f>
        <v>0</v>
      </c>
      <c r="BF1741" s="203">
        <f>IF(N1741="snížená",J1741,0)</f>
        <v>0</v>
      </c>
      <c r="BG1741" s="203">
        <f>IF(N1741="zákl. přenesená",J1741,0)</f>
        <v>0</v>
      </c>
      <c r="BH1741" s="203">
        <f>IF(N1741="sníž. přenesená",J1741,0)</f>
        <v>0</v>
      </c>
      <c r="BI1741" s="203">
        <f>IF(N1741="nulová",J1741,0)</f>
        <v>0</v>
      </c>
      <c r="BJ1741" s="24" t="s">
        <v>79</v>
      </c>
      <c r="BK1741" s="203">
        <f>ROUND(I1741*H1741,2)</f>
        <v>0</v>
      </c>
      <c r="BL1741" s="24" t="s">
        <v>209</v>
      </c>
      <c r="BM1741" s="24" t="s">
        <v>3230</v>
      </c>
    </row>
    <row r="1742" spans="2:51" s="11" customFormat="1" ht="13.5">
      <c r="B1742" s="204"/>
      <c r="C1742" s="205"/>
      <c r="D1742" s="206" t="s">
        <v>180</v>
      </c>
      <c r="E1742" s="207" t="s">
        <v>21</v>
      </c>
      <c r="F1742" s="208" t="s">
        <v>3231</v>
      </c>
      <c r="G1742" s="205"/>
      <c r="H1742" s="209">
        <v>17.885</v>
      </c>
      <c r="I1742" s="210"/>
      <c r="J1742" s="205"/>
      <c r="K1742" s="205"/>
      <c r="L1742" s="211"/>
      <c r="M1742" s="212"/>
      <c r="N1742" s="213"/>
      <c r="O1742" s="213"/>
      <c r="P1742" s="213"/>
      <c r="Q1742" s="213"/>
      <c r="R1742" s="213"/>
      <c r="S1742" s="213"/>
      <c r="T1742" s="214"/>
      <c r="AT1742" s="215" t="s">
        <v>180</v>
      </c>
      <c r="AU1742" s="215" t="s">
        <v>81</v>
      </c>
      <c r="AV1742" s="11" t="s">
        <v>81</v>
      </c>
      <c r="AW1742" s="11" t="s">
        <v>182</v>
      </c>
      <c r="AX1742" s="11" t="s">
        <v>71</v>
      </c>
      <c r="AY1742" s="215" t="s">
        <v>172</v>
      </c>
    </row>
    <row r="1743" spans="2:51" s="12" customFormat="1" ht="13.5">
      <c r="B1743" s="216"/>
      <c r="C1743" s="217"/>
      <c r="D1743" s="206" t="s">
        <v>180</v>
      </c>
      <c r="E1743" s="218" t="s">
        <v>21</v>
      </c>
      <c r="F1743" s="219" t="s">
        <v>183</v>
      </c>
      <c r="G1743" s="217"/>
      <c r="H1743" s="220">
        <v>17.885</v>
      </c>
      <c r="I1743" s="221"/>
      <c r="J1743" s="217"/>
      <c r="K1743" s="217"/>
      <c r="L1743" s="222"/>
      <c r="M1743" s="223"/>
      <c r="N1743" s="224"/>
      <c r="O1743" s="224"/>
      <c r="P1743" s="224"/>
      <c r="Q1743" s="224"/>
      <c r="R1743" s="224"/>
      <c r="S1743" s="224"/>
      <c r="T1743" s="225"/>
      <c r="AT1743" s="226" t="s">
        <v>180</v>
      </c>
      <c r="AU1743" s="226" t="s">
        <v>81</v>
      </c>
      <c r="AV1743" s="12" t="s">
        <v>179</v>
      </c>
      <c r="AW1743" s="12" t="s">
        <v>182</v>
      </c>
      <c r="AX1743" s="12" t="s">
        <v>79</v>
      </c>
      <c r="AY1743" s="226" t="s">
        <v>172</v>
      </c>
    </row>
    <row r="1744" spans="2:65" s="1" customFormat="1" ht="16.5" customHeight="1">
      <c r="B1744" s="41"/>
      <c r="C1744" s="192" t="s">
        <v>3232</v>
      </c>
      <c r="D1744" s="192" t="s">
        <v>174</v>
      </c>
      <c r="E1744" s="193" t="s">
        <v>3233</v>
      </c>
      <c r="F1744" s="194" t="s">
        <v>3234</v>
      </c>
      <c r="G1744" s="195" t="s">
        <v>280</v>
      </c>
      <c r="H1744" s="196">
        <v>20</v>
      </c>
      <c r="I1744" s="197"/>
      <c r="J1744" s="198">
        <f>ROUND(I1744*H1744,2)</f>
        <v>0</v>
      </c>
      <c r="K1744" s="194" t="s">
        <v>178</v>
      </c>
      <c r="L1744" s="61"/>
      <c r="M1744" s="199" t="s">
        <v>21</v>
      </c>
      <c r="N1744" s="200" t="s">
        <v>42</v>
      </c>
      <c r="O1744" s="42"/>
      <c r="P1744" s="201">
        <f>O1744*H1744</f>
        <v>0</v>
      </c>
      <c r="Q1744" s="201">
        <v>0</v>
      </c>
      <c r="R1744" s="201">
        <f>Q1744*H1744</f>
        <v>0</v>
      </c>
      <c r="S1744" s="201">
        <v>0</v>
      </c>
      <c r="T1744" s="202">
        <f>S1744*H1744</f>
        <v>0</v>
      </c>
      <c r="AR1744" s="24" t="s">
        <v>209</v>
      </c>
      <c r="AT1744" s="24" t="s">
        <v>174</v>
      </c>
      <c r="AU1744" s="24" t="s">
        <v>81</v>
      </c>
      <c r="AY1744" s="24" t="s">
        <v>172</v>
      </c>
      <c r="BE1744" s="203">
        <f>IF(N1744="základní",J1744,0)</f>
        <v>0</v>
      </c>
      <c r="BF1744" s="203">
        <f>IF(N1744="snížená",J1744,0)</f>
        <v>0</v>
      </c>
      <c r="BG1744" s="203">
        <f>IF(N1744="zákl. přenesená",J1744,0)</f>
        <v>0</v>
      </c>
      <c r="BH1744" s="203">
        <f>IF(N1744="sníž. přenesená",J1744,0)</f>
        <v>0</v>
      </c>
      <c r="BI1744" s="203">
        <f>IF(N1744="nulová",J1744,0)</f>
        <v>0</v>
      </c>
      <c r="BJ1744" s="24" t="s">
        <v>79</v>
      </c>
      <c r="BK1744" s="203">
        <f>ROUND(I1744*H1744,2)</f>
        <v>0</v>
      </c>
      <c r="BL1744" s="24" t="s">
        <v>209</v>
      </c>
      <c r="BM1744" s="24" t="s">
        <v>3235</v>
      </c>
    </row>
    <row r="1745" spans="2:51" s="11" customFormat="1" ht="13.5">
      <c r="B1745" s="204"/>
      <c r="C1745" s="205"/>
      <c r="D1745" s="206" t="s">
        <v>180</v>
      </c>
      <c r="E1745" s="207" t="s">
        <v>21</v>
      </c>
      <c r="F1745" s="208" t="s">
        <v>3081</v>
      </c>
      <c r="G1745" s="205"/>
      <c r="H1745" s="209">
        <v>1</v>
      </c>
      <c r="I1745" s="210"/>
      <c r="J1745" s="205"/>
      <c r="K1745" s="205"/>
      <c r="L1745" s="211"/>
      <c r="M1745" s="212"/>
      <c r="N1745" s="213"/>
      <c r="O1745" s="213"/>
      <c r="P1745" s="213"/>
      <c r="Q1745" s="213"/>
      <c r="R1745" s="213"/>
      <c r="S1745" s="213"/>
      <c r="T1745" s="214"/>
      <c r="AT1745" s="215" t="s">
        <v>180</v>
      </c>
      <c r="AU1745" s="215" t="s">
        <v>81</v>
      </c>
      <c r="AV1745" s="11" t="s">
        <v>81</v>
      </c>
      <c r="AW1745" s="11" t="s">
        <v>182</v>
      </c>
      <c r="AX1745" s="11" t="s">
        <v>71</v>
      </c>
      <c r="AY1745" s="215" t="s">
        <v>172</v>
      </c>
    </row>
    <row r="1746" spans="2:51" s="11" customFormat="1" ht="13.5">
      <c r="B1746" s="204"/>
      <c r="C1746" s="205"/>
      <c r="D1746" s="206" t="s">
        <v>180</v>
      </c>
      <c r="E1746" s="207" t="s">
        <v>21</v>
      </c>
      <c r="F1746" s="208" t="s">
        <v>3082</v>
      </c>
      <c r="G1746" s="205"/>
      <c r="H1746" s="209">
        <v>1</v>
      </c>
      <c r="I1746" s="210"/>
      <c r="J1746" s="205"/>
      <c r="K1746" s="205"/>
      <c r="L1746" s="211"/>
      <c r="M1746" s="212"/>
      <c r="N1746" s="213"/>
      <c r="O1746" s="213"/>
      <c r="P1746" s="213"/>
      <c r="Q1746" s="213"/>
      <c r="R1746" s="213"/>
      <c r="S1746" s="213"/>
      <c r="T1746" s="214"/>
      <c r="AT1746" s="215" t="s">
        <v>180</v>
      </c>
      <c r="AU1746" s="215" t="s">
        <v>81</v>
      </c>
      <c r="AV1746" s="11" t="s">
        <v>81</v>
      </c>
      <c r="AW1746" s="11" t="s">
        <v>182</v>
      </c>
      <c r="AX1746" s="11" t="s">
        <v>71</v>
      </c>
      <c r="AY1746" s="215" t="s">
        <v>172</v>
      </c>
    </row>
    <row r="1747" spans="2:51" s="11" customFormat="1" ht="13.5">
      <c r="B1747" s="204"/>
      <c r="C1747" s="205"/>
      <c r="D1747" s="206" t="s">
        <v>180</v>
      </c>
      <c r="E1747" s="207" t="s">
        <v>21</v>
      </c>
      <c r="F1747" s="208" t="s">
        <v>3083</v>
      </c>
      <c r="G1747" s="205"/>
      <c r="H1747" s="209">
        <v>1</v>
      </c>
      <c r="I1747" s="210"/>
      <c r="J1747" s="205"/>
      <c r="K1747" s="205"/>
      <c r="L1747" s="211"/>
      <c r="M1747" s="212"/>
      <c r="N1747" s="213"/>
      <c r="O1747" s="213"/>
      <c r="P1747" s="213"/>
      <c r="Q1747" s="213"/>
      <c r="R1747" s="213"/>
      <c r="S1747" s="213"/>
      <c r="T1747" s="214"/>
      <c r="AT1747" s="215" t="s">
        <v>180</v>
      </c>
      <c r="AU1747" s="215" t="s">
        <v>81</v>
      </c>
      <c r="AV1747" s="11" t="s">
        <v>81</v>
      </c>
      <c r="AW1747" s="11" t="s">
        <v>182</v>
      </c>
      <c r="AX1747" s="11" t="s">
        <v>71</v>
      </c>
      <c r="AY1747" s="215" t="s">
        <v>172</v>
      </c>
    </row>
    <row r="1748" spans="2:51" s="11" customFormat="1" ht="13.5">
      <c r="B1748" s="204"/>
      <c r="C1748" s="205"/>
      <c r="D1748" s="206" t="s">
        <v>180</v>
      </c>
      <c r="E1748" s="207" t="s">
        <v>21</v>
      </c>
      <c r="F1748" s="208" t="s">
        <v>3084</v>
      </c>
      <c r="G1748" s="205"/>
      <c r="H1748" s="209">
        <v>1</v>
      </c>
      <c r="I1748" s="210"/>
      <c r="J1748" s="205"/>
      <c r="K1748" s="205"/>
      <c r="L1748" s="211"/>
      <c r="M1748" s="212"/>
      <c r="N1748" s="213"/>
      <c r="O1748" s="213"/>
      <c r="P1748" s="213"/>
      <c r="Q1748" s="213"/>
      <c r="R1748" s="213"/>
      <c r="S1748" s="213"/>
      <c r="T1748" s="214"/>
      <c r="AT1748" s="215" t="s">
        <v>180</v>
      </c>
      <c r="AU1748" s="215" t="s">
        <v>81</v>
      </c>
      <c r="AV1748" s="11" t="s">
        <v>81</v>
      </c>
      <c r="AW1748" s="11" t="s">
        <v>182</v>
      </c>
      <c r="AX1748" s="11" t="s">
        <v>71</v>
      </c>
      <c r="AY1748" s="215" t="s">
        <v>172</v>
      </c>
    </row>
    <row r="1749" spans="2:51" s="11" customFormat="1" ht="13.5">
      <c r="B1749" s="204"/>
      <c r="C1749" s="205"/>
      <c r="D1749" s="206" t="s">
        <v>180</v>
      </c>
      <c r="E1749" s="207" t="s">
        <v>21</v>
      </c>
      <c r="F1749" s="208" t="s">
        <v>3085</v>
      </c>
      <c r="G1749" s="205"/>
      <c r="H1749" s="209">
        <v>1</v>
      </c>
      <c r="I1749" s="210"/>
      <c r="J1749" s="205"/>
      <c r="K1749" s="205"/>
      <c r="L1749" s="211"/>
      <c r="M1749" s="212"/>
      <c r="N1749" s="213"/>
      <c r="O1749" s="213"/>
      <c r="P1749" s="213"/>
      <c r="Q1749" s="213"/>
      <c r="R1749" s="213"/>
      <c r="S1749" s="213"/>
      <c r="T1749" s="214"/>
      <c r="AT1749" s="215" t="s">
        <v>180</v>
      </c>
      <c r="AU1749" s="215" t="s">
        <v>81</v>
      </c>
      <c r="AV1749" s="11" t="s">
        <v>81</v>
      </c>
      <c r="AW1749" s="11" t="s">
        <v>182</v>
      </c>
      <c r="AX1749" s="11" t="s">
        <v>71</v>
      </c>
      <c r="AY1749" s="215" t="s">
        <v>172</v>
      </c>
    </row>
    <row r="1750" spans="2:51" s="11" customFormat="1" ht="13.5">
      <c r="B1750" s="204"/>
      <c r="C1750" s="205"/>
      <c r="D1750" s="206" t="s">
        <v>180</v>
      </c>
      <c r="E1750" s="207" t="s">
        <v>21</v>
      </c>
      <c r="F1750" s="208" t="s">
        <v>3086</v>
      </c>
      <c r="G1750" s="205"/>
      <c r="H1750" s="209">
        <v>1</v>
      </c>
      <c r="I1750" s="210"/>
      <c r="J1750" s="205"/>
      <c r="K1750" s="205"/>
      <c r="L1750" s="211"/>
      <c r="M1750" s="212"/>
      <c r="N1750" s="213"/>
      <c r="O1750" s="213"/>
      <c r="P1750" s="213"/>
      <c r="Q1750" s="213"/>
      <c r="R1750" s="213"/>
      <c r="S1750" s="213"/>
      <c r="T1750" s="214"/>
      <c r="AT1750" s="215" t="s">
        <v>180</v>
      </c>
      <c r="AU1750" s="215" t="s">
        <v>81</v>
      </c>
      <c r="AV1750" s="11" t="s">
        <v>81</v>
      </c>
      <c r="AW1750" s="11" t="s">
        <v>182</v>
      </c>
      <c r="AX1750" s="11" t="s">
        <v>71</v>
      </c>
      <c r="AY1750" s="215" t="s">
        <v>172</v>
      </c>
    </row>
    <row r="1751" spans="2:51" s="11" customFormat="1" ht="13.5">
      <c r="B1751" s="204"/>
      <c r="C1751" s="205"/>
      <c r="D1751" s="206" t="s">
        <v>180</v>
      </c>
      <c r="E1751" s="207" t="s">
        <v>21</v>
      </c>
      <c r="F1751" s="208" t="s">
        <v>3087</v>
      </c>
      <c r="G1751" s="205"/>
      <c r="H1751" s="209">
        <v>1</v>
      </c>
      <c r="I1751" s="210"/>
      <c r="J1751" s="205"/>
      <c r="K1751" s="205"/>
      <c r="L1751" s="211"/>
      <c r="M1751" s="212"/>
      <c r="N1751" s="213"/>
      <c r="O1751" s="213"/>
      <c r="P1751" s="213"/>
      <c r="Q1751" s="213"/>
      <c r="R1751" s="213"/>
      <c r="S1751" s="213"/>
      <c r="T1751" s="214"/>
      <c r="AT1751" s="215" t="s">
        <v>180</v>
      </c>
      <c r="AU1751" s="215" t="s">
        <v>81</v>
      </c>
      <c r="AV1751" s="11" t="s">
        <v>81</v>
      </c>
      <c r="AW1751" s="11" t="s">
        <v>182</v>
      </c>
      <c r="AX1751" s="11" t="s">
        <v>71</v>
      </c>
      <c r="AY1751" s="215" t="s">
        <v>172</v>
      </c>
    </row>
    <row r="1752" spans="2:51" s="11" customFormat="1" ht="13.5">
      <c r="B1752" s="204"/>
      <c r="C1752" s="205"/>
      <c r="D1752" s="206" t="s">
        <v>180</v>
      </c>
      <c r="E1752" s="207" t="s">
        <v>21</v>
      </c>
      <c r="F1752" s="208" t="s">
        <v>3088</v>
      </c>
      <c r="G1752" s="205"/>
      <c r="H1752" s="209">
        <v>1</v>
      </c>
      <c r="I1752" s="210"/>
      <c r="J1752" s="205"/>
      <c r="K1752" s="205"/>
      <c r="L1752" s="211"/>
      <c r="M1752" s="212"/>
      <c r="N1752" s="213"/>
      <c r="O1752" s="213"/>
      <c r="P1752" s="213"/>
      <c r="Q1752" s="213"/>
      <c r="R1752" s="213"/>
      <c r="S1752" s="213"/>
      <c r="T1752" s="214"/>
      <c r="AT1752" s="215" t="s">
        <v>180</v>
      </c>
      <c r="AU1752" s="215" t="s">
        <v>81</v>
      </c>
      <c r="AV1752" s="11" t="s">
        <v>81</v>
      </c>
      <c r="AW1752" s="11" t="s">
        <v>182</v>
      </c>
      <c r="AX1752" s="11" t="s">
        <v>71</v>
      </c>
      <c r="AY1752" s="215" t="s">
        <v>172</v>
      </c>
    </row>
    <row r="1753" spans="2:51" s="11" customFormat="1" ht="13.5">
      <c r="B1753" s="204"/>
      <c r="C1753" s="205"/>
      <c r="D1753" s="206" t="s">
        <v>180</v>
      </c>
      <c r="E1753" s="207" t="s">
        <v>21</v>
      </c>
      <c r="F1753" s="208" t="s">
        <v>3089</v>
      </c>
      <c r="G1753" s="205"/>
      <c r="H1753" s="209">
        <v>1</v>
      </c>
      <c r="I1753" s="210"/>
      <c r="J1753" s="205"/>
      <c r="K1753" s="205"/>
      <c r="L1753" s="211"/>
      <c r="M1753" s="212"/>
      <c r="N1753" s="213"/>
      <c r="O1753" s="213"/>
      <c r="P1753" s="213"/>
      <c r="Q1753" s="213"/>
      <c r="R1753" s="213"/>
      <c r="S1753" s="213"/>
      <c r="T1753" s="214"/>
      <c r="AT1753" s="215" t="s">
        <v>180</v>
      </c>
      <c r="AU1753" s="215" t="s">
        <v>81</v>
      </c>
      <c r="AV1753" s="11" t="s">
        <v>81</v>
      </c>
      <c r="AW1753" s="11" t="s">
        <v>182</v>
      </c>
      <c r="AX1753" s="11" t="s">
        <v>71</v>
      </c>
      <c r="AY1753" s="215" t="s">
        <v>172</v>
      </c>
    </row>
    <row r="1754" spans="2:51" s="11" customFormat="1" ht="13.5">
      <c r="B1754" s="204"/>
      <c r="C1754" s="205"/>
      <c r="D1754" s="206" t="s">
        <v>180</v>
      </c>
      <c r="E1754" s="207" t="s">
        <v>21</v>
      </c>
      <c r="F1754" s="208" t="s">
        <v>3090</v>
      </c>
      <c r="G1754" s="205"/>
      <c r="H1754" s="209">
        <v>1</v>
      </c>
      <c r="I1754" s="210"/>
      <c r="J1754" s="205"/>
      <c r="K1754" s="205"/>
      <c r="L1754" s="211"/>
      <c r="M1754" s="212"/>
      <c r="N1754" s="213"/>
      <c r="O1754" s="213"/>
      <c r="P1754" s="213"/>
      <c r="Q1754" s="213"/>
      <c r="R1754" s="213"/>
      <c r="S1754" s="213"/>
      <c r="T1754" s="214"/>
      <c r="AT1754" s="215" t="s">
        <v>180</v>
      </c>
      <c r="AU1754" s="215" t="s">
        <v>81</v>
      </c>
      <c r="AV1754" s="11" t="s">
        <v>81</v>
      </c>
      <c r="AW1754" s="11" t="s">
        <v>182</v>
      </c>
      <c r="AX1754" s="11" t="s">
        <v>71</v>
      </c>
      <c r="AY1754" s="215" t="s">
        <v>172</v>
      </c>
    </row>
    <row r="1755" spans="2:51" s="11" customFormat="1" ht="13.5">
      <c r="B1755" s="204"/>
      <c r="C1755" s="205"/>
      <c r="D1755" s="206" t="s">
        <v>180</v>
      </c>
      <c r="E1755" s="207" t="s">
        <v>21</v>
      </c>
      <c r="F1755" s="208" t="s">
        <v>3091</v>
      </c>
      <c r="G1755" s="205"/>
      <c r="H1755" s="209">
        <v>1</v>
      </c>
      <c r="I1755" s="210"/>
      <c r="J1755" s="205"/>
      <c r="K1755" s="205"/>
      <c r="L1755" s="211"/>
      <c r="M1755" s="212"/>
      <c r="N1755" s="213"/>
      <c r="O1755" s="213"/>
      <c r="P1755" s="213"/>
      <c r="Q1755" s="213"/>
      <c r="R1755" s="213"/>
      <c r="S1755" s="213"/>
      <c r="T1755" s="214"/>
      <c r="AT1755" s="215" t="s">
        <v>180</v>
      </c>
      <c r="AU1755" s="215" t="s">
        <v>81</v>
      </c>
      <c r="AV1755" s="11" t="s">
        <v>81</v>
      </c>
      <c r="AW1755" s="11" t="s">
        <v>182</v>
      </c>
      <c r="AX1755" s="11" t="s">
        <v>71</v>
      </c>
      <c r="AY1755" s="215" t="s">
        <v>172</v>
      </c>
    </row>
    <row r="1756" spans="2:51" s="11" customFormat="1" ht="13.5">
      <c r="B1756" s="204"/>
      <c r="C1756" s="205"/>
      <c r="D1756" s="206" t="s">
        <v>180</v>
      </c>
      <c r="E1756" s="207" t="s">
        <v>21</v>
      </c>
      <c r="F1756" s="208" t="s">
        <v>3092</v>
      </c>
      <c r="G1756" s="205"/>
      <c r="H1756" s="209">
        <v>1</v>
      </c>
      <c r="I1756" s="210"/>
      <c r="J1756" s="205"/>
      <c r="K1756" s="205"/>
      <c r="L1756" s="211"/>
      <c r="M1756" s="212"/>
      <c r="N1756" s="213"/>
      <c r="O1756" s="213"/>
      <c r="P1756" s="213"/>
      <c r="Q1756" s="213"/>
      <c r="R1756" s="213"/>
      <c r="S1756" s="213"/>
      <c r="T1756" s="214"/>
      <c r="AT1756" s="215" t="s">
        <v>180</v>
      </c>
      <c r="AU1756" s="215" t="s">
        <v>81</v>
      </c>
      <c r="AV1756" s="11" t="s">
        <v>81</v>
      </c>
      <c r="AW1756" s="11" t="s">
        <v>182</v>
      </c>
      <c r="AX1756" s="11" t="s">
        <v>71</v>
      </c>
      <c r="AY1756" s="215" t="s">
        <v>172</v>
      </c>
    </row>
    <row r="1757" spans="2:51" s="11" customFormat="1" ht="13.5">
      <c r="B1757" s="204"/>
      <c r="C1757" s="205"/>
      <c r="D1757" s="206" t="s">
        <v>180</v>
      </c>
      <c r="E1757" s="207" t="s">
        <v>21</v>
      </c>
      <c r="F1757" s="208" t="s">
        <v>3093</v>
      </c>
      <c r="G1757" s="205"/>
      <c r="H1757" s="209">
        <v>1</v>
      </c>
      <c r="I1757" s="210"/>
      <c r="J1757" s="205"/>
      <c r="K1757" s="205"/>
      <c r="L1757" s="211"/>
      <c r="M1757" s="212"/>
      <c r="N1757" s="213"/>
      <c r="O1757" s="213"/>
      <c r="P1757" s="213"/>
      <c r="Q1757" s="213"/>
      <c r="R1757" s="213"/>
      <c r="S1757" s="213"/>
      <c r="T1757" s="214"/>
      <c r="AT1757" s="215" t="s">
        <v>180</v>
      </c>
      <c r="AU1757" s="215" t="s">
        <v>81</v>
      </c>
      <c r="AV1757" s="11" t="s">
        <v>81</v>
      </c>
      <c r="AW1757" s="11" t="s">
        <v>182</v>
      </c>
      <c r="AX1757" s="11" t="s">
        <v>71</v>
      </c>
      <c r="AY1757" s="215" t="s">
        <v>172</v>
      </c>
    </row>
    <row r="1758" spans="2:51" s="11" customFormat="1" ht="13.5">
      <c r="B1758" s="204"/>
      <c r="C1758" s="205"/>
      <c r="D1758" s="206" t="s">
        <v>180</v>
      </c>
      <c r="E1758" s="207" t="s">
        <v>21</v>
      </c>
      <c r="F1758" s="208" t="s">
        <v>3094</v>
      </c>
      <c r="G1758" s="205"/>
      <c r="H1758" s="209">
        <v>1</v>
      </c>
      <c r="I1758" s="210"/>
      <c r="J1758" s="205"/>
      <c r="K1758" s="205"/>
      <c r="L1758" s="211"/>
      <c r="M1758" s="212"/>
      <c r="N1758" s="213"/>
      <c r="O1758" s="213"/>
      <c r="P1758" s="213"/>
      <c r="Q1758" s="213"/>
      <c r="R1758" s="213"/>
      <c r="S1758" s="213"/>
      <c r="T1758" s="214"/>
      <c r="AT1758" s="215" t="s">
        <v>180</v>
      </c>
      <c r="AU1758" s="215" t="s">
        <v>81</v>
      </c>
      <c r="AV1758" s="11" t="s">
        <v>81</v>
      </c>
      <c r="AW1758" s="11" t="s">
        <v>182</v>
      </c>
      <c r="AX1758" s="11" t="s">
        <v>71</v>
      </c>
      <c r="AY1758" s="215" t="s">
        <v>172</v>
      </c>
    </row>
    <row r="1759" spans="2:51" s="11" customFormat="1" ht="13.5">
      <c r="B1759" s="204"/>
      <c r="C1759" s="205"/>
      <c r="D1759" s="206" t="s">
        <v>180</v>
      </c>
      <c r="E1759" s="207" t="s">
        <v>21</v>
      </c>
      <c r="F1759" s="208" t="s">
        <v>3095</v>
      </c>
      <c r="G1759" s="205"/>
      <c r="H1759" s="209">
        <v>1</v>
      </c>
      <c r="I1759" s="210"/>
      <c r="J1759" s="205"/>
      <c r="K1759" s="205"/>
      <c r="L1759" s="211"/>
      <c r="M1759" s="212"/>
      <c r="N1759" s="213"/>
      <c r="O1759" s="213"/>
      <c r="P1759" s="213"/>
      <c r="Q1759" s="213"/>
      <c r="R1759" s="213"/>
      <c r="S1759" s="213"/>
      <c r="T1759" s="214"/>
      <c r="AT1759" s="215" t="s">
        <v>180</v>
      </c>
      <c r="AU1759" s="215" t="s">
        <v>81</v>
      </c>
      <c r="AV1759" s="11" t="s">
        <v>81</v>
      </c>
      <c r="AW1759" s="11" t="s">
        <v>182</v>
      </c>
      <c r="AX1759" s="11" t="s">
        <v>71</v>
      </c>
      <c r="AY1759" s="215" t="s">
        <v>172</v>
      </c>
    </row>
    <row r="1760" spans="2:51" s="11" customFormat="1" ht="13.5">
      <c r="B1760" s="204"/>
      <c r="C1760" s="205"/>
      <c r="D1760" s="206" t="s">
        <v>180</v>
      </c>
      <c r="E1760" s="207" t="s">
        <v>21</v>
      </c>
      <c r="F1760" s="208" t="s">
        <v>3096</v>
      </c>
      <c r="G1760" s="205"/>
      <c r="H1760" s="209">
        <v>1</v>
      </c>
      <c r="I1760" s="210"/>
      <c r="J1760" s="205"/>
      <c r="K1760" s="205"/>
      <c r="L1760" s="211"/>
      <c r="M1760" s="212"/>
      <c r="N1760" s="213"/>
      <c r="O1760" s="213"/>
      <c r="P1760" s="213"/>
      <c r="Q1760" s="213"/>
      <c r="R1760" s="213"/>
      <c r="S1760" s="213"/>
      <c r="T1760" s="214"/>
      <c r="AT1760" s="215" t="s">
        <v>180</v>
      </c>
      <c r="AU1760" s="215" t="s">
        <v>81</v>
      </c>
      <c r="AV1760" s="11" t="s">
        <v>81</v>
      </c>
      <c r="AW1760" s="11" t="s">
        <v>182</v>
      </c>
      <c r="AX1760" s="11" t="s">
        <v>71</v>
      </c>
      <c r="AY1760" s="215" t="s">
        <v>172</v>
      </c>
    </row>
    <row r="1761" spans="2:51" s="11" customFormat="1" ht="13.5">
      <c r="B1761" s="204"/>
      <c r="C1761" s="205"/>
      <c r="D1761" s="206" t="s">
        <v>180</v>
      </c>
      <c r="E1761" s="207" t="s">
        <v>21</v>
      </c>
      <c r="F1761" s="208" t="s">
        <v>3097</v>
      </c>
      <c r="G1761" s="205"/>
      <c r="H1761" s="209">
        <v>1</v>
      </c>
      <c r="I1761" s="210"/>
      <c r="J1761" s="205"/>
      <c r="K1761" s="205"/>
      <c r="L1761" s="211"/>
      <c r="M1761" s="212"/>
      <c r="N1761" s="213"/>
      <c r="O1761" s="213"/>
      <c r="P1761" s="213"/>
      <c r="Q1761" s="213"/>
      <c r="R1761" s="213"/>
      <c r="S1761" s="213"/>
      <c r="T1761" s="214"/>
      <c r="AT1761" s="215" t="s">
        <v>180</v>
      </c>
      <c r="AU1761" s="215" t="s">
        <v>81</v>
      </c>
      <c r="AV1761" s="11" t="s">
        <v>81</v>
      </c>
      <c r="AW1761" s="11" t="s">
        <v>182</v>
      </c>
      <c r="AX1761" s="11" t="s">
        <v>71</v>
      </c>
      <c r="AY1761" s="215" t="s">
        <v>172</v>
      </c>
    </row>
    <row r="1762" spans="2:51" s="11" customFormat="1" ht="13.5">
      <c r="B1762" s="204"/>
      <c r="C1762" s="205"/>
      <c r="D1762" s="206" t="s">
        <v>180</v>
      </c>
      <c r="E1762" s="207" t="s">
        <v>21</v>
      </c>
      <c r="F1762" s="208" t="s">
        <v>3098</v>
      </c>
      <c r="G1762" s="205"/>
      <c r="H1762" s="209">
        <v>1</v>
      </c>
      <c r="I1762" s="210"/>
      <c r="J1762" s="205"/>
      <c r="K1762" s="205"/>
      <c r="L1762" s="211"/>
      <c r="M1762" s="212"/>
      <c r="N1762" s="213"/>
      <c r="O1762" s="213"/>
      <c r="P1762" s="213"/>
      <c r="Q1762" s="213"/>
      <c r="R1762" s="213"/>
      <c r="S1762" s="213"/>
      <c r="T1762" s="214"/>
      <c r="AT1762" s="215" t="s">
        <v>180</v>
      </c>
      <c r="AU1762" s="215" t="s">
        <v>81</v>
      </c>
      <c r="AV1762" s="11" t="s">
        <v>81</v>
      </c>
      <c r="AW1762" s="11" t="s">
        <v>182</v>
      </c>
      <c r="AX1762" s="11" t="s">
        <v>71</v>
      </c>
      <c r="AY1762" s="215" t="s">
        <v>172</v>
      </c>
    </row>
    <row r="1763" spans="2:51" s="11" customFormat="1" ht="13.5">
      <c r="B1763" s="204"/>
      <c r="C1763" s="205"/>
      <c r="D1763" s="206" t="s">
        <v>180</v>
      </c>
      <c r="E1763" s="207" t="s">
        <v>21</v>
      </c>
      <c r="F1763" s="208" t="s">
        <v>3099</v>
      </c>
      <c r="G1763" s="205"/>
      <c r="H1763" s="209">
        <v>1</v>
      </c>
      <c r="I1763" s="210"/>
      <c r="J1763" s="205"/>
      <c r="K1763" s="205"/>
      <c r="L1763" s="211"/>
      <c r="M1763" s="212"/>
      <c r="N1763" s="213"/>
      <c r="O1763" s="213"/>
      <c r="P1763" s="213"/>
      <c r="Q1763" s="213"/>
      <c r="R1763" s="213"/>
      <c r="S1763" s="213"/>
      <c r="T1763" s="214"/>
      <c r="AT1763" s="215" t="s">
        <v>180</v>
      </c>
      <c r="AU1763" s="215" t="s">
        <v>81</v>
      </c>
      <c r="AV1763" s="11" t="s">
        <v>81</v>
      </c>
      <c r="AW1763" s="11" t="s">
        <v>182</v>
      </c>
      <c r="AX1763" s="11" t="s">
        <v>71</v>
      </c>
      <c r="AY1763" s="215" t="s">
        <v>172</v>
      </c>
    </row>
    <row r="1764" spans="2:51" s="11" customFormat="1" ht="13.5">
      <c r="B1764" s="204"/>
      <c r="C1764" s="205"/>
      <c r="D1764" s="206" t="s">
        <v>180</v>
      </c>
      <c r="E1764" s="207" t="s">
        <v>21</v>
      </c>
      <c r="F1764" s="208" t="s">
        <v>3100</v>
      </c>
      <c r="G1764" s="205"/>
      <c r="H1764" s="209">
        <v>1</v>
      </c>
      <c r="I1764" s="210"/>
      <c r="J1764" s="205"/>
      <c r="K1764" s="205"/>
      <c r="L1764" s="211"/>
      <c r="M1764" s="212"/>
      <c r="N1764" s="213"/>
      <c r="O1764" s="213"/>
      <c r="P1764" s="213"/>
      <c r="Q1764" s="213"/>
      <c r="R1764" s="213"/>
      <c r="S1764" s="213"/>
      <c r="T1764" s="214"/>
      <c r="AT1764" s="215" t="s">
        <v>180</v>
      </c>
      <c r="AU1764" s="215" t="s">
        <v>81</v>
      </c>
      <c r="AV1764" s="11" t="s">
        <v>81</v>
      </c>
      <c r="AW1764" s="11" t="s">
        <v>182</v>
      </c>
      <c r="AX1764" s="11" t="s">
        <v>71</v>
      </c>
      <c r="AY1764" s="215" t="s">
        <v>172</v>
      </c>
    </row>
    <row r="1765" spans="2:51" s="12" customFormat="1" ht="13.5">
      <c r="B1765" s="216"/>
      <c r="C1765" s="217"/>
      <c r="D1765" s="206" t="s">
        <v>180</v>
      </c>
      <c r="E1765" s="218" t="s">
        <v>21</v>
      </c>
      <c r="F1765" s="219" t="s">
        <v>183</v>
      </c>
      <c r="G1765" s="217"/>
      <c r="H1765" s="220">
        <v>20</v>
      </c>
      <c r="I1765" s="221"/>
      <c r="J1765" s="217"/>
      <c r="K1765" s="217"/>
      <c r="L1765" s="222"/>
      <c r="M1765" s="223"/>
      <c r="N1765" s="224"/>
      <c r="O1765" s="224"/>
      <c r="P1765" s="224"/>
      <c r="Q1765" s="224"/>
      <c r="R1765" s="224"/>
      <c r="S1765" s="224"/>
      <c r="T1765" s="225"/>
      <c r="AT1765" s="226" t="s">
        <v>180</v>
      </c>
      <c r="AU1765" s="226" t="s">
        <v>81</v>
      </c>
      <c r="AV1765" s="12" t="s">
        <v>179</v>
      </c>
      <c r="AW1765" s="12" t="s">
        <v>182</v>
      </c>
      <c r="AX1765" s="12" t="s">
        <v>79</v>
      </c>
      <c r="AY1765" s="226" t="s">
        <v>172</v>
      </c>
    </row>
    <row r="1766" spans="2:65" s="1" customFormat="1" ht="16.5" customHeight="1">
      <c r="B1766" s="41"/>
      <c r="C1766" s="227" t="s">
        <v>1954</v>
      </c>
      <c r="D1766" s="227" t="s">
        <v>268</v>
      </c>
      <c r="E1766" s="228" t="s">
        <v>3236</v>
      </c>
      <c r="F1766" s="229" t="s">
        <v>3237</v>
      </c>
      <c r="G1766" s="230" t="s">
        <v>280</v>
      </c>
      <c r="H1766" s="231">
        <v>20</v>
      </c>
      <c r="I1766" s="232"/>
      <c r="J1766" s="233">
        <f>ROUND(I1766*H1766,2)</f>
        <v>0</v>
      </c>
      <c r="K1766" s="229" t="s">
        <v>21</v>
      </c>
      <c r="L1766" s="234"/>
      <c r="M1766" s="235" t="s">
        <v>21</v>
      </c>
      <c r="N1766" s="236" t="s">
        <v>42</v>
      </c>
      <c r="O1766" s="42"/>
      <c r="P1766" s="201">
        <f>O1766*H1766</f>
        <v>0</v>
      </c>
      <c r="Q1766" s="201">
        <v>0</v>
      </c>
      <c r="R1766" s="201">
        <f>Q1766*H1766</f>
        <v>0</v>
      </c>
      <c r="S1766" s="201">
        <v>0</v>
      </c>
      <c r="T1766" s="202">
        <f>S1766*H1766</f>
        <v>0</v>
      </c>
      <c r="AR1766" s="24" t="s">
        <v>246</v>
      </c>
      <c r="AT1766" s="24" t="s">
        <v>268</v>
      </c>
      <c r="AU1766" s="24" t="s">
        <v>81</v>
      </c>
      <c r="AY1766" s="24" t="s">
        <v>172</v>
      </c>
      <c r="BE1766" s="203">
        <f>IF(N1766="základní",J1766,0)</f>
        <v>0</v>
      </c>
      <c r="BF1766" s="203">
        <f>IF(N1766="snížená",J1766,0)</f>
        <v>0</v>
      </c>
      <c r="BG1766" s="203">
        <f>IF(N1766="zákl. přenesená",J1766,0)</f>
        <v>0</v>
      </c>
      <c r="BH1766" s="203">
        <f>IF(N1766="sníž. přenesená",J1766,0)</f>
        <v>0</v>
      </c>
      <c r="BI1766" s="203">
        <f>IF(N1766="nulová",J1766,0)</f>
        <v>0</v>
      </c>
      <c r="BJ1766" s="24" t="s">
        <v>79</v>
      </c>
      <c r="BK1766" s="203">
        <f>ROUND(I1766*H1766,2)</f>
        <v>0</v>
      </c>
      <c r="BL1766" s="24" t="s">
        <v>209</v>
      </c>
      <c r="BM1766" s="24" t="s">
        <v>3238</v>
      </c>
    </row>
    <row r="1767" spans="2:65" s="1" customFormat="1" ht="16.5" customHeight="1">
      <c r="B1767" s="41"/>
      <c r="C1767" s="192" t="s">
        <v>3239</v>
      </c>
      <c r="D1767" s="192" t="s">
        <v>174</v>
      </c>
      <c r="E1767" s="193" t="s">
        <v>3240</v>
      </c>
      <c r="F1767" s="194" t="s">
        <v>3241</v>
      </c>
      <c r="G1767" s="195" t="s">
        <v>280</v>
      </c>
      <c r="H1767" s="196">
        <v>21</v>
      </c>
      <c r="I1767" s="197"/>
      <c r="J1767" s="198">
        <f>ROUND(I1767*H1767,2)</f>
        <v>0</v>
      </c>
      <c r="K1767" s="194" t="s">
        <v>21</v>
      </c>
      <c r="L1767" s="61"/>
      <c r="M1767" s="199" t="s">
        <v>21</v>
      </c>
      <c r="N1767" s="200" t="s">
        <v>42</v>
      </c>
      <c r="O1767" s="42"/>
      <c r="P1767" s="201">
        <f>O1767*H1767</f>
        <v>0</v>
      </c>
      <c r="Q1767" s="201">
        <v>0</v>
      </c>
      <c r="R1767" s="201">
        <f>Q1767*H1767</f>
        <v>0</v>
      </c>
      <c r="S1767" s="201">
        <v>0</v>
      </c>
      <c r="T1767" s="202">
        <f>S1767*H1767</f>
        <v>0</v>
      </c>
      <c r="AR1767" s="24" t="s">
        <v>209</v>
      </c>
      <c r="AT1767" s="24" t="s">
        <v>174</v>
      </c>
      <c r="AU1767" s="24" t="s">
        <v>81</v>
      </c>
      <c r="AY1767" s="24" t="s">
        <v>172</v>
      </c>
      <c r="BE1767" s="203">
        <f>IF(N1767="základní",J1767,0)</f>
        <v>0</v>
      </c>
      <c r="BF1767" s="203">
        <f>IF(N1767="snížená",J1767,0)</f>
        <v>0</v>
      </c>
      <c r="BG1767" s="203">
        <f>IF(N1767="zákl. přenesená",J1767,0)</f>
        <v>0</v>
      </c>
      <c r="BH1767" s="203">
        <f>IF(N1767="sníž. přenesená",J1767,0)</f>
        <v>0</v>
      </c>
      <c r="BI1767" s="203">
        <f>IF(N1767="nulová",J1767,0)</f>
        <v>0</v>
      </c>
      <c r="BJ1767" s="24" t="s">
        <v>79</v>
      </c>
      <c r="BK1767" s="203">
        <f>ROUND(I1767*H1767,2)</f>
        <v>0</v>
      </c>
      <c r="BL1767" s="24" t="s">
        <v>209</v>
      </c>
      <c r="BM1767" s="24" t="s">
        <v>3242</v>
      </c>
    </row>
    <row r="1768" spans="2:51" s="11" customFormat="1" ht="13.5">
      <c r="B1768" s="204"/>
      <c r="C1768" s="205"/>
      <c r="D1768" s="206" t="s">
        <v>180</v>
      </c>
      <c r="E1768" s="207" t="s">
        <v>21</v>
      </c>
      <c r="F1768" s="208" t="s">
        <v>694</v>
      </c>
      <c r="G1768" s="205"/>
      <c r="H1768" s="209">
        <v>1</v>
      </c>
      <c r="I1768" s="210"/>
      <c r="J1768" s="205"/>
      <c r="K1768" s="205"/>
      <c r="L1768" s="211"/>
      <c r="M1768" s="212"/>
      <c r="N1768" s="213"/>
      <c r="O1768" s="213"/>
      <c r="P1768" s="213"/>
      <c r="Q1768" s="213"/>
      <c r="R1768" s="213"/>
      <c r="S1768" s="213"/>
      <c r="T1768" s="214"/>
      <c r="AT1768" s="215" t="s">
        <v>180</v>
      </c>
      <c r="AU1768" s="215" t="s">
        <v>81</v>
      </c>
      <c r="AV1768" s="11" t="s">
        <v>81</v>
      </c>
      <c r="AW1768" s="11" t="s">
        <v>182</v>
      </c>
      <c r="AX1768" s="11" t="s">
        <v>71</v>
      </c>
      <c r="AY1768" s="215" t="s">
        <v>172</v>
      </c>
    </row>
    <row r="1769" spans="2:51" s="11" customFormat="1" ht="13.5">
      <c r="B1769" s="204"/>
      <c r="C1769" s="205"/>
      <c r="D1769" s="206" t="s">
        <v>180</v>
      </c>
      <c r="E1769" s="207" t="s">
        <v>21</v>
      </c>
      <c r="F1769" s="208" t="s">
        <v>3081</v>
      </c>
      <c r="G1769" s="205"/>
      <c r="H1769" s="209">
        <v>1</v>
      </c>
      <c r="I1769" s="210"/>
      <c r="J1769" s="205"/>
      <c r="K1769" s="205"/>
      <c r="L1769" s="211"/>
      <c r="M1769" s="212"/>
      <c r="N1769" s="213"/>
      <c r="O1769" s="213"/>
      <c r="P1769" s="213"/>
      <c r="Q1769" s="213"/>
      <c r="R1769" s="213"/>
      <c r="S1769" s="213"/>
      <c r="T1769" s="214"/>
      <c r="AT1769" s="215" t="s">
        <v>180</v>
      </c>
      <c r="AU1769" s="215" t="s">
        <v>81</v>
      </c>
      <c r="AV1769" s="11" t="s">
        <v>81</v>
      </c>
      <c r="AW1769" s="11" t="s">
        <v>182</v>
      </c>
      <c r="AX1769" s="11" t="s">
        <v>71</v>
      </c>
      <c r="AY1769" s="215" t="s">
        <v>172</v>
      </c>
    </row>
    <row r="1770" spans="2:51" s="11" customFormat="1" ht="13.5">
      <c r="B1770" s="204"/>
      <c r="C1770" s="205"/>
      <c r="D1770" s="206" t="s">
        <v>180</v>
      </c>
      <c r="E1770" s="207" t="s">
        <v>21</v>
      </c>
      <c r="F1770" s="208" t="s">
        <v>3082</v>
      </c>
      <c r="G1770" s="205"/>
      <c r="H1770" s="209">
        <v>1</v>
      </c>
      <c r="I1770" s="210"/>
      <c r="J1770" s="205"/>
      <c r="K1770" s="205"/>
      <c r="L1770" s="211"/>
      <c r="M1770" s="212"/>
      <c r="N1770" s="213"/>
      <c r="O1770" s="213"/>
      <c r="P1770" s="213"/>
      <c r="Q1770" s="213"/>
      <c r="R1770" s="213"/>
      <c r="S1770" s="213"/>
      <c r="T1770" s="214"/>
      <c r="AT1770" s="215" t="s">
        <v>180</v>
      </c>
      <c r="AU1770" s="215" t="s">
        <v>81</v>
      </c>
      <c r="AV1770" s="11" t="s">
        <v>81</v>
      </c>
      <c r="AW1770" s="11" t="s">
        <v>182</v>
      </c>
      <c r="AX1770" s="11" t="s">
        <v>71</v>
      </c>
      <c r="AY1770" s="215" t="s">
        <v>172</v>
      </c>
    </row>
    <row r="1771" spans="2:51" s="11" customFormat="1" ht="13.5">
      <c r="B1771" s="204"/>
      <c r="C1771" s="205"/>
      <c r="D1771" s="206" t="s">
        <v>180</v>
      </c>
      <c r="E1771" s="207" t="s">
        <v>21</v>
      </c>
      <c r="F1771" s="208" t="s">
        <v>3083</v>
      </c>
      <c r="G1771" s="205"/>
      <c r="H1771" s="209">
        <v>1</v>
      </c>
      <c r="I1771" s="210"/>
      <c r="J1771" s="205"/>
      <c r="K1771" s="205"/>
      <c r="L1771" s="211"/>
      <c r="M1771" s="212"/>
      <c r="N1771" s="213"/>
      <c r="O1771" s="213"/>
      <c r="P1771" s="213"/>
      <c r="Q1771" s="213"/>
      <c r="R1771" s="213"/>
      <c r="S1771" s="213"/>
      <c r="T1771" s="214"/>
      <c r="AT1771" s="215" t="s">
        <v>180</v>
      </c>
      <c r="AU1771" s="215" t="s">
        <v>81</v>
      </c>
      <c r="AV1771" s="11" t="s">
        <v>81</v>
      </c>
      <c r="AW1771" s="11" t="s">
        <v>182</v>
      </c>
      <c r="AX1771" s="11" t="s">
        <v>71</v>
      </c>
      <c r="AY1771" s="215" t="s">
        <v>172</v>
      </c>
    </row>
    <row r="1772" spans="2:51" s="11" customFormat="1" ht="13.5">
      <c r="B1772" s="204"/>
      <c r="C1772" s="205"/>
      <c r="D1772" s="206" t="s">
        <v>180</v>
      </c>
      <c r="E1772" s="207" t="s">
        <v>21</v>
      </c>
      <c r="F1772" s="208" t="s">
        <v>3084</v>
      </c>
      <c r="G1772" s="205"/>
      <c r="H1772" s="209">
        <v>1</v>
      </c>
      <c r="I1772" s="210"/>
      <c r="J1772" s="205"/>
      <c r="K1772" s="205"/>
      <c r="L1772" s="211"/>
      <c r="M1772" s="212"/>
      <c r="N1772" s="213"/>
      <c r="O1772" s="213"/>
      <c r="P1772" s="213"/>
      <c r="Q1772" s="213"/>
      <c r="R1772" s="213"/>
      <c r="S1772" s="213"/>
      <c r="T1772" s="214"/>
      <c r="AT1772" s="215" t="s">
        <v>180</v>
      </c>
      <c r="AU1772" s="215" t="s">
        <v>81</v>
      </c>
      <c r="AV1772" s="11" t="s">
        <v>81</v>
      </c>
      <c r="AW1772" s="11" t="s">
        <v>182</v>
      </c>
      <c r="AX1772" s="11" t="s">
        <v>71</v>
      </c>
      <c r="AY1772" s="215" t="s">
        <v>172</v>
      </c>
    </row>
    <row r="1773" spans="2:51" s="11" customFormat="1" ht="13.5">
      <c r="B1773" s="204"/>
      <c r="C1773" s="205"/>
      <c r="D1773" s="206" t="s">
        <v>180</v>
      </c>
      <c r="E1773" s="207" t="s">
        <v>21</v>
      </c>
      <c r="F1773" s="208" t="s">
        <v>3085</v>
      </c>
      <c r="G1773" s="205"/>
      <c r="H1773" s="209">
        <v>1</v>
      </c>
      <c r="I1773" s="210"/>
      <c r="J1773" s="205"/>
      <c r="K1773" s="205"/>
      <c r="L1773" s="211"/>
      <c r="M1773" s="212"/>
      <c r="N1773" s="213"/>
      <c r="O1773" s="213"/>
      <c r="P1773" s="213"/>
      <c r="Q1773" s="213"/>
      <c r="R1773" s="213"/>
      <c r="S1773" s="213"/>
      <c r="T1773" s="214"/>
      <c r="AT1773" s="215" t="s">
        <v>180</v>
      </c>
      <c r="AU1773" s="215" t="s">
        <v>81</v>
      </c>
      <c r="AV1773" s="11" t="s">
        <v>81</v>
      </c>
      <c r="AW1773" s="11" t="s">
        <v>182</v>
      </c>
      <c r="AX1773" s="11" t="s">
        <v>71</v>
      </c>
      <c r="AY1773" s="215" t="s">
        <v>172</v>
      </c>
    </row>
    <row r="1774" spans="2:51" s="11" customFormat="1" ht="13.5">
      <c r="B1774" s="204"/>
      <c r="C1774" s="205"/>
      <c r="D1774" s="206" t="s">
        <v>180</v>
      </c>
      <c r="E1774" s="207" t="s">
        <v>21</v>
      </c>
      <c r="F1774" s="208" t="s">
        <v>3086</v>
      </c>
      <c r="G1774" s="205"/>
      <c r="H1774" s="209">
        <v>1</v>
      </c>
      <c r="I1774" s="210"/>
      <c r="J1774" s="205"/>
      <c r="K1774" s="205"/>
      <c r="L1774" s="211"/>
      <c r="M1774" s="212"/>
      <c r="N1774" s="213"/>
      <c r="O1774" s="213"/>
      <c r="P1774" s="213"/>
      <c r="Q1774" s="213"/>
      <c r="R1774" s="213"/>
      <c r="S1774" s="213"/>
      <c r="T1774" s="214"/>
      <c r="AT1774" s="215" t="s">
        <v>180</v>
      </c>
      <c r="AU1774" s="215" t="s">
        <v>81</v>
      </c>
      <c r="AV1774" s="11" t="s">
        <v>81</v>
      </c>
      <c r="AW1774" s="11" t="s">
        <v>182</v>
      </c>
      <c r="AX1774" s="11" t="s">
        <v>71</v>
      </c>
      <c r="AY1774" s="215" t="s">
        <v>172</v>
      </c>
    </row>
    <row r="1775" spans="2:51" s="11" customFormat="1" ht="13.5">
      <c r="B1775" s="204"/>
      <c r="C1775" s="205"/>
      <c r="D1775" s="206" t="s">
        <v>180</v>
      </c>
      <c r="E1775" s="207" t="s">
        <v>21</v>
      </c>
      <c r="F1775" s="208" t="s">
        <v>3087</v>
      </c>
      <c r="G1775" s="205"/>
      <c r="H1775" s="209">
        <v>1</v>
      </c>
      <c r="I1775" s="210"/>
      <c r="J1775" s="205"/>
      <c r="K1775" s="205"/>
      <c r="L1775" s="211"/>
      <c r="M1775" s="212"/>
      <c r="N1775" s="213"/>
      <c r="O1775" s="213"/>
      <c r="P1775" s="213"/>
      <c r="Q1775" s="213"/>
      <c r="R1775" s="213"/>
      <c r="S1775" s="213"/>
      <c r="T1775" s="214"/>
      <c r="AT1775" s="215" t="s">
        <v>180</v>
      </c>
      <c r="AU1775" s="215" t="s">
        <v>81</v>
      </c>
      <c r="AV1775" s="11" t="s">
        <v>81</v>
      </c>
      <c r="AW1775" s="11" t="s">
        <v>182</v>
      </c>
      <c r="AX1775" s="11" t="s">
        <v>71</v>
      </c>
      <c r="AY1775" s="215" t="s">
        <v>172</v>
      </c>
    </row>
    <row r="1776" spans="2:51" s="11" customFormat="1" ht="13.5">
      <c r="B1776" s="204"/>
      <c r="C1776" s="205"/>
      <c r="D1776" s="206" t="s">
        <v>180</v>
      </c>
      <c r="E1776" s="207" t="s">
        <v>21</v>
      </c>
      <c r="F1776" s="208" t="s">
        <v>3088</v>
      </c>
      <c r="G1776" s="205"/>
      <c r="H1776" s="209">
        <v>1</v>
      </c>
      <c r="I1776" s="210"/>
      <c r="J1776" s="205"/>
      <c r="K1776" s="205"/>
      <c r="L1776" s="211"/>
      <c r="M1776" s="212"/>
      <c r="N1776" s="213"/>
      <c r="O1776" s="213"/>
      <c r="P1776" s="213"/>
      <c r="Q1776" s="213"/>
      <c r="R1776" s="213"/>
      <c r="S1776" s="213"/>
      <c r="T1776" s="214"/>
      <c r="AT1776" s="215" t="s">
        <v>180</v>
      </c>
      <c r="AU1776" s="215" t="s">
        <v>81</v>
      </c>
      <c r="AV1776" s="11" t="s">
        <v>81</v>
      </c>
      <c r="AW1776" s="11" t="s">
        <v>182</v>
      </c>
      <c r="AX1776" s="11" t="s">
        <v>71</v>
      </c>
      <c r="AY1776" s="215" t="s">
        <v>172</v>
      </c>
    </row>
    <row r="1777" spans="2:51" s="11" customFormat="1" ht="13.5">
      <c r="B1777" s="204"/>
      <c r="C1777" s="205"/>
      <c r="D1777" s="206" t="s">
        <v>180</v>
      </c>
      <c r="E1777" s="207" t="s">
        <v>21</v>
      </c>
      <c r="F1777" s="208" t="s">
        <v>3089</v>
      </c>
      <c r="G1777" s="205"/>
      <c r="H1777" s="209">
        <v>1</v>
      </c>
      <c r="I1777" s="210"/>
      <c r="J1777" s="205"/>
      <c r="K1777" s="205"/>
      <c r="L1777" s="211"/>
      <c r="M1777" s="212"/>
      <c r="N1777" s="213"/>
      <c r="O1777" s="213"/>
      <c r="P1777" s="213"/>
      <c r="Q1777" s="213"/>
      <c r="R1777" s="213"/>
      <c r="S1777" s="213"/>
      <c r="T1777" s="214"/>
      <c r="AT1777" s="215" t="s">
        <v>180</v>
      </c>
      <c r="AU1777" s="215" t="s">
        <v>81</v>
      </c>
      <c r="AV1777" s="11" t="s">
        <v>81</v>
      </c>
      <c r="AW1777" s="11" t="s">
        <v>182</v>
      </c>
      <c r="AX1777" s="11" t="s">
        <v>71</v>
      </c>
      <c r="AY1777" s="215" t="s">
        <v>172</v>
      </c>
    </row>
    <row r="1778" spans="2:51" s="11" customFormat="1" ht="13.5">
      <c r="B1778" s="204"/>
      <c r="C1778" s="205"/>
      <c r="D1778" s="206" t="s">
        <v>180</v>
      </c>
      <c r="E1778" s="207" t="s">
        <v>21</v>
      </c>
      <c r="F1778" s="208" t="s">
        <v>3090</v>
      </c>
      <c r="G1778" s="205"/>
      <c r="H1778" s="209">
        <v>1</v>
      </c>
      <c r="I1778" s="210"/>
      <c r="J1778" s="205"/>
      <c r="K1778" s="205"/>
      <c r="L1778" s="211"/>
      <c r="M1778" s="212"/>
      <c r="N1778" s="213"/>
      <c r="O1778" s="213"/>
      <c r="P1778" s="213"/>
      <c r="Q1778" s="213"/>
      <c r="R1778" s="213"/>
      <c r="S1778" s="213"/>
      <c r="T1778" s="214"/>
      <c r="AT1778" s="215" t="s">
        <v>180</v>
      </c>
      <c r="AU1778" s="215" t="s">
        <v>81</v>
      </c>
      <c r="AV1778" s="11" t="s">
        <v>81</v>
      </c>
      <c r="AW1778" s="11" t="s">
        <v>182</v>
      </c>
      <c r="AX1778" s="11" t="s">
        <v>71</v>
      </c>
      <c r="AY1778" s="215" t="s">
        <v>172</v>
      </c>
    </row>
    <row r="1779" spans="2:51" s="11" customFormat="1" ht="13.5">
      <c r="B1779" s="204"/>
      <c r="C1779" s="205"/>
      <c r="D1779" s="206" t="s">
        <v>180</v>
      </c>
      <c r="E1779" s="207" t="s">
        <v>21</v>
      </c>
      <c r="F1779" s="208" t="s">
        <v>3091</v>
      </c>
      <c r="G1779" s="205"/>
      <c r="H1779" s="209">
        <v>1</v>
      </c>
      <c r="I1779" s="210"/>
      <c r="J1779" s="205"/>
      <c r="K1779" s="205"/>
      <c r="L1779" s="211"/>
      <c r="M1779" s="212"/>
      <c r="N1779" s="213"/>
      <c r="O1779" s="213"/>
      <c r="P1779" s="213"/>
      <c r="Q1779" s="213"/>
      <c r="R1779" s="213"/>
      <c r="S1779" s="213"/>
      <c r="T1779" s="214"/>
      <c r="AT1779" s="215" t="s">
        <v>180</v>
      </c>
      <c r="AU1779" s="215" t="s">
        <v>81</v>
      </c>
      <c r="AV1779" s="11" t="s">
        <v>81</v>
      </c>
      <c r="AW1779" s="11" t="s">
        <v>182</v>
      </c>
      <c r="AX1779" s="11" t="s">
        <v>71</v>
      </c>
      <c r="AY1779" s="215" t="s">
        <v>172</v>
      </c>
    </row>
    <row r="1780" spans="2:51" s="11" customFormat="1" ht="13.5">
      <c r="B1780" s="204"/>
      <c r="C1780" s="205"/>
      <c r="D1780" s="206" t="s">
        <v>180</v>
      </c>
      <c r="E1780" s="207" t="s">
        <v>21</v>
      </c>
      <c r="F1780" s="208" t="s">
        <v>3092</v>
      </c>
      <c r="G1780" s="205"/>
      <c r="H1780" s="209">
        <v>1</v>
      </c>
      <c r="I1780" s="210"/>
      <c r="J1780" s="205"/>
      <c r="K1780" s="205"/>
      <c r="L1780" s="211"/>
      <c r="M1780" s="212"/>
      <c r="N1780" s="213"/>
      <c r="O1780" s="213"/>
      <c r="P1780" s="213"/>
      <c r="Q1780" s="213"/>
      <c r="R1780" s="213"/>
      <c r="S1780" s="213"/>
      <c r="T1780" s="214"/>
      <c r="AT1780" s="215" t="s">
        <v>180</v>
      </c>
      <c r="AU1780" s="215" t="s">
        <v>81</v>
      </c>
      <c r="AV1780" s="11" t="s">
        <v>81</v>
      </c>
      <c r="AW1780" s="11" t="s">
        <v>182</v>
      </c>
      <c r="AX1780" s="11" t="s">
        <v>71</v>
      </c>
      <c r="AY1780" s="215" t="s">
        <v>172</v>
      </c>
    </row>
    <row r="1781" spans="2:51" s="11" customFormat="1" ht="13.5">
      <c r="B1781" s="204"/>
      <c r="C1781" s="205"/>
      <c r="D1781" s="206" t="s">
        <v>180</v>
      </c>
      <c r="E1781" s="207" t="s">
        <v>21</v>
      </c>
      <c r="F1781" s="208" t="s">
        <v>3093</v>
      </c>
      <c r="G1781" s="205"/>
      <c r="H1781" s="209">
        <v>1</v>
      </c>
      <c r="I1781" s="210"/>
      <c r="J1781" s="205"/>
      <c r="K1781" s="205"/>
      <c r="L1781" s="211"/>
      <c r="M1781" s="212"/>
      <c r="N1781" s="213"/>
      <c r="O1781" s="213"/>
      <c r="P1781" s="213"/>
      <c r="Q1781" s="213"/>
      <c r="R1781" s="213"/>
      <c r="S1781" s="213"/>
      <c r="T1781" s="214"/>
      <c r="AT1781" s="215" t="s">
        <v>180</v>
      </c>
      <c r="AU1781" s="215" t="s">
        <v>81</v>
      </c>
      <c r="AV1781" s="11" t="s">
        <v>81</v>
      </c>
      <c r="AW1781" s="11" t="s">
        <v>182</v>
      </c>
      <c r="AX1781" s="11" t="s">
        <v>71</v>
      </c>
      <c r="AY1781" s="215" t="s">
        <v>172</v>
      </c>
    </row>
    <row r="1782" spans="2:51" s="11" customFormat="1" ht="13.5">
      <c r="B1782" s="204"/>
      <c r="C1782" s="205"/>
      <c r="D1782" s="206" t="s">
        <v>180</v>
      </c>
      <c r="E1782" s="207" t="s">
        <v>21</v>
      </c>
      <c r="F1782" s="208" t="s">
        <v>3094</v>
      </c>
      <c r="G1782" s="205"/>
      <c r="H1782" s="209">
        <v>1</v>
      </c>
      <c r="I1782" s="210"/>
      <c r="J1782" s="205"/>
      <c r="K1782" s="205"/>
      <c r="L1782" s="211"/>
      <c r="M1782" s="212"/>
      <c r="N1782" s="213"/>
      <c r="O1782" s="213"/>
      <c r="P1782" s="213"/>
      <c r="Q1782" s="213"/>
      <c r="R1782" s="213"/>
      <c r="S1782" s="213"/>
      <c r="T1782" s="214"/>
      <c r="AT1782" s="215" t="s">
        <v>180</v>
      </c>
      <c r="AU1782" s="215" t="s">
        <v>81</v>
      </c>
      <c r="AV1782" s="11" t="s">
        <v>81</v>
      </c>
      <c r="AW1782" s="11" t="s">
        <v>182</v>
      </c>
      <c r="AX1782" s="11" t="s">
        <v>71</v>
      </c>
      <c r="AY1782" s="215" t="s">
        <v>172</v>
      </c>
    </row>
    <row r="1783" spans="2:51" s="11" customFormat="1" ht="13.5">
      <c r="B1783" s="204"/>
      <c r="C1783" s="205"/>
      <c r="D1783" s="206" t="s">
        <v>180</v>
      </c>
      <c r="E1783" s="207" t="s">
        <v>21</v>
      </c>
      <c r="F1783" s="208" t="s">
        <v>3095</v>
      </c>
      <c r="G1783" s="205"/>
      <c r="H1783" s="209">
        <v>1</v>
      </c>
      <c r="I1783" s="210"/>
      <c r="J1783" s="205"/>
      <c r="K1783" s="205"/>
      <c r="L1783" s="211"/>
      <c r="M1783" s="212"/>
      <c r="N1783" s="213"/>
      <c r="O1783" s="213"/>
      <c r="P1783" s="213"/>
      <c r="Q1783" s="213"/>
      <c r="R1783" s="213"/>
      <c r="S1783" s="213"/>
      <c r="T1783" s="214"/>
      <c r="AT1783" s="215" t="s">
        <v>180</v>
      </c>
      <c r="AU1783" s="215" t="s">
        <v>81</v>
      </c>
      <c r="AV1783" s="11" t="s">
        <v>81</v>
      </c>
      <c r="AW1783" s="11" t="s">
        <v>182</v>
      </c>
      <c r="AX1783" s="11" t="s">
        <v>71</v>
      </c>
      <c r="AY1783" s="215" t="s">
        <v>172</v>
      </c>
    </row>
    <row r="1784" spans="2:51" s="11" customFormat="1" ht="13.5">
      <c r="B1784" s="204"/>
      <c r="C1784" s="205"/>
      <c r="D1784" s="206" t="s">
        <v>180</v>
      </c>
      <c r="E1784" s="207" t="s">
        <v>21</v>
      </c>
      <c r="F1784" s="208" t="s">
        <v>3096</v>
      </c>
      <c r="G1784" s="205"/>
      <c r="H1784" s="209">
        <v>1</v>
      </c>
      <c r="I1784" s="210"/>
      <c r="J1784" s="205"/>
      <c r="K1784" s="205"/>
      <c r="L1784" s="211"/>
      <c r="M1784" s="212"/>
      <c r="N1784" s="213"/>
      <c r="O1784" s="213"/>
      <c r="P1784" s="213"/>
      <c r="Q1784" s="213"/>
      <c r="R1784" s="213"/>
      <c r="S1784" s="213"/>
      <c r="T1784" s="214"/>
      <c r="AT1784" s="215" t="s">
        <v>180</v>
      </c>
      <c r="AU1784" s="215" t="s">
        <v>81</v>
      </c>
      <c r="AV1784" s="11" t="s">
        <v>81</v>
      </c>
      <c r="AW1784" s="11" t="s">
        <v>182</v>
      </c>
      <c r="AX1784" s="11" t="s">
        <v>71</v>
      </c>
      <c r="AY1784" s="215" t="s">
        <v>172</v>
      </c>
    </row>
    <row r="1785" spans="2:51" s="11" customFormat="1" ht="13.5">
      <c r="B1785" s="204"/>
      <c r="C1785" s="205"/>
      <c r="D1785" s="206" t="s">
        <v>180</v>
      </c>
      <c r="E1785" s="207" t="s">
        <v>21</v>
      </c>
      <c r="F1785" s="208" t="s">
        <v>3097</v>
      </c>
      <c r="G1785" s="205"/>
      <c r="H1785" s="209">
        <v>1</v>
      </c>
      <c r="I1785" s="210"/>
      <c r="J1785" s="205"/>
      <c r="K1785" s="205"/>
      <c r="L1785" s="211"/>
      <c r="M1785" s="212"/>
      <c r="N1785" s="213"/>
      <c r="O1785" s="213"/>
      <c r="P1785" s="213"/>
      <c r="Q1785" s="213"/>
      <c r="R1785" s="213"/>
      <c r="S1785" s="213"/>
      <c r="T1785" s="214"/>
      <c r="AT1785" s="215" t="s">
        <v>180</v>
      </c>
      <c r="AU1785" s="215" t="s">
        <v>81</v>
      </c>
      <c r="AV1785" s="11" t="s">
        <v>81</v>
      </c>
      <c r="AW1785" s="11" t="s">
        <v>182</v>
      </c>
      <c r="AX1785" s="11" t="s">
        <v>71</v>
      </c>
      <c r="AY1785" s="215" t="s">
        <v>172</v>
      </c>
    </row>
    <row r="1786" spans="2:51" s="11" customFormat="1" ht="13.5">
      <c r="B1786" s="204"/>
      <c r="C1786" s="205"/>
      <c r="D1786" s="206" t="s">
        <v>180</v>
      </c>
      <c r="E1786" s="207" t="s">
        <v>21</v>
      </c>
      <c r="F1786" s="208" t="s">
        <v>3098</v>
      </c>
      <c r="G1786" s="205"/>
      <c r="H1786" s="209">
        <v>1</v>
      </c>
      <c r="I1786" s="210"/>
      <c r="J1786" s="205"/>
      <c r="K1786" s="205"/>
      <c r="L1786" s="211"/>
      <c r="M1786" s="212"/>
      <c r="N1786" s="213"/>
      <c r="O1786" s="213"/>
      <c r="P1786" s="213"/>
      <c r="Q1786" s="213"/>
      <c r="R1786" s="213"/>
      <c r="S1786" s="213"/>
      <c r="T1786" s="214"/>
      <c r="AT1786" s="215" t="s">
        <v>180</v>
      </c>
      <c r="AU1786" s="215" t="s">
        <v>81</v>
      </c>
      <c r="AV1786" s="11" t="s">
        <v>81</v>
      </c>
      <c r="AW1786" s="11" t="s">
        <v>182</v>
      </c>
      <c r="AX1786" s="11" t="s">
        <v>71</v>
      </c>
      <c r="AY1786" s="215" t="s">
        <v>172</v>
      </c>
    </row>
    <row r="1787" spans="2:51" s="11" customFormat="1" ht="13.5">
      <c r="B1787" s="204"/>
      <c r="C1787" s="205"/>
      <c r="D1787" s="206" t="s">
        <v>180</v>
      </c>
      <c r="E1787" s="207" t="s">
        <v>21</v>
      </c>
      <c r="F1787" s="208" t="s">
        <v>3099</v>
      </c>
      <c r="G1787" s="205"/>
      <c r="H1787" s="209">
        <v>1</v>
      </c>
      <c r="I1787" s="210"/>
      <c r="J1787" s="205"/>
      <c r="K1787" s="205"/>
      <c r="L1787" s="211"/>
      <c r="M1787" s="212"/>
      <c r="N1787" s="213"/>
      <c r="O1787" s="213"/>
      <c r="P1787" s="213"/>
      <c r="Q1787" s="213"/>
      <c r="R1787" s="213"/>
      <c r="S1787" s="213"/>
      <c r="T1787" s="214"/>
      <c r="AT1787" s="215" t="s">
        <v>180</v>
      </c>
      <c r="AU1787" s="215" t="s">
        <v>81</v>
      </c>
      <c r="AV1787" s="11" t="s">
        <v>81</v>
      </c>
      <c r="AW1787" s="11" t="s">
        <v>182</v>
      </c>
      <c r="AX1787" s="11" t="s">
        <v>71</v>
      </c>
      <c r="AY1787" s="215" t="s">
        <v>172</v>
      </c>
    </row>
    <row r="1788" spans="2:51" s="11" customFormat="1" ht="13.5">
      <c r="B1788" s="204"/>
      <c r="C1788" s="205"/>
      <c r="D1788" s="206" t="s">
        <v>180</v>
      </c>
      <c r="E1788" s="207" t="s">
        <v>21</v>
      </c>
      <c r="F1788" s="208" t="s">
        <v>3100</v>
      </c>
      <c r="G1788" s="205"/>
      <c r="H1788" s="209">
        <v>1</v>
      </c>
      <c r="I1788" s="210"/>
      <c r="J1788" s="205"/>
      <c r="K1788" s="205"/>
      <c r="L1788" s="211"/>
      <c r="M1788" s="212"/>
      <c r="N1788" s="213"/>
      <c r="O1788" s="213"/>
      <c r="P1788" s="213"/>
      <c r="Q1788" s="213"/>
      <c r="R1788" s="213"/>
      <c r="S1788" s="213"/>
      <c r="T1788" s="214"/>
      <c r="AT1788" s="215" t="s">
        <v>180</v>
      </c>
      <c r="AU1788" s="215" t="s">
        <v>81</v>
      </c>
      <c r="AV1788" s="11" t="s">
        <v>81</v>
      </c>
      <c r="AW1788" s="11" t="s">
        <v>182</v>
      </c>
      <c r="AX1788" s="11" t="s">
        <v>71</v>
      </c>
      <c r="AY1788" s="215" t="s">
        <v>172</v>
      </c>
    </row>
    <row r="1789" spans="2:51" s="12" customFormat="1" ht="13.5">
      <c r="B1789" s="216"/>
      <c r="C1789" s="217"/>
      <c r="D1789" s="206" t="s">
        <v>180</v>
      </c>
      <c r="E1789" s="218" t="s">
        <v>21</v>
      </c>
      <c r="F1789" s="219" t="s">
        <v>183</v>
      </c>
      <c r="G1789" s="217"/>
      <c r="H1789" s="220">
        <v>21</v>
      </c>
      <c r="I1789" s="221"/>
      <c r="J1789" s="217"/>
      <c r="K1789" s="217"/>
      <c r="L1789" s="222"/>
      <c r="M1789" s="223"/>
      <c r="N1789" s="224"/>
      <c r="O1789" s="224"/>
      <c r="P1789" s="224"/>
      <c r="Q1789" s="224"/>
      <c r="R1789" s="224"/>
      <c r="S1789" s="224"/>
      <c r="T1789" s="225"/>
      <c r="AT1789" s="226" t="s">
        <v>180</v>
      </c>
      <c r="AU1789" s="226" t="s">
        <v>81</v>
      </c>
      <c r="AV1789" s="12" t="s">
        <v>179</v>
      </c>
      <c r="AW1789" s="12" t="s">
        <v>182</v>
      </c>
      <c r="AX1789" s="12" t="s">
        <v>79</v>
      </c>
      <c r="AY1789" s="226" t="s">
        <v>172</v>
      </c>
    </row>
    <row r="1790" spans="2:65" s="1" customFormat="1" ht="16.5" customHeight="1">
      <c r="B1790" s="41"/>
      <c r="C1790" s="192" t="s">
        <v>1958</v>
      </c>
      <c r="D1790" s="192" t="s">
        <v>174</v>
      </c>
      <c r="E1790" s="193" t="s">
        <v>3243</v>
      </c>
      <c r="F1790" s="194" t="s">
        <v>3244</v>
      </c>
      <c r="G1790" s="195" t="s">
        <v>280</v>
      </c>
      <c r="H1790" s="196">
        <v>21</v>
      </c>
      <c r="I1790" s="197"/>
      <c r="J1790" s="198">
        <f>ROUND(I1790*H1790,2)</f>
        <v>0</v>
      </c>
      <c r="K1790" s="194" t="s">
        <v>21</v>
      </c>
      <c r="L1790" s="61"/>
      <c r="M1790" s="199" t="s">
        <v>21</v>
      </c>
      <c r="N1790" s="200" t="s">
        <v>42</v>
      </c>
      <c r="O1790" s="42"/>
      <c r="P1790" s="201">
        <f>O1790*H1790</f>
        <v>0</v>
      </c>
      <c r="Q1790" s="201">
        <v>0</v>
      </c>
      <c r="R1790" s="201">
        <f>Q1790*H1790</f>
        <v>0</v>
      </c>
      <c r="S1790" s="201">
        <v>0</v>
      </c>
      <c r="T1790" s="202">
        <f>S1790*H1790</f>
        <v>0</v>
      </c>
      <c r="AR1790" s="24" t="s">
        <v>209</v>
      </c>
      <c r="AT1790" s="24" t="s">
        <v>174</v>
      </c>
      <c r="AU1790" s="24" t="s">
        <v>81</v>
      </c>
      <c r="AY1790" s="24" t="s">
        <v>172</v>
      </c>
      <c r="BE1790" s="203">
        <f>IF(N1790="základní",J1790,0)</f>
        <v>0</v>
      </c>
      <c r="BF1790" s="203">
        <f>IF(N1790="snížená",J1790,0)</f>
        <v>0</v>
      </c>
      <c r="BG1790" s="203">
        <f>IF(N1790="zákl. přenesená",J1790,0)</f>
        <v>0</v>
      </c>
      <c r="BH1790" s="203">
        <f>IF(N1790="sníž. přenesená",J1790,0)</f>
        <v>0</v>
      </c>
      <c r="BI1790" s="203">
        <f>IF(N1790="nulová",J1790,0)</f>
        <v>0</v>
      </c>
      <c r="BJ1790" s="24" t="s">
        <v>79</v>
      </c>
      <c r="BK1790" s="203">
        <f>ROUND(I1790*H1790,2)</f>
        <v>0</v>
      </c>
      <c r="BL1790" s="24" t="s">
        <v>209</v>
      </c>
      <c r="BM1790" s="24" t="s">
        <v>3245</v>
      </c>
    </row>
    <row r="1791" spans="2:51" s="11" customFormat="1" ht="13.5">
      <c r="B1791" s="204"/>
      <c r="C1791" s="205"/>
      <c r="D1791" s="206" t="s">
        <v>180</v>
      </c>
      <c r="E1791" s="207" t="s">
        <v>21</v>
      </c>
      <c r="F1791" s="208" t="s">
        <v>694</v>
      </c>
      <c r="G1791" s="205"/>
      <c r="H1791" s="209">
        <v>1</v>
      </c>
      <c r="I1791" s="210"/>
      <c r="J1791" s="205"/>
      <c r="K1791" s="205"/>
      <c r="L1791" s="211"/>
      <c r="M1791" s="212"/>
      <c r="N1791" s="213"/>
      <c r="O1791" s="213"/>
      <c r="P1791" s="213"/>
      <c r="Q1791" s="213"/>
      <c r="R1791" s="213"/>
      <c r="S1791" s="213"/>
      <c r="T1791" s="214"/>
      <c r="AT1791" s="215" t="s">
        <v>180</v>
      </c>
      <c r="AU1791" s="215" t="s">
        <v>81</v>
      </c>
      <c r="AV1791" s="11" t="s">
        <v>81</v>
      </c>
      <c r="AW1791" s="11" t="s">
        <v>182</v>
      </c>
      <c r="AX1791" s="11" t="s">
        <v>71</v>
      </c>
      <c r="AY1791" s="215" t="s">
        <v>172</v>
      </c>
    </row>
    <row r="1792" spans="2:51" s="11" customFormat="1" ht="13.5">
      <c r="B1792" s="204"/>
      <c r="C1792" s="205"/>
      <c r="D1792" s="206" t="s">
        <v>180</v>
      </c>
      <c r="E1792" s="207" t="s">
        <v>21</v>
      </c>
      <c r="F1792" s="208" t="s">
        <v>3081</v>
      </c>
      <c r="G1792" s="205"/>
      <c r="H1792" s="209">
        <v>1</v>
      </c>
      <c r="I1792" s="210"/>
      <c r="J1792" s="205"/>
      <c r="K1792" s="205"/>
      <c r="L1792" s="211"/>
      <c r="M1792" s="212"/>
      <c r="N1792" s="213"/>
      <c r="O1792" s="213"/>
      <c r="P1792" s="213"/>
      <c r="Q1792" s="213"/>
      <c r="R1792" s="213"/>
      <c r="S1792" s="213"/>
      <c r="T1792" s="214"/>
      <c r="AT1792" s="215" t="s">
        <v>180</v>
      </c>
      <c r="AU1792" s="215" t="s">
        <v>81</v>
      </c>
      <c r="AV1792" s="11" t="s">
        <v>81</v>
      </c>
      <c r="AW1792" s="11" t="s">
        <v>182</v>
      </c>
      <c r="AX1792" s="11" t="s">
        <v>71</v>
      </c>
      <c r="AY1792" s="215" t="s">
        <v>172</v>
      </c>
    </row>
    <row r="1793" spans="2:51" s="11" customFormat="1" ht="13.5">
      <c r="B1793" s="204"/>
      <c r="C1793" s="205"/>
      <c r="D1793" s="206" t="s">
        <v>180</v>
      </c>
      <c r="E1793" s="207" t="s">
        <v>21</v>
      </c>
      <c r="F1793" s="208" t="s">
        <v>3082</v>
      </c>
      <c r="G1793" s="205"/>
      <c r="H1793" s="209">
        <v>1</v>
      </c>
      <c r="I1793" s="210"/>
      <c r="J1793" s="205"/>
      <c r="K1793" s="205"/>
      <c r="L1793" s="211"/>
      <c r="M1793" s="212"/>
      <c r="N1793" s="213"/>
      <c r="O1793" s="213"/>
      <c r="P1793" s="213"/>
      <c r="Q1793" s="213"/>
      <c r="R1793" s="213"/>
      <c r="S1793" s="213"/>
      <c r="T1793" s="214"/>
      <c r="AT1793" s="215" t="s">
        <v>180</v>
      </c>
      <c r="AU1793" s="215" t="s">
        <v>81</v>
      </c>
      <c r="AV1793" s="11" t="s">
        <v>81</v>
      </c>
      <c r="AW1793" s="11" t="s">
        <v>182</v>
      </c>
      <c r="AX1793" s="11" t="s">
        <v>71</v>
      </c>
      <c r="AY1793" s="215" t="s">
        <v>172</v>
      </c>
    </row>
    <row r="1794" spans="2:51" s="11" customFormat="1" ht="13.5">
      <c r="B1794" s="204"/>
      <c r="C1794" s="205"/>
      <c r="D1794" s="206" t="s">
        <v>180</v>
      </c>
      <c r="E1794" s="207" t="s">
        <v>21</v>
      </c>
      <c r="F1794" s="208" t="s">
        <v>3083</v>
      </c>
      <c r="G1794" s="205"/>
      <c r="H1794" s="209">
        <v>1</v>
      </c>
      <c r="I1794" s="210"/>
      <c r="J1794" s="205"/>
      <c r="K1794" s="205"/>
      <c r="L1794" s="211"/>
      <c r="M1794" s="212"/>
      <c r="N1794" s="213"/>
      <c r="O1794" s="213"/>
      <c r="P1794" s="213"/>
      <c r="Q1794" s="213"/>
      <c r="R1794" s="213"/>
      <c r="S1794" s="213"/>
      <c r="T1794" s="214"/>
      <c r="AT1794" s="215" t="s">
        <v>180</v>
      </c>
      <c r="AU1794" s="215" t="s">
        <v>81</v>
      </c>
      <c r="AV1794" s="11" t="s">
        <v>81</v>
      </c>
      <c r="AW1794" s="11" t="s">
        <v>182</v>
      </c>
      <c r="AX1794" s="11" t="s">
        <v>71</v>
      </c>
      <c r="AY1794" s="215" t="s">
        <v>172</v>
      </c>
    </row>
    <row r="1795" spans="2:51" s="11" customFormat="1" ht="13.5">
      <c r="B1795" s="204"/>
      <c r="C1795" s="205"/>
      <c r="D1795" s="206" t="s">
        <v>180</v>
      </c>
      <c r="E1795" s="207" t="s">
        <v>21</v>
      </c>
      <c r="F1795" s="208" t="s">
        <v>3084</v>
      </c>
      <c r="G1795" s="205"/>
      <c r="H1795" s="209">
        <v>1</v>
      </c>
      <c r="I1795" s="210"/>
      <c r="J1795" s="205"/>
      <c r="K1795" s="205"/>
      <c r="L1795" s="211"/>
      <c r="M1795" s="212"/>
      <c r="N1795" s="213"/>
      <c r="O1795" s="213"/>
      <c r="P1795" s="213"/>
      <c r="Q1795" s="213"/>
      <c r="R1795" s="213"/>
      <c r="S1795" s="213"/>
      <c r="T1795" s="214"/>
      <c r="AT1795" s="215" t="s">
        <v>180</v>
      </c>
      <c r="AU1795" s="215" t="s">
        <v>81</v>
      </c>
      <c r="AV1795" s="11" t="s">
        <v>81</v>
      </c>
      <c r="AW1795" s="11" t="s">
        <v>182</v>
      </c>
      <c r="AX1795" s="11" t="s">
        <v>71</v>
      </c>
      <c r="AY1795" s="215" t="s">
        <v>172</v>
      </c>
    </row>
    <row r="1796" spans="2:51" s="11" customFormat="1" ht="13.5">
      <c r="B1796" s="204"/>
      <c r="C1796" s="205"/>
      <c r="D1796" s="206" t="s">
        <v>180</v>
      </c>
      <c r="E1796" s="207" t="s">
        <v>21</v>
      </c>
      <c r="F1796" s="208" t="s">
        <v>3085</v>
      </c>
      <c r="G1796" s="205"/>
      <c r="H1796" s="209">
        <v>1</v>
      </c>
      <c r="I1796" s="210"/>
      <c r="J1796" s="205"/>
      <c r="K1796" s="205"/>
      <c r="L1796" s="211"/>
      <c r="M1796" s="212"/>
      <c r="N1796" s="213"/>
      <c r="O1796" s="213"/>
      <c r="P1796" s="213"/>
      <c r="Q1796" s="213"/>
      <c r="R1796" s="213"/>
      <c r="S1796" s="213"/>
      <c r="T1796" s="214"/>
      <c r="AT1796" s="215" t="s">
        <v>180</v>
      </c>
      <c r="AU1796" s="215" t="s">
        <v>81</v>
      </c>
      <c r="AV1796" s="11" t="s">
        <v>81</v>
      </c>
      <c r="AW1796" s="11" t="s">
        <v>182</v>
      </c>
      <c r="AX1796" s="11" t="s">
        <v>71</v>
      </c>
      <c r="AY1796" s="215" t="s">
        <v>172</v>
      </c>
    </row>
    <row r="1797" spans="2:51" s="11" customFormat="1" ht="13.5">
      <c r="B1797" s="204"/>
      <c r="C1797" s="205"/>
      <c r="D1797" s="206" t="s">
        <v>180</v>
      </c>
      <c r="E1797" s="207" t="s">
        <v>21</v>
      </c>
      <c r="F1797" s="208" t="s">
        <v>3086</v>
      </c>
      <c r="G1797" s="205"/>
      <c r="H1797" s="209">
        <v>1</v>
      </c>
      <c r="I1797" s="210"/>
      <c r="J1797" s="205"/>
      <c r="K1797" s="205"/>
      <c r="L1797" s="211"/>
      <c r="M1797" s="212"/>
      <c r="N1797" s="213"/>
      <c r="O1797" s="213"/>
      <c r="P1797" s="213"/>
      <c r="Q1797" s="213"/>
      <c r="R1797" s="213"/>
      <c r="S1797" s="213"/>
      <c r="T1797" s="214"/>
      <c r="AT1797" s="215" t="s">
        <v>180</v>
      </c>
      <c r="AU1797" s="215" t="s">
        <v>81</v>
      </c>
      <c r="AV1797" s="11" t="s">
        <v>81</v>
      </c>
      <c r="AW1797" s="11" t="s">
        <v>182</v>
      </c>
      <c r="AX1797" s="11" t="s">
        <v>71</v>
      </c>
      <c r="AY1797" s="215" t="s">
        <v>172</v>
      </c>
    </row>
    <row r="1798" spans="2:51" s="11" customFormat="1" ht="13.5">
      <c r="B1798" s="204"/>
      <c r="C1798" s="205"/>
      <c r="D1798" s="206" t="s">
        <v>180</v>
      </c>
      <c r="E1798" s="207" t="s">
        <v>21</v>
      </c>
      <c r="F1798" s="208" t="s">
        <v>3087</v>
      </c>
      <c r="G1798" s="205"/>
      <c r="H1798" s="209">
        <v>1</v>
      </c>
      <c r="I1798" s="210"/>
      <c r="J1798" s="205"/>
      <c r="K1798" s="205"/>
      <c r="L1798" s="211"/>
      <c r="M1798" s="212"/>
      <c r="N1798" s="213"/>
      <c r="O1798" s="213"/>
      <c r="P1798" s="213"/>
      <c r="Q1798" s="213"/>
      <c r="R1798" s="213"/>
      <c r="S1798" s="213"/>
      <c r="T1798" s="214"/>
      <c r="AT1798" s="215" t="s">
        <v>180</v>
      </c>
      <c r="AU1798" s="215" t="s">
        <v>81</v>
      </c>
      <c r="AV1798" s="11" t="s">
        <v>81</v>
      </c>
      <c r="AW1798" s="11" t="s">
        <v>182</v>
      </c>
      <c r="AX1798" s="11" t="s">
        <v>71</v>
      </c>
      <c r="AY1798" s="215" t="s">
        <v>172</v>
      </c>
    </row>
    <row r="1799" spans="2:51" s="11" customFormat="1" ht="13.5">
      <c r="B1799" s="204"/>
      <c r="C1799" s="205"/>
      <c r="D1799" s="206" t="s">
        <v>180</v>
      </c>
      <c r="E1799" s="207" t="s">
        <v>21</v>
      </c>
      <c r="F1799" s="208" t="s">
        <v>3088</v>
      </c>
      <c r="G1799" s="205"/>
      <c r="H1799" s="209">
        <v>1</v>
      </c>
      <c r="I1799" s="210"/>
      <c r="J1799" s="205"/>
      <c r="K1799" s="205"/>
      <c r="L1799" s="211"/>
      <c r="M1799" s="212"/>
      <c r="N1799" s="213"/>
      <c r="O1799" s="213"/>
      <c r="P1799" s="213"/>
      <c r="Q1799" s="213"/>
      <c r="R1799" s="213"/>
      <c r="S1799" s="213"/>
      <c r="T1799" s="214"/>
      <c r="AT1799" s="215" t="s">
        <v>180</v>
      </c>
      <c r="AU1799" s="215" t="s">
        <v>81</v>
      </c>
      <c r="AV1799" s="11" t="s">
        <v>81</v>
      </c>
      <c r="AW1799" s="11" t="s">
        <v>182</v>
      </c>
      <c r="AX1799" s="11" t="s">
        <v>71</v>
      </c>
      <c r="AY1799" s="215" t="s">
        <v>172</v>
      </c>
    </row>
    <row r="1800" spans="2:51" s="11" customFormat="1" ht="13.5">
      <c r="B1800" s="204"/>
      <c r="C1800" s="205"/>
      <c r="D1800" s="206" t="s">
        <v>180</v>
      </c>
      <c r="E1800" s="207" t="s">
        <v>21</v>
      </c>
      <c r="F1800" s="208" t="s">
        <v>3089</v>
      </c>
      <c r="G1800" s="205"/>
      <c r="H1800" s="209">
        <v>1</v>
      </c>
      <c r="I1800" s="210"/>
      <c r="J1800" s="205"/>
      <c r="K1800" s="205"/>
      <c r="L1800" s="211"/>
      <c r="M1800" s="212"/>
      <c r="N1800" s="213"/>
      <c r="O1800" s="213"/>
      <c r="P1800" s="213"/>
      <c r="Q1800" s="213"/>
      <c r="R1800" s="213"/>
      <c r="S1800" s="213"/>
      <c r="T1800" s="214"/>
      <c r="AT1800" s="215" t="s">
        <v>180</v>
      </c>
      <c r="AU1800" s="215" t="s">
        <v>81</v>
      </c>
      <c r="AV1800" s="11" t="s">
        <v>81</v>
      </c>
      <c r="AW1800" s="11" t="s">
        <v>182</v>
      </c>
      <c r="AX1800" s="11" t="s">
        <v>71</v>
      </c>
      <c r="AY1800" s="215" t="s">
        <v>172</v>
      </c>
    </row>
    <row r="1801" spans="2:51" s="11" customFormat="1" ht="13.5">
      <c r="B1801" s="204"/>
      <c r="C1801" s="205"/>
      <c r="D1801" s="206" t="s">
        <v>180</v>
      </c>
      <c r="E1801" s="207" t="s">
        <v>21</v>
      </c>
      <c r="F1801" s="208" t="s">
        <v>3090</v>
      </c>
      <c r="G1801" s="205"/>
      <c r="H1801" s="209">
        <v>1</v>
      </c>
      <c r="I1801" s="210"/>
      <c r="J1801" s="205"/>
      <c r="K1801" s="205"/>
      <c r="L1801" s="211"/>
      <c r="M1801" s="212"/>
      <c r="N1801" s="213"/>
      <c r="O1801" s="213"/>
      <c r="P1801" s="213"/>
      <c r="Q1801" s="213"/>
      <c r="R1801" s="213"/>
      <c r="S1801" s="213"/>
      <c r="T1801" s="214"/>
      <c r="AT1801" s="215" t="s">
        <v>180</v>
      </c>
      <c r="AU1801" s="215" t="s">
        <v>81</v>
      </c>
      <c r="AV1801" s="11" t="s">
        <v>81</v>
      </c>
      <c r="AW1801" s="11" t="s">
        <v>182</v>
      </c>
      <c r="AX1801" s="11" t="s">
        <v>71</v>
      </c>
      <c r="AY1801" s="215" t="s">
        <v>172</v>
      </c>
    </row>
    <row r="1802" spans="2:51" s="11" customFormat="1" ht="13.5">
      <c r="B1802" s="204"/>
      <c r="C1802" s="205"/>
      <c r="D1802" s="206" t="s">
        <v>180</v>
      </c>
      <c r="E1802" s="207" t="s">
        <v>21</v>
      </c>
      <c r="F1802" s="208" t="s">
        <v>3091</v>
      </c>
      <c r="G1802" s="205"/>
      <c r="H1802" s="209">
        <v>1</v>
      </c>
      <c r="I1802" s="210"/>
      <c r="J1802" s="205"/>
      <c r="K1802" s="205"/>
      <c r="L1802" s="211"/>
      <c r="M1802" s="212"/>
      <c r="N1802" s="213"/>
      <c r="O1802" s="213"/>
      <c r="P1802" s="213"/>
      <c r="Q1802" s="213"/>
      <c r="R1802" s="213"/>
      <c r="S1802" s="213"/>
      <c r="T1802" s="214"/>
      <c r="AT1802" s="215" t="s">
        <v>180</v>
      </c>
      <c r="AU1802" s="215" t="s">
        <v>81</v>
      </c>
      <c r="AV1802" s="11" t="s">
        <v>81</v>
      </c>
      <c r="AW1802" s="11" t="s">
        <v>182</v>
      </c>
      <c r="AX1802" s="11" t="s">
        <v>71</v>
      </c>
      <c r="AY1802" s="215" t="s">
        <v>172</v>
      </c>
    </row>
    <row r="1803" spans="2:51" s="11" customFormat="1" ht="13.5">
      <c r="B1803" s="204"/>
      <c r="C1803" s="205"/>
      <c r="D1803" s="206" t="s">
        <v>180</v>
      </c>
      <c r="E1803" s="207" t="s">
        <v>21</v>
      </c>
      <c r="F1803" s="208" t="s">
        <v>3092</v>
      </c>
      <c r="G1803" s="205"/>
      <c r="H1803" s="209">
        <v>1</v>
      </c>
      <c r="I1803" s="210"/>
      <c r="J1803" s="205"/>
      <c r="K1803" s="205"/>
      <c r="L1803" s="211"/>
      <c r="M1803" s="212"/>
      <c r="N1803" s="213"/>
      <c r="O1803" s="213"/>
      <c r="P1803" s="213"/>
      <c r="Q1803" s="213"/>
      <c r="R1803" s="213"/>
      <c r="S1803" s="213"/>
      <c r="T1803" s="214"/>
      <c r="AT1803" s="215" t="s">
        <v>180</v>
      </c>
      <c r="AU1803" s="215" t="s">
        <v>81</v>
      </c>
      <c r="AV1803" s="11" t="s">
        <v>81</v>
      </c>
      <c r="AW1803" s="11" t="s">
        <v>182</v>
      </c>
      <c r="AX1803" s="11" t="s">
        <v>71</v>
      </c>
      <c r="AY1803" s="215" t="s">
        <v>172</v>
      </c>
    </row>
    <row r="1804" spans="2:51" s="11" customFormat="1" ht="13.5">
      <c r="B1804" s="204"/>
      <c r="C1804" s="205"/>
      <c r="D1804" s="206" t="s">
        <v>180</v>
      </c>
      <c r="E1804" s="207" t="s">
        <v>21</v>
      </c>
      <c r="F1804" s="208" t="s">
        <v>3093</v>
      </c>
      <c r="G1804" s="205"/>
      <c r="H1804" s="209">
        <v>1</v>
      </c>
      <c r="I1804" s="210"/>
      <c r="J1804" s="205"/>
      <c r="K1804" s="205"/>
      <c r="L1804" s="211"/>
      <c r="M1804" s="212"/>
      <c r="N1804" s="213"/>
      <c r="O1804" s="213"/>
      <c r="P1804" s="213"/>
      <c r="Q1804" s="213"/>
      <c r="R1804" s="213"/>
      <c r="S1804" s="213"/>
      <c r="T1804" s="214"/>
      <c r="AT1804" s="215" t="s">
        <v>180</v>
      </c>
      <c r="AU1804" s="215" t="s">
        <v>81</v>
      </c>
      <c r="AV1804" s="11" t="s">
        <v>81</v>
      </c>
      <c r="AW1804" s="11" t="s">
        <v>182</v>
      </c>
      <c r="AX1804" s="11" t="s">
        <v>71</v>
      </c>
      <c r="AY1804" s="215" t="s">
        <v>172</v>
      </c>
    </row>
    <row r="1805" spans="2:51" s="11" customFormat="1" ht="13.5">
      <c r="B1805" s="204"/>
      <c r="C1805" s="205"/>
      <c r="D1805" s="206" t="s">
        <v>180</v>
      </c>
      <c r="E1805" s="207" t="s">
        <v>21</v>
      </c>
      <c r="F1805" s="208" t="s">
        <v>3094</v>
      </c>
      <c r="G1805" s="205"/>
      <c r="H1805" s="209">
        <v>1</v>
      </c>
      <c r="I1805" s="210"/>
      <c r="J1805" s="205"/>
      <c r="K1805" s="205"/>
      <c r="L1805" s="211"/>
      <c r="M1805" s="212"/>
      <c r="N1805" s="213"/>
      <c r="O1805" s="213"/>
      <c r="P1805" s="213"/>
      <c r="Q1805" s="213"/>
      <c r="R1805" s="213"/>
      <c r="S1805" s="213"/>
      <c r="T1805" s="214"/>
      <c r="AT1805" s="215" t="s">
        <v>180</v>
      </c>
      <c r="AU1805" s="215" t="s">
        <v>81</v>
      </c>
      <c r="AV1805" s="11" t="s">
        <v>81</v>
      </c>
      <c r="AW1805" s="11" t="s">
        <v>182</v>
      </c>
      <c r="AX1805" s="11" t="s">
        <v>71</v>
      </c>
      <c r="AY1805" s="215" t="s">
        <v>172</v>
      </c>
    </row>
    <row r="1806" spans="2:51" s="11" customFormat="1" ht="13.5">
      <c r="B1806" s="204"/>
      <c r="C1806" s="205"/>
      <c r="D1806" s="206" t="s">
        <v>180</v>
      </c>
      <c r="E1806" s="207" t="s">
        <v>21</v>
      </c>
      <c r="F1806" s="208" t="s">
        <v>3095</v>
      </c>
      <c r="G1806" s="205"/>
      <c r="H1806" s="209">
        <v>1</v>
      </c>
      <c r="I1806" s="210"/>
      <c r="J1806" s="205"/>
      <c r="K1806" s="205"/>
      <c r="L1806" s="211"/>
      <c r="M1806" s="212"/>
      <c r="N1806" s="213"/>
      <c r="O1806" s="213"/>
      <c r="P1806" s="213"/>
      <c r="Q1806" s="213"/>
      <c r="R1806" s="213"/>
      <c r="S1806" s="213"/>
      <c r="T1806" s="214"/>
      <c r="AT1806" s="215" t="s">
        <v>180</v>
      </c>
      <c r="AU1806" s="215" t="s">
        <v>81</v>
      </c>
      <c r="AV1806" s="11" t="s">
        <v>81</v>
      </c>
      <c r="AW1806" s="11" t="s">
        <v>182</v>
      </c>
      <c r="AX1806" s="11" t="s">
        <v>71</v>
      </c>
      <c r="AY1806" s="215" t="s">
        <v>172</v>
      </c>
    </row>
    <row r="1807" spans="2:51" s="11" customFormat="1" ht="13.5">
      <c r="B1807" s="204"/>
      <c r="C1807" s="205"/>
      <c r="D1807" s="206" t="s">
        <v>180</v>
      </c>
      <c r="E1807" s="207" t="s">
        <v>21</v>
      </c>
      <c r="F1807" s="208" t="s">
        <v>3096</v>
      </c>
      <c r="G1807" s="205"/>
      <c r="H1807" s="209">
        <v>1</v>
      </c>
      <c r="I1807" s="210"/>
      <c r="J1807" s="205"/>
      <c r="K1807" s="205"/>
      <c r="L1807" s="211"/>
      <c r="M1807" s="212"/>
      <c r="N1807" s="213"/>
      <c r="O1807" s="213"/>
      <c r="P1807" s="213"/>
      <c r="Q1807" s="213"/>
      <c r="R1807" s="213"/>
      <c r="S1807" s="213"/>
      <c r="T1807" s="214"/>
      <c r="AT1807" s="215" t="s">
        <v>180</v>
      </c>
      <c r="AU1807" s="215" t="s">
        <v>81</v>
      </c>
      <c r="AV1807" s="11" t="s">
        <v>81</v>
      </c>
      <c r="AW1807" s="11" t="s">
        <v>182</v>
      </c>
      <c r="AX1807" s="11" t="s">
        <v>71</v>
      </c>
      <c r="AY1807" s="215" t="s">
        <v>172</v>
      </c>
    </row>
    <row r="1808" spans="2:51" s="11" customFormat="1" ht="13.5">
      <c r="B1808" s="204"/>
      <c r="C1808" s="205"/>
      <c r="D1808" s="206" t="s">
        <v>180</v>
      </c>
      <c r="E1808" s="207" t="s">
        <v>21</v>
      </c>
      <c r="F1808" s="208" t="s">
        <v>3097</v>
      </c>
      <c r="G1808" s="205"/>
      <c r="H1808" s="209">
        <v>1</v>
      </c>
      <c r="I1808" s="210"/>
      <c r="J1808" s="205"/>
      <c r="K1808" s="205"/>
      <c r="L1808" s="211"/>
      <c r="M1808" s="212"/>
      <c r="N1808" s="213"/>
      <c r="O1808" s="213"/>
      <c r="P1808" s="213"/>
      <c r="Q1808" s="213"/>
      <c r="R1808" s="213"/>
      <c r="S1808" s="213"/>
      <c r="T1808" s="214"/>
      <c r="AT1808" s="215" t="s">
        <v>180</v>
      </c>
      <c r="AU1808" s="215" t="s">
        <v>81</v>
      </c>
      <c r="AV1808" s="11" t="s">
        <v>81</v>
      </c>
      <c r="AW1808" s="11" t="s">
        <v>182</v>
      </c>
      <c r="AX1808" s="11" t="s">
        <v>71</v>
      </c>
      <c r="AY1808" s="215" t="s">
        <v>172</v>
      </c>
    </row>
    <row r="1809" spans="2:51" s="11" customFormat="1" ht="13.5">
      <c r="B1809" s="204"/>
      <c r="C1809" s="205"/>
      <c r="D1809" s="206" t="s">
        <v>180</v>
      </c>
      <c r="E1809" s="207" t="s">
        <v>21</v>
      </c>
      <c r="F1809" s="208" t="s">
        <v>3098</v>
      </c>
      <c r="G1809" s="205"/>
      <c r="H1809" s="209">
        <v>1</v>
      </c>
      <c r="I1809" s="210"/>
      <c r="J1809" s="205"/>
      <c r="K1809" s="205"/>
      <c r="L1809" s="211"/>
      <c r="M1809" s="212"/>
      <c r="N1809" s="213"/>
      <c r="O1809" s="213"/>
      <c r="P1809" s="213"/>
      <c r="Q1809" s="213"/>
      <c r="R1809" s="213"/>
      <c r="S1809" s="213"/>
      <c r="T1809" s="214"/>
      <c r="AT1809" s="215" t="s">
        <v>180</v>
      </c>
      <c r="AU1809" s="215" t="s">
        <v>81</v>
      </c>
      <c r="AV1809" s="11" t="s">
        <v>81</v>
      </c>
      <c r="AW1809" s="11" t="s">
        <v>182</v>
      </c>
      <c r="AX1809" s="11" t="s">
        <v>71</v>
      </c>
      <c r="AY1809" s="215" t="s">
        <v>172</v>
      </c>
    </row>
    <row r="1810" spans="2:51" s="11" customFormat="1" ht="13.5">
      <c r="B1810" s="204"/>
      <c r="C1810" s="205"/>
      <c r="D1810" s="206" t="s">
        <v>180</v>
      </c>
      <c r="E1810" s="207" t="s">
        <v>21</v>
      </c>
      <c r="F1810" s="208" t="s">
        <v>3099</v>
      </c>
      <c r="G1810" s="205"/>
      <c r="H1810" s="209">
        <v>1</v>
      </c>
      <c r="I1810" s="210"/>
      <c r="J1810" s="205"/>
      <c r="K1810" s="205"/>
      <c r="L1810" s="211"/>
      <c r="M1810" s="212"/>
      <c r="N1810" s="213"/>
      <c r="O1810" s="213"/>
      <c r="P1810" s="213"/>
      <c r="Q1810" s="213"/>
      <c r="R1810" s="213"/>
      <c r="S1810" s="213"/>
      <c r="T1810" s="214"/>
      <c r="AT1810" s="215" t="s">
        <v>180</v>
      </c>
      <c r="AU1810" s="215" t="s">
        <v>81</v>
      </c>
      <c r="AV1810" s="11" t="s">
        <v>81</v>
      </c>
      <c r="AW1810" s="11" t="s">
        <v>182</v>
      </c>
      <c r="AX1810" s="11" t="s">
        <v>71</v>
      </c>
      <c r="AY1810" s="215" t="s">
        <v>172</v>
      </c>
    </row>
    <row r="1811" spans="2:51" s="11" customFormat="1" ht="13.5">
      <c r="B1811" s="204"/>
      <c r="C1811" s="205"/>
      <c r="D1811" s="206" t="s">
        <v>180</v>
      </c>
      <c r="E1811" s="207" t="s">
        <v>21</v>
      </c>
      <c r="F1811" s="208" t="s">
        <v>3100</v>
      </c>
      <c r="G1811" s="205"/>
      <c r="H1811" s="209">
        <v>1</v>
      </c>
      <c r="I1811" s="210"/>
      <c r="J1811" s="205"/>
      <c r="K1811" s="205"/>
      <c r="L1811" s="211"/>
      <c r="M1811" s="212"/>
      <c r="N1811" s="213"/>
      <c r="O1811" s="213"/>
      <c r="P1811" s="213"/>
      <c r="Q1811" s="213"/>
      <c r="R1811" s="213"/>
      <c r="S1811" s="213"/>
      <c r="T1811" s="214"/>
      <c r="AT1811" s="215" t="s">
        <v>180</v>
      </c>
      <c r="AU1811" s="215" t="s">
        <v>81</v>
      </c>
      <c r="AV1811" s="11" t="s">
        <v>81</v>
      </c>
      <c r="AW1811" s="11" t="s">
        <v>182</v>
      </c>
      <c r="AX1811" s="11" t="s">
        <v>71</v>
      </c>
      <c r="AY1811" s="215" t="s">
        <v>172</v>
      </c>
    </row>
    <row r="1812" spans="2:51" s="12" customFormat="1" ht="13.5">
      <c r="B1812" s="216"/>
      <c r="C1812" s="217"/>
      <c r="D1812" s="206" t="s">
        <v>180</v>
      </c>
      <c r="E1812" s="218" t="s">
        <v>21</v>
      </c>
      <c r="F1812" s="219" t="s">
        <v>183</v>
      </c>
      <c r="G1812" s="217"/>
      <c r="H1812" s="220">
        <v>21</v>
      </c>
      <c r="I1812" s="221"/>
      <c r="J1812" s="217"/>
      <c r="K1812" s="217"/>
      <c r="L1812" s="222"/>
      <c r="M1812" s="223"/>
      <c r="N1812" s="224"/>
      <c r="O1812" s="224"/>
      <c r="P1812" s="224"/>
      <c r="Q1812" s="224"/>
      <c r="R1812" s="224"/>
      <c r="S1812" s="224"/>
      <c r="T1812" s="225"/>
      <c r="AT1812" s="226" t="s">
        <v>180</v>
      </c>
      <c r="AU1812" s="226" t="s">
        <v>81</v>
      </c>
      <c r="AV1812" s="12" t="s">
        <v>179</v>
      </c>
      <c r="AW1812" s="12" t="s">
        <v>182</v>
      </c>
      <c r="AX1812" s="12" t="s">
        <v>79</v>
      </c>
      <c r="AY1812" s="226" t="s">
        <v>172</v>
      </c>
    </row>
    <row r="1813" spans="2:65" s="1" customFormat="1" ht="16.5" customHeight="1">
      <c r="B1813" s="41"/>
      <c r="C1813" s="192" t="s">
        <v>3246</v>
      </c>
      <c r="D1813" s="192" t="s">
        <v>174</v>
      </c>
      <c r="E1813" s="193" t="s">
        <v>3247</v>
      </c>
      <c r="F1813" s="194" t="s">
        <v>3248</v>
      </c>
      <c r="G1813" s="195" t="s">
        <v>280</v>
      </c>
      <c r="H1813" s="196">
        <v>20</v>
      </c>
      <c r="I1813" s="197"/>
      <c r="J1813" s="198">
        <f>ROUND(I1813*H1813,2)</f>
        <v>0</v>
      </c>
      <c r="K1813" s="194" t="s">
        <v>21</v>
      </c>
      <c r="L1813" s="61"/>
      <c r="M1813" s="199" t="s">
        <v>21</v>
      </c>
      <c r="N1813" s="200" t="s">
        <v>42</v>
      </c>
      <c r="O1813" s="42"/>
      <c r="P1813" s="201">
        <f>O1813*H1813</f>
        <v>0</v>
      </c>
      <c r="Q1813" s="201">
        <v>0</v>
      </c>
      <c r="R1813" s="201">
        <f>Q1813*H1813</f>
        <v>0</v>
      </c>
      <c r="S1813" s="201">
        <v>0</v>
      </c>
      <c r="T1813" s="202">
        <f>S1813*H1813</f>
        <v>0</v>
      </c>
      <c r="AR1813" s="24" t="s">
        <v>209</v>
      </c>
      <c r="AT1813" s="24" t="s">
        <v>174</v>
      </c>
      <c r="AU1813" s="24" t="s">
        <v>81</v>
      </c>
      <c r="AY1813" s="24" t="s">
        <v>172</v>
      </c>
      <c r="BE1813" s="203">
        <f>IF(N1813="základní",J1813,0)</f>
        <v>0</v>
      </c>
      <c r="BF1813" s="203">
        <f>IF(N1813="snížená",J1813,0)</f>
        <v>0</v>
      </c>
      <c r="BG1813" s="203">
        <f>IF(N1813="zákl. přenesená",J1813,0)</f>
        <v>0</v>
      </c>
      <c r="BH1813" s="203">
        <f>IF(N1813="sníž. přenesená",J1813,0)</f>
        <v>0</v>
      </c>
      <c r="BI1813" s="203">
        <f>IF(N1813="nulová",J1813,0)</f>
        <v>0</v>
      </c>
      <c r="BJ1813" s="24" t="s">
        <v>79</v>
      </c>
      <c r="BK1813" s="203">
        <f>ROUND(I1813*H1813,2)</f>
        <v>0</v>
      </c>
      <c r="BL1813" s="24" t="s">
        <v>209</v>
      </c>
      <c r="BM1813" s="24" t="s">
        <v>3249</v>
      </c>
    </row>
    <row r="1814" spans="2:51" s="11" customFormat="1" ht="13.5">
      <c r="B1814" s="204"/>
      <c r="C1814" s="205"/>
      <c r="D1814" s="206" t="s">
        <v>180</v>
      </c>
      <c r="E1814" s="207" t="s">
        <v>21</v>
      </c>
      <c r="F1814" s="208" t="s">
        <v>3081</v>
      </c>
      <c r="G1814" s="205"/>
      <c r="H1814" s="209">
        <v>1</v>
      </c>
      <c r="I1814" s="210"/>
      <c r="J1814" s="205"/>
      <c r="K1814" s="205"/>
      <c r="L1814" s="211"/>
      <c r="M1814" s="212"/>
      <c r="N1814" s="213"/>
      <c r="O1814" s="213"/>
      <c r="P1814" s="213"/>
      <c r="Q1814" s="213"/>
      <c r="R1814" s="213"/>
      <c r="S1814" s="213"/>
      <c r="T1814" s="214"/>
      <c r="AT1814" s="215" t="s">
        <v>180</v>
      </c>
      <c r="AU1814" s="215" t="s">
        <v>81</v>
      </c>
      <c r="AV1814" s="11" t="s">
        <v>81</v>
      </c>
      <c r="AW1814" s="11" t="s">
        <v>182</v>
      </c>
      <c r="AX1814" s="11" t="s">
        <v>71</v>
      </c>
      <c r="AY1814" s="215" t="s">
        <v>172</v>
      </c>
    </row>
    <row r="1815" spans="2:51" s="11" customFormat="1" ht="13.5">
      <c r="B1815" s="204"/>
      <c r="C1815" s="205"/>
      <c r="D1815" s="206" t="s">
        <v>180</v>
      </c>
      <c r="E1815" s="207" t="s">
        <v>21</v>
      </c>
      <c r="F1815" s="208" t="s">
        <v>3082</v>
      </c>
      <c r="G1815" s="205"/>
      <c r="H1815" s="209">
        <v>1</v>
      </c>
      <c r="I1815" s="210"/>
      <c r="J1815" s="205"/>
      <c r="K1815" s="205"/>
      <c r="L1815" s="211"/>
      <c r="M1815" s="212"/>
      <c r="N1815" s="213"/>
      <c r="O1815" s="213"/>
      <c r="P1815" s="213"/>
      <c r="Q1815" s="213"/>
      <c r="R1815" s="213"/>
      <c r="S1815" s="213"/>
      <c r="T1815" s="214"/>
      <c r="AT1815" s="215" t="s">
        <v>180</v>
      </c>
      <c r="AU1815" s="215" t="s">
        <v>81</v>
      </c>
      <c r="AV1815" s="11" t="s">
        <v>81</v>
      </c>
      <c r="AW1815" s="11" t="s">
        <v>182</v>
      </c>
      <c r="AX1815" s="11" t="s">
        <v>71</v>
      </c>
      <c r="AY1815" s="215" t="s">
        <v>172</v>
      </c>
    </row>
    <row r="1816" spans="2:51" s="11" customFormat="1" ht="13.5">
      <c r="B1816" s="204"/>
      <c r="C1816" s="205"/>
      <c r="D1816" s="206" t="s">
        <v>180</v>
      </c>
      <c r="E1816" s="207" t="s">
        <v>21</v>
      </c>
      <c r="F1816" s="208" t="s">
        <v>3083</v>
      </c>
      <c r="G1816" s="205"/>
      <c r="H1816" s="209">
        <v>1</v>
      </c>
      <c r="I1816" s="210"/>
      <c r="J1816" s="205"/>
      <c r="K1816" s="205"/>
      <c r="L1816" s="211"/>
      <c r="M1816" s="212"/>
      <c r="N1816" s="213"/>
      <c r="O1816" s="213"/>
      <c r="P1816" s="213"/>
      <c r="Q1816" s="213"/>
      <c r="R1816" s="213"/>
      <c r="S1816" s="213"/>
      <c r="T1816" s="214"/>
      <c r="AT1816" s="215" t="s">
        <v>180</v>
      </c>
      <c r="AU1816" s="215" t="s">
        <v>81</v>
      </c>
      <c r="AV1816" s="11" t="s">
        <v>81</v>
      </c>
      <c r="AW1816" s="11" t="s">
        <v>182</v>
      </c>
      <c r="AX1816" s="11" t="s">
        <v>71</v>
      </c>
      <c r="AY1816" s="215" t="s">
        <v>172</v>
      </c>
    </row>
    <row r="1817" spans="2:51" s="11" customFormat="1" ht="13.5">
      <c r="B1817" s="204"/>
      <c r="C1817" s="205"/>
      <c r="D1817" s="206" t="s">
        <v>180</v>
      </c>
      <c r="E1817" s="207" t="s">
        <v>21</v>
      </c>
      <c r="F1817" s="208" t="s">
        <v>3084</v>
      </c>
      <c r="G1817" s="205"/>
      <c r="H1817" s="209">
        <v>1</v>
      </c>
      <c r="I1817" s="210"/>
      <c r="J1817" s="205"/>
      <c r="K1817" s="205"/>
      <c r="L1817" s="211"/>
      <c r="M1817" s="212"/>
      <c r="N1817" s="213"/>
      <c r="O1817" s="213"/>
      <c r="P1817" s="213"/>
      <c r="Q1817" s="213"/>
      <c r="R1817" s="213"/>
      <c r="S1817" s="213"/>
      <c r="T1817" s="214"/>
      <c r="AT1817" s="215" t="s">
        <v>180</v>
      </c>
      <c r="AU1817" s="215" t="s">
        <v>81</v>
      </c>
      <c r="AV1817" s="11" t="s">
        <v>81</v>
      </c>
      <c r="AW1817" s="11" t="s">
        <v>182</v>
      </c>
      <c r="AX1817" s="11" t="s">
        <v>71</v>
      </c>
      <c r="AY1817" s="215" t="s">
        <v>172</v>
      </c>
    </row>
    <row r="1818" spans="2:51" s="11" customFormat="1" ht="13.5">
      <c r="B1818" s="204"/>
      <c r="C1818" s="205"/>
      <c r="D1818" s="206" t="s">
        <v>180</v>
      </c>
      <c r="E1818" s="207" t="s">
        <v>21</v>
      </c>
      <c r="F1818" s="208" t="s">
        <v>3085</v>
      </c>
      <c r="G1818" s="205"/>
      <c r="H1818" s="209">
        <v>1</v>
      </c>
      <c r="I1818" s="210"/>
      <c r="J1818" s="205"/>
      <c r="K1818" s="205"/>
      <c r="L1818" s="211"/>
      <c r="M1818" s="212"/>
      <c r="N1818" s="213"/>
      <c r="O1818" s="213"/>
      <c r="P1818" s="213"/>
      <c r="Q1818" s="213"/>
      <c r="R1818" s="213"/>
      <c r="S1818" s="213"/>
      <c r="T1818" s="214"/>
      <c r="AT1818" s="215" t="s">
        <v>180</v>
      </c>
      <c r="AU1818" s="215" t="s">
        <v>81</v>
      </c>
      <c r="AV1818" s="11" t="s">
        <v>81</v>
      </c>
      <c r="AW1818" s="11" t="s">
        <v>182</v>
      </c>
      <c r="AX1818" s="11" t="s">
        <v>71</v>
      </c>
      <c r="AY1818" s="215" t="s">
        <v>172</v>
      </c>
    </row>
    <row r="1819" spans="2:51" s="11" customFormat="1" ht="13.5">
      <c r="B1819" s="204"/>
      <c r="C1819" s="205"/>
      <c r="D1819" s="206" t="s">
        <v>180</v>
      </c>
      <c r="E1819" s="207" t="s">
        <v>21</v>
      </c>
      <c r="F1819" s="208" t="s">
        <v>3086</v>
      </c>
      <c r="G1819" s="205"/>
      <c r="H1819" s="209">
        <v>1</v>
      </c>
      <c r="I1819" s="210"/>
      <c r="J1819" s="205"/>
      <c r="K1819" s="205"/>
      <c r="L1819" s="211"/>
      <c r="M1819" s="212"/>
      <c r="N1819" s="213"/>
      <c r="O1819" s="213"/>
      <c r="P1819" s="213"/>
      <c r="Q1819" s="213"/>
      <c r="R1819" s="213"/>
      <c r="S1819" s="213"/>
      <c r="T1819" s="214"/>
      <c r="AT1819" s="215" t="s">
        <v>180</v>
      </c>
      <c r="AU1819" s="215" t="s">
        <v>81</v>
      </c>
      <c r="AV1819" s="11" t="s">
        <v>81</v>
      </c>
      <c r="AW1819" s="11" t="s">
        <v>182</v>
      </c>
      <c r="AX1819" s="11" t="s">
        <v>71</v>
      </c>
      <c r="AY1819" s="215" t="s">
        <v>172</v>
      </c>
    </row>
    <row r="1820" spans="2:51" s="11" customFormat="1" ht="13.5">
      <c r="B1820" s="204"/>
      <c r="C1820" s="205"/>
      <c r="D1820" s="206" t="s">
        <v>180</v>
      </c>
      <c r="E1820" s="207" t="s">
        <v>21</v>
      </c>
      <c r="F1820" s="208" t="s">
        <v>3087</v>
      </c>
      <c r="G1820" s="205"/>
      <c r="H1820" s="209">
        <v>1</v>
      </c>
      <c r="I1820" s="210"/>
      <c r="J1820" s="205"/>
      <c r="K1820" s="205"/>
      <c r="L1820" s="211"/>
      <c r="M1820" s="212"/>
      <c r="N1820" s="213"/>
      <c r="O1820" s="213"/>
      <c r="P1820" s="213"/>
      <c r="Q1820" s="213"/>
      <c r="R1820" s="213"/>
      <c r="S1820" s="213"/>
      <c r="T1820" s="214"/>
      <c r="AT1820" s="215" t="s">
        <v>180</v>
      </c>
      <c r="AU1820" s="215" t="s">
        <v>81</v>
      </c>
      <c r="AV1820" s="11" t="s">
        <v>81</v>
      </c>
      <c r="AW1820" s="11" t="s">
        <v>182</v>
      </c>
      <c r="AX1820" s="11" t="s">
        <v>71</v>
      </c>
      <c r="AY1820" s="215" t="s">
        <v>172</v>
      </c>
    </row>
    <row r="1821" spans="2:51" s="11" customFormat="1" ht="13.5">
      <c r="B1821" s="204"/>
      <c r="C1821" s="205"/>
      <c r="D1821" s="206" t="s">
        <v>180</v>
      </c>
      <c r="E1821" s="207" t="s">
        <v>21</v>
      </c>
      <c r="F1821" s="208" t="s">
        <v>3088</v>
      </c>
      <c r="G1821" s="205"/>
      <c r="H1821" s="209">
        <v>1</v>
      </c>
      <c r="I1821" s="210"/>
      <c r="J1821" s="205"/>
      <c r="K1821" s="205"/>
      <c r="L1821" s="211"/>
      <c r="M1821" s="212"/>
      <c r="N1821" s="213"/>
      <c r="O1821" s="213"/>
      <c r="P1821" s="213"/>
      <c r="Q1821" s="213"/>
      <c r="R1821" s="213"/>
      <c r="S1821" s="213"/>
      <c r="T1821" s="214"/>
      <c r="AT1821" s="215" t="s">
        <v>180</v>
      </c>
      <c r="AU1821" s="215" t="s">
        <v>81</v>
      </c>
      <c r="AV1821" s="11" t="s">
        <v>81</v>
      </c>
      <c r="AW1821" s="11" t="s">
        <v>182</v>
      </c>
      <c r="AX1821" s="11" t="s">
        <v>71</v>
      </c>
      <c r="AY1821" s="215" t="s">
        <v>172</v>
      </c>
    </row>
    <row r="1822" spans="2:51" s="11" customFormat="1" ht="13.5">
      <c r="B1822" s="204"/>
      <c r="C1822" s="205"/>
      <c r="D1822" s="206" t="s">
        <v>180</v>
      </c>
      <c r="E1822" s="207" t="s">
        <v>21</v>
      </c>
      <c r="F1822" s="208" t="s">
        <v>3089</v>
      </c>
      <c r="G1822" s="205"/>
      <c r="H1822" s="209">
        <v>1</v>
      </c>
      <c r="I1822" s="210"/>
      <c r="J1822" s="205"/>
      <c r="K1822" s="205"/>
      <c r="L1822" s="211"/>
      <c r="M1822" s="212"/>
      <c r="N1822" s="213"/>
      <c r="O1822" s="213"/>
      <c r="P1822" s="213"/>
      <c r="Q1822" s="213"/>
      <c r="R1822" s="213"/>
      <c r="S1822" s="213"/>
      <c r="T1822" s="214"/>
      <c r="AT1822" s="215" t="s">
        <v>180</v>
      </c>
      <c r="AU1822" s="215" t="s">
        <v>81</v>
      </c>
      <c r="AV1822" s="11" t="s">
        <v>81</v>
      </c>
      <c r="AW1822" s="11" t="s">
        <v>182</v>
      </c>
      <c r="AX1822" s="11" t="s">
        <v>71</v>
      </c>
      <c r="AY1822" s="215" t="s">
        <v>172</v>
      </c>
    </row>
    <row r="1823" spans="2:51" s="11" customFormat="1" ht="13.5">
      <c r="B1823" s="204"/>
      <c r="C1823" s="205"/>
      <c r="D1823" s="206" t="s">
        <v>180</v>
      </c>
      <c r="E1823" s="207" t="s">
        <v>21</v>
      </c>
      <c r="F1823" s="208" t="s">
        <v>3090</v>
      </c>
      <c r="G1823" s="205"/>
      <c r="H1823" s="209">
        <v>1</v>
      </c>
      <c r="I1823" s="210"/>
      <c r="J1823" s="205"/>
      <c r="K1823" s="205"/>
      <c r="L1823" s="211"/>
      <c r="M1823" s="212"/>
      <c r="N1823" s="213"/>
      <c r="O1823" s="213"/>
      <c r="P1823" s="213"/>
      <c r="Q1823" s="213"/>
      <c r="R1823" s="213"/>
      <c r="S1823" s="213"/>
      <c r="T1823" s="214"/>
      <c r="AT1823" s="215" t="s">
        <v>180</v>
      </c>
      <c r="AU1823" s="215" t="s">
        <v>81</v>
      </c>
      <c r="AV1823" s="11" t="s">
        <v>81</v>
      </c>
      <c r="AW1823" s="11" t="s">
        <v>182</v>
      </c>
      <c r="AX1823" s="11" t="s">
        <v>71</v>
      </c>
      <c r="AY1823" s="215" t="s">
        <v>172</v>
      </c>
    </row>
    <row r="1824" spans="2:51" s="11" customFormat="1" ht="13.5">
      <c r="B1824" s="204"/>
      <c r="C1824" s="205"/>
      <c r="D1824" s="206" t="s">
        <v>180</v>
      </c>
      <c r="E1824" s="207" t="s">
        <v>21</v>
      </c>
      <c r="F1824" s="208" t="s">
        <v>3091</v>
      </c>
      <c r="G1824" s="205"/>
      <c r="H1824" s="209">
        <v>1</v>
      </c>
      <c r="I1824" s="210"/>
      <c r="J1824" s="205"/>
      <c r="K1824" s="205"/>
      <c r="L1824" s="211"/>
      <c r="M1824" s="212"/>
      <c r="N1824" s="213"/>
      <c r="O1824" s="213"/>
      <c r="P1824" s="213"/>
      <c r="Q1824" s="213"/>
      <c r="R1824" s="213"/>
      <c r="S1824" s="213"/>
      <c r="T1824" s="214"/>
      <c r="AT1824" s="215" t="s">
        <v>180</v>
      </c>
      <c r="AU1824" s="215" t="s">
        <v>81</v>
      </c>
      <c r="AV1824" s="11" t="s">
        <v>81</v>
      </c>
      <c r="AW1824" s="11" t="s">
        <v>182</v>
      </c>
      <c r="AX1824" s="11" t="s">
        <v>71</v>
      </c>
      <c r="AY1824" s="215" t="s">
        <v>172</v>
      </c>
    </row>
    <row r="1825" spans="2:51" s="11" customFormat="1" ht="13.5">
      <c r="B1825" s="204"/>
      <c r="C1825" s="205"/>
      <c r="D1825" s="206" t="s">
        <v>180</v>
      </c>
      <c r="E1825" s="207" t="s">
        <v>21</v>
      </c>
      <c r="F1825" s="208" t="s">
        <v>3092</v>
      </c>
      <c r="G1825" s="205"/>
      <c r="H1825" s="209">
        <v>1</v>
      </c>
      <c r="I1825" s="210"/>
      <c r="J1825" s="205"/>
      <c r="K1825" s="205"/>
      <c r="L1825" s="211"/>
      <c r="M1825" s="212"/>
      <c r="N1825" s="213"/>
      <c r="O1825" s="213"/>
      <c r="P1825" s="213"/>
      <c r="Q1825" s="213"/>
      <c r="R1825" s="213"/>
      <c r="S1825" s="213"/>
      <c r="T1825" s="214"/>
      <c r="AT1825" s="215" t="s">
        <v>180</v>
      </c>
      <c r="AU1825" s="215" t="s">
        <v>81</v>
      </c>
      <c r="AV1825" s="11" t="s">
        <v>81</v>
      </c>
      <c r="AW1825" s="11" t="s">
        <v>182</v>
      </c>
      <c r="AX1825" s="11" t="s">
        <v>71</v>
      </c>
      <c r="AY1825" s="215" t="s">
        <v>172</v>
      </c>
    </row>
    <row r="1826" spans="2:51" s="11" customFormat="1" ht="13.5">
      <c r="B1826" s="204"/>
      <c r="C1826" s="205"/>
      <c r="D1826" s="206" t="s">
        <v>180</v>
      </c>
      <c r="E1826" s="207" t="s">
        <v>21</v>
      </c>
      <c r="F1826" s="208" t="s">
        <v>3093</v>
      </c>
      <c r="G1826" s="205"/>
      <c r="H1826" s="209">
        <v>1</v>
      </c>
      <c r="I1826" s="210"/>
      <c r="J1826" s="205"/>
      <c r="K1826" s="205"/>
      <c r="L1826" s="211"/>
      <c r="M1826" s="212"/>
      <c r="N1826" s="213"/>
      <c r="O1826" s="213"/>
      <c r="P1826" s="213"/>
      <c r="Q1826" s="213"/>
      <c r="R1826" s="213"/>
      <c r="S1826" s="213"/>
      <c r="T1826" s="214"/>
      <c r="AT1826" s="215" t="s">
        <v>180</v>
      </c>
      <c r="AU1826" s="215" t="s">
        <v>81</v>
      </c>
      <c r="AV1826" s="11" t="s">
        <v>81</v>
      </c>
      <c r="AW1826" s="11" t="s">
        <v>182</v>
      </c>
      <c r="AX1826" s="11" t="s">
        <v>71</v>
      </c>
      <c r="AY1826" s="215" t="s">
        <v>172</v>
      </c>
    </row>
    <row r="1827" spans="2:51" s="11" customFormat="1" ht="13.5">
      <c r="B1827" s="204"/>
      <c r="C1827" s="205"/>
      <c r="D1827" s="206" t="s">
        <v>180</v>
      </c>
      <c r="E1827" s="207" t="s">
        <v>21</v>
      </c>
      <c r="F1827" s="208" t="s">
        <v>3094</v>
      </c>
      <c r="G1827" s="205"/>
      <c r="H1827" s="209">
        <v>1</v>
      </c>
      <c r="I1827" s="210"/>
      <c r="J1827" s="205"/>
      <c r="K1827" s="205"/>
      <c r="L1827" s="211"/>
      <c r="M1827" s="212"/>
      <c r="N1827" s="213"/>
      <c r="O1827" s="213"/>
      <c r="P1827" s="213"/>
      <c r="Q1827" s="213"/>
      <c r="R1827" s="213"/>
      <c r="S1827" s="213"/>
      <c r="T1827" s="214"/>
      <c r="AT1827" s="215" t="s">
        <v>180</v>
      </c>
      <c r="AU1827" s="215" t="s">
        <v>81</v>
      </c>
      <c r="AV1827" s="11" t="s">
        <v>81</v>
      </c>
      <c r="AW1827" s="11" t="s">
        <v>182</v>
      </c>
      <c r="AX1827" s="11" t="s">
        <v>71</v>
      </c>
      <c r="AY1827" s="215" t="s">
        <v>172</v>
      </c>
    </row>
    <row r="1828" spans="2:51" s="11" customFormat="1" ht="13.5">
      <c r="B1828" s="204"/>
      <c r="C1828" s="205"/>
      <c r="D1828" s="206" t="s">
        <v>180</v>
      </c>
      <c r="E1828" s="207" t="s">
        <v>21</v>
      </c>
      <c r="F1828" s="208" t="s">
        <v>3095</v>
      </c>
      <c r="G1828" s="205"/>
      <c r="H1828" s="209">
        <v>1</v>
      </c>
      <c r="I1828" s="210"/>
      <c r="J1828" s="205"/>
      <c r="K1828" s="205"/>
      <c r="L1828" s="211"/>
      <c r="M1828" s="212"/>
      <c r="N1828" s="213"/>
      <c r="O1828" s="213"/>
      <c r="P1828" s="213"/>
      <c r="Q1828" s="213"/>
      <c r="R1828" s="213"/>
      <c r="S1828" s="213"/>
      <c r="T1828" s="214"/>
      <c r="AT1828" s="215" t="s">
        <v>180</v>
      </c>
      <c r="AU1828" s="215" t="s">
        <v>81</v>
      </c>
      <c r="AV1828" s="11" t="s">
        <v>81</v>
      </c>
      <c r="AW1828" s="11" t="s">
        <v>182</v>
      </c>
      <c r="AX1828" s="11" t="s">
        <v>71</v>
      </c>
      <c r="AY1828" s="215" t="s">
        <v>172</v>
      </c>
    </row>
    <row r="1829" spans="2:51" s="11" customFormat="1" ht="13.5">
      <c r="B1829" s="204"/>
      <c r="C1829" s="205"/>
      <c r="D1829" s="206" t="s">
        <v>180</v>
      </c>
      <c r="E1829" s="207" t="s">
        <v>21</v>
      </c>
      <c r="F1829" s="208" t="s">
        <v>3096</v>
      </c>
      <c r="G1829" s="205"/>
      <c r="H1829" s="209">
        <v>1</v>
      </c>
      <c r="I1829" s="210"/>
      <c r="J1829" s="205"/>
      <c r="K1829" s="205"/>
      <c r="L1829" s="211"/>
      <c r="M1829" s="212"/>
      <c r="N1829" s="213"/>
      <c r="O1829" s="213"/>
      <c r="P1829" s="213"/>
      <c r="Q1829" s="213"/>
      <c r="R1829" s="213"/>
      <c r="S1829" s="213"/>
      <c r="T1829" s="214"/>
      <c r="AT1829" s="215" t="s">
        <v>180</v>
      </c>
      <c r="AU1829" s="215" t="s">
        <v>81</v>
      </c>
      <c r="AV1829" s="11" t="s">
        <v>81</v>
      </c>
      <c r="AW1829" s="11" t="s">
        <v>182</v>
      </c>
      <c r="AX1829" s="11" t="s">
        <v>71</v>
      </c>
      <c r="AY1829" s="215" t="s">
        <v>172</v>
      </c>
    </row>
    <row r="1830" spans="2:51" s="11" customFormat="1" ht="13.5">
      <c r="B1830" s="204"/>
      <c r="C1830" s="205"/>
      <c r="D1830" s="206" t="s">
        <v>180</v>
      </c>
      <c r="E1830" s="207" t="s">
        <v>21</v>
      </c>
      <c r="F1830" s="208" t="s">
        <v>3097</v>
      </c>
      <c r="G1830" s="205"/>
      <c r="H1830" s="209">
        <v>1</v>
      </c>
      <c r="I1830" s="210"/>
      <c r="J1830" s="205"/>
      <c r="K1830" s="205"/>
      <c r="L1830" s="211"/>
      <c r="M1830" s="212"/>
      <c r="N1830" s="213"/>
      <c r="O1830" s="213"/>
      <c r="P1830" s="213"/>
      <c r="Q1830" s="213"/>
      <c r="R1830" s="213"/>
      <c r="S1830" s="213"/>
      <c r="T1830" s="214"/>
      <c r="AT1830" s="215" t="s">
        <v>180</v>
      </c>
      <c r="AU1830" s="215" t="s">
        <v>81</v>
      </c>
      <c r="AV1830" s="11" t="s">
        <v>81</v>
      </c>
      <c r="AW1830" s="11" t="s">
        <v>182</v>
      </c>
      <c r="AX1830" s="11" t="s">
        <v>71</v>
      </c>
      <c r="AY1830" s="215" t="s">
        <v>172</v>
      </c>
    </row>
    <row r="1831" spans="2:51" s="11" customFormat="1" ht="13.5">
      <c r="B1831" s="204"/>
      <c r="C1831" s="205"/>
      <c r="D1831" s="206" t="s">
        <v>180</v>
      </c>
      <c r="E1831" s="207" t="s">
        <v>21</v>
      </c>
      <c r="F1831" s="208" t="s">
        <v>3098</v>
      </c>
      <c r="G1831" s="205"/>
      <c r="H1831" s="209">
        <v>1</v>
      </c>
      <c r="I1831" s="210"/>
      <c r="J1831" s="205"/>
      <c r="K1831" s="205"/>
      <c r="L1831" s="211"/>
      <c r="M1831" s="212"/>
      <c r="N1831" s="213"/>
      <c r="O1831" s="213"/>
      <c r="P1831" s="213"/>
      <c r="Q1831" s="213"/>
      <c r="R1831" s="213"/>
      <c r="S1831" s="213"/>
      <c r="T1831" s="214"/>
      <c r="AT1831" s="215" t="s">
        <v>180</v>
      </c>
      <c r="AU1831" s="215" t="s">
        <v>81</v>
      </c>
      <c r="AV1831" s="11" t="s">
        <v>81</v>
      </c>
      <c r="AW1831" s="11" t="s">
        <v>182</v>
      </c>
      <c r="AX1831" s="11" t="s">
        <v>71</v>
      </c>
      <c r="AY1831" s="215" t="s">
        <v>172</v>
      </c>
    </row>
    <row r="1832" spans="2:51" s="11" customFormat="1" ht="13.5">
      <c r="B1832" s="204"/>
      <c r="C1832" s="205"/>
      <c r="D1832" s="206" t="s">
        <v>180</v>
      </c>
      <c r="E1832" s="207" t="s">
        <v>21</v>
      </c>
      <c r="F1832" s="208" t="s">
        <v>3099</v>
      </c>
      <c r="G1832" s="205"/>
      <c r="H1832" s="209">
        <v>1</v>
      </c>
      <c r="I1832" s="210"/>
      <c r="J1832" s="205"/>
      <c r="K1832" s="205"/>
      <c r="L1832" s="211"/>
      <c r="M1832" s="212"/>
      <c r="N1832" s="213"/>
      <c r="O1832" s="213"/>
      <c r="P1832" s="213"/>
      <c r="Q1832" s="213"/>
      <c r="R1832" s="213"/>
      <c r="S1832" s="213"/>
      <c r="T1832" s="214"/>
      <c r="AT1832" s="215" t="s">
        <v>180</v>
      </c>
      <c r="AU1832" s="215" t="s">
        <v>81</v>
      </c>
      <c r="AV1832" s="11" t="s">
        <v>81</v>
      </c>
      <c r="AW1832" s="11" t="s">
        <v>182</v>
      </c>
      <c r="AX1832" s="11" t="s">
        <v>71</v>
      </c>
      <c r="AY1832" s="215" t="s">
        <v>172</v>
      </c>
    </row>
    <row r="1833" spans="2:51" s="11" customFormat="1" ht="13.5">
      <c r="B1833" s="204"/>
      <c r="C1833" s="205"/>
      <c r="D1833" s="206" t="s">
        <v>180</v>
      </c>
      <c r="E1833" s="207" t="s">
        <v>21</v>
      </c>
      <c r="F1833" s="208" t="s">
        <v>3100</v>
      </c>
      <c r="G1833" s="205"/>
      <c r="H1833" s="209">
        <v>1</v>
      </c>
      <c r="I1833" s="210"/>
      <c r="J1833" s="205"/>
      <c r="K1833" s="205"/>
      <c r="L1833" s="211"/>
      <c r="M1833" s="212"/>
      <c r="N1833" s="213"/>
      <c r="O1833" s="213"/>
      <c r="P1833" s="213"/>
      <c r="Q1833" s="213"/>
      <c r="R1833" s="213"/>
      <c r="S1833" s="213"/>
      <c r="T1833" s="214"/>
      <c r="AT1833" s="215" t="s">
        <v>180</v>
      </c>
      <c r="AU1833" s="215" t="s">
        <v>81</v>
      </c>
      <c r="AV1833" s="11" t="s">
        <v>81</v>
      </c>
      <c r="AW1833" s="11" t="s">
        <v>182</v>
      </c>
      <c r="AX1833" s="11" t="s">
        <v>71</v>
      </c>
      <c r="AY1833" s="215" t="s">
        <v>172</v>
      </c>
    </row>
    <row r="1834" spans="2:51" s="12" customFormat="1" ht="13.5">
      <c r="B1834" s="216"/>
      <c r="C1834" s="217"/>
      <c r="D1834" s="206" t="s">
        <v>180</v>
      </c>
      <c r="E1834" s="218" t="s">
        <v>21</v>
      </c>
      <c r="F1834" s="219" t="s">
        <v>183</v>
      </c>
      <c r="G1834" s="217"/>
      <c r="H1834" s="220">
        <v>20</v>
      </c>
      <c r="I1834" s="221"/>
      <c r="J1834" s="217"/>
      <c r="K1834" s="217"/>
      <c r="L1834" s="222"/>
      <c r="M1834" s="223"/>
      <c r="N1834" s="224"/>
      <c r="O1834" s="224"/>
      <c r="P1834" s="224"/>
      <c r="Q1834" s="224"/>
      <c r="R1834" s="224"/>
      <c r="S1834" s="224"/>
      <c r="T1834" s="225"/>
      <c r="AT1834" s="226" t="s">
        <v>180</v>
      </c>
      <c r="AU1834" s="226" t="s">
        <v>81</v>
      </c>
      <c r="AV1834" s="12" t="s">
        <v>179</v>
      </c>
      <c r="AW1834" s="12" t="s">
        <v>182</v>
      </c>
      <c r="AX1834" s="12" t="s">
        <v>79</v>
      </c>
      <c r="AY1834" s="226" t="s">
        <v>172</v>
      </c>
    </row>
    <row r="1835" spans="2:65" s="1" customFormat="1" ht="16.5" customHeight="1">
      <c r="B1835" s="41"/>
      <c r="C1835" s="192" t="s">
        <v>1961</v>
      </c>
      <c r="D1835" s="192" t="s">
        <v>174</v>
      </c>
      <c r="E1835" s="193" t="s">
        <v>3250</v>
      </c>
      <c r="F1835" s="194" t="s">
        <v>3251</v>
      </c>
      <c r="G1835" s="195" t="s">
        <v>1092</v>
      </c>
      <c r="H1835" s="247"/>
      <c r="I1835" s="197"/>
      <c r="J1835" s="198">
        <f>ROUND(I1835*H1835,2)</f>
        <v>0</v>
      </c>
      <c r="K1835" s="194" t="s">
        <v>178</v>
      </c>
      <c r="L1835" s="61"/>
      <c r="M1835" s="199" t="s">
        <v>21</v>
      </c>
      <c r="N1835" s="200" t="s">
        <v>42</v>
      </c>
      <c r="O1835" s="42"/>
      <c r="P1835" s="201">
        <f>O1835*H1835</f>
        <v>0</v>
      </c>
      <c r="Q1835" s="201">
        <v>0</v>
      </c>
      <c r="R1835" s="201">
        <f>Q1835*H1835</f>
        <v>0</v>
      </c>
      <c r="S1835" s="201">
        <v>0</v>
      </c>
      <c r="T1835" s="202">
        <f>S1835*H1835</f>
        <v>0</v>
      </c>
      <c r="AR1835" s="24" t="s">
        <v>209</v>
      </c>
      <c r="AT1835" s="24" t="s">
        <v>174</v>
      </c>
      <c r="AU1835" s="24" t="s">
        <v>81</v>
      </c>
      <c r="AY1835" s="24" t="s">
        <v>172</v>
      </c>
      <c r="BE1835" s="203">
        <f>IF(N1835="základní",J1835,0)</f>
        <v>0</v>
      </c>
      <c r="BF1835" s="203">
        <f>IF(N1835="snížená",J1835,0)</f>
        <v>0</v>
      </c>
      <c r="BG1835" s="203">
        <f>IF(N1835="zákl. přenesená",J1835,0)</f>
        <v>0</v>
      </c>
      <c r="BH1835" s="203">
        <f>IF(N1835="sníž. přenesená",J1835,0)</f>
        <v>0</v>
      </c>
      <c r="BI1835" s="203">
        <f>IF(N1835="nulová",J1835,0)</f>
        <v>0</v>
      </c>
      <c r="BJ1835" s="24" t="s">
        <v>79</v>
      </c>
      <c r="BK1835" s="203">
        <f>ROUND(I1835*H1835,2)</f>
        <v>0</v>
      </c>
      <c r="BL1835" s="24" t="s">
        <v>209</v>
      </c>
      <c r="BM1835" s="24" t="s">
        <v>3252</v>
      </c>
    </row>
    <row r="1836" spans="2:63" s="10" customFormat="1" ht="29.85" customHeight="1">
      <c r="B1836" s="176"/>
      <c r="C1836" s="177"/>
      <c r="D1836" s="178" t="s">
        <v>70</v>
      </c>
      <c r="E1836" s="190" t="s">
        <v>2095</v>
      </c>
      <c r="F1836" s="190" t="s">
        <v>3253</v>
      </c>
      <c r="G1836" s="177"/>
      <c r="H1836" s="177"/>
      <c r="I1836" s="180"/>
      <c r="J1836" s="191">
        <f>BK1836</f>
        <v>0</v>
      </c>
      <c r="K1836" s="177"/>
      <c r="L1836" s="182"/>
      <c r="M1836" s="183"/>
      <c r="N1836" s="184"/>
      <c r="O1836" s="184"/>
      <c r="P1836" s="185">
        <f>SUM(P1837:P1944)</f>
        <v>0</v>
      </c>
      <c r="Q1836" s="184"/>
      <c r="R1836" s="185">
        <f>SUM(R1837:R1944)</f>
        <v>0</v>
      </c>
      <c r="S1836" s="184"/>
      <c r="T1836" s="186">
        <f>SUM(T1837:T1944)</f>
        <v>0</v>
      </c>
      <c r="AR1836" s="187" t="s">
        <v>81</v>
      </c>
      <c r="AT1836" s="188" t="s">
        <v>70</v>
      </c>
      <c r="AU1836" s="188" t="s">
        <v>79</v>
      </c>
      <c r="AY1836" s="187" t="s">
        <v>172</v>
      </c>
      <c r="BK1836" s="189">
        <f>SUM(BK1837:BK1944)</f>
        <v>0</v>
      </c>
    </row>
    <row r="1837" spans="2:65" s="1" customFormat="1" ht="16.5" customHeight="1">
      <c r="B1837" s="41"/>
      <c r="C1837" s="192" t="s">
        <v>3254</v>
      </c>
      <c r="D1837" s="192" t="s">
        <v>174</v>
      </c>
      <c r="E1837" s="193" t="s">
        <v>3255</v>
      </c>
      <c r="F1837" s="194" t="s">
        <v>3256</v>
      </c>
      <c r="G1837" s="195" t="s">
        <v>348</v>
      </c>
      <c r="H1837" s="196">
        <v>30</v>
      </c>
      <c r="I1837" s="197"/>
      <c r="J1837" s="198">
        <f>ROUND(I1837*H1837,2)</f>
        <v>0</v>
      </c>
      <c r="K1837" s="194" t="s">
        <v>21</v>
      </c>
      <c r="L1837" s="61"/>
      <c r="M1837" s="199" t="s">
        <v>21</v>
      </c>
      <c r="N1837" s="200" t="s">
        <v>42</v>
      </c>
      <c r="O1837" s="42"/>
      <c r="P1837" s="201">
        <f>O1837*H1837</f>
        <v>0</v>
      </c>
      <c r="Q1837" s="201">
        <v>0</v>
      </c>
      <c r="R1837" s="201">
        <f>Q1837*H1837</f>
        <v>0</v>
      </c>
      <c r="S1837" s="201">
        <v>0</v>
      </c>
      <c r="T1837" s="202">
        <f>S1837*H1837</f>
        <v>0</v>
      </c>
      <c r="AR1837" s="24" t="s">
        <v>209</v>
      </c>
      <c r="AT1837" s="24" t="s">
        <v>174</v>
      </c>
      <c r="AU1837" s="24" t="s">
        <v>81</v>
      </c>
      <c r="AY1837" s="24" t="s">
        <v>172</v>
      </c>
      <c r="BE1837" s="203">
        <f>IF(N1837="základní",J1837,0)</f>
        <v>0</v>
      </c>
      <c r="BF1837" s="203">
        <f>IF(N1837="snížená",J1837,0)</f>
        <v>0</v>
      </c>
      <c r="BG1837" s="203">
        <f>IF(N1837="zákl. přenesená",J1837,0)</f>
        <v>0</v>
      </c>
      <c r="BH1837" s="203">
        <f>IF(N1837="sníž. přenesená",J1837,0)</f>
        <v>0</v>
      </c>
      <c r="BI1837" s="203">
        <f>IF(N1837="nulová",J1837,0)</f>
        <v>0</v>
      </c>
      <c r="BJ1837" s="24" t="s">
        <v>79</v>
      </c>
      <c r="BK1837" s="203">
        <f>ROUND(I1837*H1837,2)</f>
        <v>0</v>
      </c>
      <c r="BL1837" s="24" t="s">
        <v>209</v>
      </c>
      <c r="BM1837" s="24" t="s">
        <v>3257</v>
      </c>
    </row>
    <row r="1838" spans="2:51" s="11" customFormat="1" ht="13.5">
      <c r="B1838" s="204"/>
      <c r="C1838" s="205"/>
      <c r="D1838" s="206" t="s">
        <v>180</v>
      </c>
      <c r="E1838" s="207" t="s">
        <v>21</v>
      </c>
      <c r="F1838" s="208" t="s">
        <v>3258</v>
      </c>
      <c r="G1838" s="205"/>
      <c r="H1838" s="209">
        <v>30</v>
      </c>
      <c r="I1838" s="210"/>
      <c r="J1838" s="205"/>
      <c r="K1838" s="205"/>
      <c r="L1838" s="211"/>
      <c r="M1838" s="212"/>
      <c r="N1838" s="213"/>
      <c r="O1838" s="213"/>
      <c r="P1838" s="213"/>
      <c r="Q1838" s="213"/>
      <c r="R1838" s="213"/>
      <c r="S1838" s="213"/>
      <c r="T1838" s="214"/>
      <c r="AT1838" s="215" t="s">
        <v>180</v>
      </c>
      <c r="AU1838" s="215" t="s">
        <v>81</v>
      </c>
      <c r="AV1838" s="11" t="s">
        <v>81</v>
      </c>
      <c r="AW1838" s="11" t="s">
        <v>182</v>
      </c>
      <c r="AX1838" s="11" t="s">
        <v>71</v>
      </c>
      <c r="AY1838" s="215" t="s">
        <v>172</v>
      </c>
    </row>
    <row r="1839" spans="2:51" s="12" customFormat="1" ht="13.5">
      <c r="B1839" s="216"/>
      <c r="C1839" s="217"/>
      <c r="D1839" s="206" t="s">
        <v>180</v>
      </c>
      <c r="E1839" s="218" t="s">
        <v>21</v>
      </c>
      <c r="F1839" s="219" t="s">
        <v>183</v>
      </c>
      <c r="G1839" s="217"/>
      <c r="H1839" s="220">
        <v>30</v>
      </c>
      <c r="I1839" s="221"/>
      <c r="J1839" s="217"/>
      <c r="K1839" s="217"/>
      <c r="L1839" s="222"/>
      <c r="M1839" s="223"/>
      <c r="N1839" s="224"/>
      <c r="O1839" s="224"/>
      <c r="P1839" s="224"/>
      <c r="Q1839" s="224"/>
      <c r="R1839" s="224"/>
      <c r="S1839" s="224"/>
      <c r="T1839" s="225"/>
      <c r="AT1839" s="226" t="s">
        <v>180</v>
      </c>
      <c r="AU1839" s="226" t="s">
        <v>81</v>
      </c>
      <c r="AV1839" s="12" t="s">
        <v>179</v>
      </c>
      <c r="AW1839" s="12" t="s">
        <v>182</v>
      </c>
      <c r="AX1839" s="12" t="s">
        <v>79</v>
      </c>
      <c r="AY1839" s="226" t="s">
        <v>172</v>
      </c>
    </row>
    <row r="1840" spans="2:65" s="1" customFormat="1" ht="25.5" customHeight="1">
      <c r="B1840" s="41"/>
      <c r="C1840" s="227" t="s">
        <v>1965</v>
      </c>
      <c r="D1840" s="227" t="s">
        <v>268</v>
      </c>
      <c r="E1840" s="228" t="s">
        <v>3259</v>
      </c>
      <c r="F1840" s="229" t="s">
        <v>3260</v>
      </c>
      <c r="G1840" s="230" t="s">
        <v>348</v>
      </c>
      <c r="H1840" s="231">
        <v>30.6</v>
      </c>
      <c r="I1840" s="232"/>
      <c r="J1840" s="233">
        <f>ROUND(I1840*H1840,2)</f>
        <v>0</v>
      </c>
      <c r="K1840" s="229" t="s">
        <v>21</v>
      </c>
      <c r="L1840" s="234"/>
      <c r="M1840" s="235" t="s">
        <v>21</v>
      </c>
      <c r="N1840" s="236" t="s">
        <v>42</v>
      </c>
      <c r="O1840" s="42"/>
      <c r="P1840" s="201">
        <f>O1840*H1840</f>
        <v>0</v>
      </c>
      <c r="Q1840" s="201">
        <v>0</v>
      </c>
      <c r="R1840" s="201">
        <f>Q1840*H1840</f>
        <v>0</v>
      </c>
      <c r="S1840" s="201">
        <v>0</v>
      </c>
      <c r="T1840" s="202">
        <f>S1840*H1840</f>
        <v>0</v>
      </c>
      <c r="AR1840" s="24" t="s">
        <v>246</v>
      </c>
      <c r="AT1840" s="24" t="s">
        <v>268</v>
      </c>
      <c r="AU1840" s="24" t="s">
        <v>81</v>
      </c>
      <c r="AY1840" s="24" t="s">
        <v>172</v>
      </c>
      <c r="BE1840" s="203">
        <f>IF(N1840="základní",J1840,0)</f>
        <v>0</v>
      </c>
      <c r="BF1840" s="203">
        <f>IF(N1840="snížená",J1840,0)</f>
        <v>0</v>
      </c>
      <c r="BG1840" s="203">
        <f>IF(N1840="zákl. přenesená",J1840,0)</f>
        <v>0</v>
      </c>
      <c r="BH1840" s="203">
        <f>IF(N1840="sníž. přenesená",J1840,0)</f>
        <v>0</v>
      </c>
      <c r="BI1840" s="203">
        <f>IF(N1840="nulová",J1840,0)</f>
        <v>0</v>
      </c>
      <c r="BJ1840" s="24" t="s">
        <v>79</v>
      </c>
      <c r="BK1840" s="203">
        <f>ROUND(I1840*H1840,2)</f>
        <v>0</v>
      </c>
      <c r="BL1840" s="24" t="s">
        <v>209</v>
      </c>
      <c r="BM1840" s="24" t="s">
        <v>3261</v>
      </c>
    </row>
    <row r="1841" spans="2:51" s="11" customFormat="1" ht="13.5">
      <c r="B1841" s="204"/>
      <c r="C1841" s="205"/>
      <c r="D1841" s="206" t="s">
        <v>180</v>
      </c>
      <c r="E1841" s="207" t="s">
        <v>21</v>
      </c>
      <c r="F1841" s="208" t="s">
        <v>3262</v>
      </c>
      <c r="G1841" s="205"/>
      <c r="H1841" s="209">
        <v>30.6</v>
      </c>
      <c r="I1841" s="210"/>
      <c r="J1841" s="205"/>
      <c r="K1841" s="205"/>
      <c r="L1841" s="211"/>
      <c r="M1841" s="212"/>
      <c r="N1841" s="213"/>
      <c r="O1841" s="213"/>
      <c r="P1841" s="213"/>
      <c r="Q1841" s="213"/>
      <c r="R1841" s="213"/>
      <c r="S1841" s="213"/>
      <c r="T1841" s="214"/>
      <c r="AT1841" s="215" t="s">
        <v>180</v>
      </c>
      <c r="AU1841" s="215" t="s">
        <v>81</v>
      </c>
      <c r="AV1841" s="11" t="s">
        <v>81</v>
      </c>
      <c r="AW1841" s="11" t="s">
        <v>182</v>
      </c>
      <c r="AX1841" s="11" t="s">
        <v>71</v>
      </c>
      <c r="AY1841" s="215" t="s">
        <v>172</v>
      </c>
    </row>
    <row r="1842" spans="2:51" s="12" customFormat="1" ht="13.5">
      <c r="B1842" s="216"/>
      <c r="C1842" s="217"/>
      <c r="D1842" s="206" t="s">
        <v>180</v>
      </c>
      <c r="E1842" s="218" t="s">
        <v>21</v>
      </c>
      <c r="F1842" s="219" t="s">
        <v>183</v>
      </c>
      <c r="G1842" s="217"/>
      <c r="H1842" s="220">
        <v>30.6</v>
      </c>
      <c r="I1842" s="221"/>
      <c r="J1842" s="217"/>
      <c r="K1842" s="217"/>
      <c r="L1842" s="222"/>
      <c r="M1842" s="223"/>
      <c r="N1842" s="224"/>
      <c r="O1842" s="224"/>
      <c r="P1842" s="224"/>
      <c r="Q1842" s="224"/>
      <c r="R1842" s="224"/>
      <c r="S1842" s="224"/>
      <c r="T1842" s="225"/>
      <c r="AT1842" s="226" t="s">
        <v>180</v>
      </c>
      <c r="AU1842" s="226" t="s">
        <v>81</v>
      </c>
      <c r="AV1842" s="12" t="s">
        <v>179</v>
      </c>
      <c r="AW1842" s="12" t="s">
        <v>182</v>
      </c>
      <c r="AX1842" s="12" t="s">
        <v>79</v>
      </c>
      <c r="AY1842" s="226" t="s">
        <v>172</v>
      </c>
    </row>
    <row r="1843" spans="2:65" s="1" customFormat="1" ht="16.5" customHeight="1">
      <c r="B1843" s="41"/>
      <c r="C1843" s="192" t="s">
        <v>3263</v>
      </c>
      <c r="D1843" s="192" t="s">
        <v>174</v>
      </c>
      <c r="E1843" s="193" t="s">
        <v>3264</v>
      </c>
      <c r="F1843" s="194" t="s">
        <v>3265</v>
      </c>
      <c r="G1843" s="195" t="s">
        <v>348</v>
      </c>
      <c r="H1843" s="196">
        <v>30</v>
      </c>
      <c r="I1843" s="197"/>
      <c r="J1843" s="198">
        <f>ROUND(I1843*H1843,2)</f>
        <v>0</v>
      </c>
      <c r="K1843" s="194" t="s">
        <v>178</v>
      </c>
      <c r="L1843" s="61"/>
      <c r="M1843" s="199" t="s">
        <v>21</v>
      </c>
      <c r="N1843" s="200" t="s">
        <v>42</v>
      </c>
      <c r="O1843" s="42"/>
      <c r="P1843" s="201">
        <f>O1843*H1843</f>
        <v>0</v>
      </c>
      <c r="Q1843" s="201">
        <v>0</v>
      </c>
      <c r="R1843" s="201">
        <f>Q1843*H1843</f>
        <v>0</v>
      </c>
      <c r="S1843" s="201">
        <v>0</v>
      </c>
      <c r="T1843" s="202">
        <f>S1843*H1843</f>
        <v>0</v>
      </c>
      <c r="AR1843" s="24" t="s">
        <v>209</v>
      </c>
      <c r="AT1843" s="24" t="s">
        <v>174</v>
      </c>
      <c r="AU1843" s="24" t="s">
        <v>81</v>
      </c>
      <c r="AY1843" s="24" t="s">
        <v>172</v>
      </c>
      <c r="BE1843" s="203">
        <f>IF(N1843="základní",J1843,0)</f>
        <v>0</v>
      </c>
      <c r="BF1843" s="203">
        <f>IF(N1843="snížená",J1843,0)</f>
        <v>0</v>
      </c>
      <c r="BG1843" s="203">
        <f>IF(N1843="zákl. přenesená",J1843,0)</f>
        <v>0</v>
      </c>
      <c r="BH1843" s="203">
        <f>IF(N1843="sníž. přenesená",J1843,0)</f>
        <v>0</v>
      </c>
      <c r="BI1843" s="203">
        <f>IF(N1843="nulová",J1843,0)</f>
        <v>0</v>
      </c>
      <c r="BJ1843" s="24" t="s">
        <v>79</v>
      </c>
      <c r="BK1843" s="203">
        <f>ROUND(I1843*H1843,2)</f>
        <v>0</v>
      </c>
      <c r="BL1843" s="24" t="s">
        <v>209</v>
      </c>
      <c r="BM1843" s="24" t="s">
        <v>3266</v>
      </c>
    </row>
    <row r="1844" spans="2:51" s="11" customFormat="1" ht="13.5">
      <c r="B1844" s="204"/>
      <c r="C1844" s="205"/>
      <c r="D1844" s="206" t="s">
        <v>180</v>
      </c>
      <c r="E1844" s="207" t="s">
        <v>21</v>
      </c>
      <c r="F1844" s="208" t="s">
        <v>3258</v>
      </c>
      <c r="G1844" s="205"/>
      <c r="H1844" s="209">
        <v>30</v>
      </c>
      <c r="I1844" s="210"/>
      <c r="J1844" s="205"/>
      <c r="K1844" s="205"/>
      <c r="L1844" s="211"/>
      <c r="M1844" s="212"/>
      <c r="N1844" s="213"/>
      <c r="O1844" s="213"/>
      <c r="P1844" s="213"/>
      <c r="Q1844" s="213"/>
      <c r="R1844" s="213"/>
      <c r="S1844" s="213"/>
      <c r="T1844" s="214"/>
      <c r="AT1844" s="215" t="s">
        <v>180</v>
      </c>
      <c r="AU1844" s="215" t="s">
        <v>81</v>
      </c>
      <c r="AV1844" s="11" t="s">
        <v>81</v>
      </c>
      <c r="AW1844" s="11" t="s">
        <v>182</v>
      </c>
      <c r="AX1844" s="11" t="s">
        <v>71</v>
      </c>
      <c r="AY1844" s="215" t="s">
        <v>172</v>
      </c>
    </row>
    <row r="1845" spans="2:51" s="12" customFormat="1" ht="13.5">
      <c r="B1845" s="216"/>
      <c r="C1845" s="217"/>
      <c r="D1845" s="206" t="s">
        <v>180</v>
      </c>
      <c r="E1845" s="218" t="s">
        <v>21</v>
      </c>
      <c r="F1845" s="219" t="s">
        <v>183</v>
      </c>
      <c r="G1845" s="217"/>
      <c r="H1845" s="220">
        <v>30</v>
      </c>
      <c r="I1845" s="221"/>
      <c r="J1845" s="217"/>
      <c r="K1845" s="217"/>
      <c r="L1845" s="222"/>
      <c r="M1845" s="223"/>
      <c r="N1845" s="224"/>
      <c r="O1845" s="224"/>
      <c r="P1845" s="224"/>
      <c r="Q1845" s="224"/>
      <c r="R1845" s="224"/>
      <c r="S1845" s="224"/>
      <c r="T1845" s="225"/>
      <c r="AT1845" s="226" t="s">
        <v>180</v>
      </c>
      <c r="AU1845" s="226" t="s">
        <v>81</v>
      </c>
      <c r="AV1845" s="12" t="s">
        <v>179</v>
      </c>
      <c r="AW1845" s="12" t="s">
        <v>182</v>
      </c>
      <c r="AX1845" s="12" t="s">
        <v>79</v>
      </c>
      <c r="AY1845" s="226" t="s">
        <v>172</v>
      </c>
    </row>
    <row r="1846" spans="2:65" s="1" customFormat="1" ht="16.5" customHeight="1">
      <c r="B1846" s="41"/>
      <c r="C1846" s="192" t="s">
        <v>1968</v>
      </c>
      <c r="D1846" s="192" t="s">
        <v>174</v>
      </c>
      <c r="E1846" s="193" t="s">
        <v>3267</v>
      </c>
      <c r="F1846" s="194" t="s">
        <v>3268</v>
      </c>
      <c r="G1846" s="195" t="s">
        <v>280</v>
      </c>
      <c r="H1846" s="196">
        <v>163</v>
      </c>
      <c r="I1846" s="197"/>
      <c r="J1846" s="198">
        <f>ROUND(I1846*H1846,2)</f>
        <v>0</v>
      </c>
      <c r="K1846" s="194" t="s">
        <v>178</v>
      </c>
      <c r="L1846" s="61"/>
      <c r="M1846" s="199" t="s">
        <v>21</v>
      </c>
      <c r="N1846" s="200" t="s">
        <v>42</v>
      </c>
      <c r="O1846" s="42"/>
      <c r="P1846" s="201">
        <f>O1846*H1846</f>
        <v>0</v>
      </c>
      <c r="Q1846" s="201">
        <v>0</v>
      </c>
      <c r="R1846" s="201">
        <f>Q1846*H1846</f>
        <v>0</v>
      </c>
      <c r="S1846" s="201">
        <v>0</v>
      </c>
      <c r="T1846" s="202">
        <f>S1846*H1846</f>
        <v>0</v>
      </c>
      <c r="AR1846" s="24" t="s">
        <v>209</v>
      </c>
      <c r="AT1846" s="24" t="s">
        <v>174</v>
      </c>
      <c r="AU1846" s="24" t="s">
        <v>81</v>
      </c>
      <c r="AY1846" s="24" t="s">
        <v>172</v>
      </c>
      <c r="BE1846" s="203">
        <f>IF(N1846="základní",J1846,0)</f>
        <v>0</v>
      </c>
      <c r="BF1846" s="203">
        <f>IF(N1846="snížená",J1846,0)</f>
        <v>0</v>
      </c>
      <c r="BG1846" s="203">
        <f>IF(N1846="zákl. přenesená",J1846,0)</f>
        <v>0</v>
      </c>
      <c r="BH1846" s="203">
        <f>IF(N1846="sníž. přenesená",J1846,0)</f>
        <v>0</v>
      </c>
      <c r="BI1846" s="203">
        <f>IF(N1846="nulová",J1846,0)</f>
        <v>0</v>
      </c>
      <c r="BJ1846" s="24" t="s">
        <v>79</v>
      </c>
      <c r="BK1846" s="203">
        <f>ROUND(I1846*H1846,2)</f>
        <v>0</v>
      </c>
      <c r="BL1846" s="24" t="s">
        <v>209</v>
      </c>
      <c r="BM1846" s="24" t="s">
        <v>3269</v>
      </c>
    </row>
    <row r="1847" spans="2:51" s="13" customFormat="1" ht="13.5">
      <c r="B1847" s="237"/>
      <c r="C1847" s="238"/>
      <c r="D1847" s="206" t="s">
        <v>180</v>
      </c>
      <c r="E1847" s="239" t="s">
        <v>21</v>
      </c>
      <c r="F1847" s="240" t="s">
        <v>3270</v>
      </c>
      <c r="G1847" s="238"/>
      <c r="H1847" s="239" t="s">
        <v>21</v>
      </c>
      <c r="I1847" s="241"/>
      <c r="J1847" s="238"/>
      <c r="K1847" s="238"/>
      <c r="L1847" s="242"/>
      <c r="M1847" s="243"/>
      <c r="N1847" s="244"/>
      <c r="O1847" s="244"/>
      <c r="P1847" s="244"/>
      <c r="Q1847" s="244"/>
      <c r="R1847" s="244"/>
      <c r="S1847" s="244"/>
      <c r="T1847" s="245"/>
      <c r="AT1847" s="246" t="s">
        <v>180</v>
      </c>
      <c r="AU1847" s="246" t="s">
        <v>81</v>
      </c>
      <c r="AV1847" s="13" t="s">
        <v>79</v>
      </c>
      <c r="AW1847" s="13" t="s">
        <v>182</v>
      </c>
      <c r="AX1847" s="13" t="s">
        <v>71</v>
      </c>
      <c r="AY1847" s="246" t="s">
        <v>172</v>
      </c>
    </row>
    <row r="1848" spans="2:51" s="11" customFormat="1" ht="13.5">
      <c r="B1848" s="204"/>
      <c r="C1848" s="205"/>
      <c r="D1848" s="206" t="s">
        <v>180</v>
      </c>
      <c r="E1848" s="207" t="s">
        <v>21</v>
      </c>
      <c r="F1848" s="208" t="s">
        <v>3271</v>
      </c>
      <c r="G1848" s="205"/>
      <c r="H1848" s="209">
        <v>12</v>
      </c>
      <c r="I1848" s="210"/>
      <c r="J1848" s="205"/>
      <c r="K1848" s="205"/>
      <c r="L1848" s="211"/>
      <c r="M1848" s="212"/>
      <c r="N1848" s="213"/>
      <c r="O1848" s="213"/>
      <c r="P1848" s="213"/>
      <c r="Q1848" s="213"/>
      <c r="R1848" s="213"/>
      <c r="S1848" s="213"/>
      <c r="T1848" s="214"/>
      <c r="AT1848" s="215" t="s">
        <v>180</v>
      </c>
      <c r="AU1848" s="215" t="s">
        <v>81</v>
      </c>
      <c r="AV1848" s="11" t="s">
        <v>81</v>
      </c>
      <c r="AW1848" s="11" t="s">
        <v>182</v>
      </c>
      <c r="AX1848" s="11" t="s">
        <v>71</v>
      </c>
      <c r="AY1848" s="215" t="s">
        <v>172</v>
      </c>
    </row>
    <row r="1849" spans="2:51" s="11" customFormat="1" ht="13.5">
      <c r="B1849" s="204"/>
      <c r="C1849" s="205"/>
      <c r="D1849" s="206" t="s">
        <v>180</v>
      </c>
      <c r="E1849" s="207" t="s">
        <v>21</v>
      </c>
      <c r="F1849" s="208" t="s">
        <v>3272</v>
      </c>
      <c r="G1849" s="205"/>
      <c r="H1849" s="209">
        <v>7</v>
      </c>
      <c r="I1849" s="210"/>
      <c r="J1849" s="205"/>
      <c r="K1849" s="205"/>
      <c r="L1849" s="211"/>
      <c r="M1849" s="212"/>
      <c r="N1849" s="213"/>
      <c r="O1849" s="213"/>
      <c r="P1849" s="213"/>
      <c r="Q1849" s="213"/>
      <c r="R1849" s="213"/>
      <c r="S1849" s="213"/>
      <c r="T1849" s="214"/>
      <c r="AT1849" s="215" t="s">
        <v>180</v>
      </c>
      <c r="AU1849" s="215" t="s">
        <v>81</v>
      </c>
      <c r="AV1849" s="11" t="s">
        <v>81</v>
      </c>
      <c r="AW1849" s="11" t="s">
        <v>182</v>
      </c>
      <c r="AX1849" s="11" t="s">
        <v>71</v>
      </c>
      <c r="AY1849" s="215" t="s">
        <v>172</v>
      </c>
    </row>
    <row r="1850" spans="2:51" s="11" customFormat="1" ht="13.5">
      <c r="B1850" s="204"/>
      <c r="C1850" s="205"/>
      <c r="D1850" s="206" t="s">
        <v>180</v>
      </c>
      <c r="E1850" s="207" t="s">
        <v>21</v>
      </c>
      <c r="F1850" s="208" t="s">
        <v>3273</v>
      </c>
      <c r="G1850" s="205"/>
      <c r="H1850" s="209">
        <v>8</v>
      </c>
      <c r="I1850" s="210"/>
      <c r="J1850" s="205"/>
      <c r="K1850" s="205"/>
      <c r="L1850" s="211"/>
      <c r="M1850" s="212"/>
      <c r="N1850" s="213"/>
      <c r="O1850" s="213"/>
      <c r="P1850" s="213"/>
      <c r="Q1850" s="213"/>
      <c r="R1850" s="213"/>
      <c r="S1850" s="213"/>
      <c r="T1850" s="214"/>
      <c r="AT1850" s="215" t="s">
        <v>180</v>
      </c>
      <c r="AU1850" s="215" t="s">
        <v>81</v>
      </c>
      <c r="AV1850" s="11" t="s">
        <v>81</v>
      </c>
      <c r="AW1850" s="11" t="s">
        <v>182</v>
      </c>
      <c r="AX1850" s="11" t="s">
        <v>71</v>
      </c>
      <c r="AY1850" s="215" t="s">
        <v>172</v>
      </c>
    </row>
    <row r="1851" spans="2:51" s="11" customFormat="1" ht="13.5">
      <c r="B1851" s="204"/>
      <c r="C1851" s="205"/>
      <c r="D1851" s="206" t="s">
        <v>180</v>
      </c>
      <c r="E1851" s="207" t="s">
        <v>21</v>
      </c>
      <c r="F1851" s="208" t="s">
        <v>3274</v>
      </c>
      <c r="G1851" s="205"/>
      <c r="H1851" s="209">
        <v>7</v>
      </c>
      <c r="I1851" s="210"/>
      <c r="J1851" s="205"/>
      <c r="K1851" s="205"/>
      <c r="L1851" s="211"/>
      <c r="M1851" s="212"/>
      <c r="N1851" s="213"/>
      <c r="O1851" s="213"/>
      <c r="P1851" s="213"/>
      <c r="Q1851" s="213"/>
      <c r="R1851" s="213"/>
      <c r="S1851" s="213"/>
      <c r="T1851" s="214"/>
      <c r="AT1851" s="215" t="s">
        <v>180</v>
      </c>
      <c r="AU1851" s="215" t="s">
        <v>81</v>
      </c>
      <c r="AV1851" s="11" t="s">
        <v>81</v>
      </c>
      <c r="AW1851" s="11" t="s">
        <v>182</v>
      </c>
      <c r="AX1851" s="11" t="s">
        <v>71</v>
      </c>
      <c r="AY1851" s="215" t="s">
        <v>172</v>
      </c>
    </row>
    <row r="1852" spans="2:51" s="11" customFormat="1" ht="13.5">
      <c r="B1852" s="204"/>
      <c r="C1852" s="205"/>
      <c r="D1852" s="206" t="s">
        <v>180</v>
      </c>
      <c r="E1852" s="207" t="s">
        <v>21</v>
      </c>
      <c r="F1852" s="208" t="s">
        <v>3275</v>
      </c>
      <c r="G1852" s="205"/>
      <c r="H1852" s="209">
        <v>7</v>
      </c>
      <c r="I1852" s="210"/>
      <c r="J1852" s="205"/>
      <c r="K1852" s="205"/>
      <c r="L1852" s="211"/>
      <c r="M1852" s="212"/>
      <c r="N1852" s="213"/>
      <c r="O1852" s="213"/>
      <c r="P1852" s="213"/>
      <c r="Q1852" s="213"/>
      <c r="R1852" s="213"/>
      <c r="S1852" s="213"/>
      <c r="T1852" s="214"/>
      <c r="AT1852" s="215" t="s">
        <v>180</v>
      </c>
      <c r="AU1852" s="215" t="s">
        <v>81</v>
      </c>
      <c r="AV1852" s="11" t="s">
        <v>81</v>
      </c>
      <c r="AW1852" s="11" t="s">
        <v>182</v>
      </c>
      <c r="AX1852" s="11" t="s">
        <v>71</v>
      </c>
      <c r="AY1852" s="215" t="s">
        <v>172</v>
      </c>
    </row>
    <row r="1853" spans="2:51" s="11" customFormat="1" ht="13.5">
      <c r="B1853" s="204"/>
      <c r="C1853" s="205"/>
      <c r="D1853" s="206" t="s">
        <v>180</v>
      </c>
      <c r="E1853" s="207" t="s">
        <v>21</v>
      </c>
      <c r="F1853" s="208" t="s">
        <v>3276</v>
      </c>
      <c r="G1853" s="205"/>
      <c r="H1853" s="209">
        <v>6</v>
      </c>
      <c r="I1853" s="210"/>
      <c r="J1853" s="205"/>
      <c r="K1853" s="205"/>
      <c r="L1853" s="211"/>
      <c r="M1853" s="212"/>
      <c r="N1853" s="213"/>
      <c r="O1853" s="213"/>
      <c r="P1853" s="213"/>
      <c r="Q1853" s="213"/>
      <c r="R1853" s="213"/>
      <c r="S1853" s="213"/>
      <c r="T1853" s="214"/>
      <c r="AT1853" s="215" t="s">
        <v>180</v>
      </c>
      <c r="AU1853" s="215" t="s">
        <v>81</v>
      </c>
      <c r="AV1853" s="11" t="s">
        <v>81</v>
      </c>
      <c r="AW1853" s="11" t="s">
        <v>182</v>
      </c>
      <c r="AX1853" s="11" t="s">
        <v>71</v>
      </c>
      <c r="AY1853" s="215" t="s">
        <v>172</v>
      </c>
    </row>
    <row r="1854" spans="2:51" s="11" customFormat="1" ht="13.5">
      <c r="B1854" s="204"/>
      <c r="C1854" s="205"/>
      <c r="D1854" s="206" t="s">
        <v>180</v>
      </c>
      <c r="E1854" s="207" t="s">
        <v>21</v>
      </c>
      <c r="F1854" s="208" t="s">
        <v>3277</v>
      </c>
      <c r="G1854" s="205"/>
      <c r="H1854" s="209">
        <v>8</v>
      </c>
      <c r="I1854" s="210"/>
      <c r="J1854" s="205"/>
      <c r="K1854" s="205"/>
      <c r="L1854" s="211"/>
      <c r="M1854" s="212"/>
      <c r="N1854" s="213"/>
      <c r="O1854" s="213"/>
      <c r="P1854" s="213"/>
      <c r="Q1854" s="213"/>
      <c r="R1854" s="213"/>
      <c r="S1854" s="213"/>
      <c r="T1854" s="214"/>
      <c r="AT1854" s="215" t="s">
        <v>180</v>
      </c>
      <c r="AU1854" s="215" t="s">
        <v>81</v>
      </c>
      <c r="AV1854" s="11" t="s">
        <v>81</v>
      </c>
      <c r="AW1854" s="11" t="s">
        <v>182</v>
      </c>
      <c r="AX1854" s="11" t="s">
        <v>71</v>
      </c>
      <c r="AY1854" s="215" t="s">
        <v>172</v>
      </c>
    </row>
    <row r="1855" spans="2:51" s="11" customFormat="1" ht="13.5">
      <c r="B1855" s="204"/>
      <c r="C1855" s="205"/>
      <c r="D1855" s="206" t="s">
        <v>180</v>
      </c>
      <c r="E1855" s="207" t="s">
        <v>21</v>
      </c>
      <c r="F1855" s="208" t="s">
        <v>3278</v>
      </c>
      <c r="G1855" s="205"/>
      <c r="H1855" s="209">
        <v>7</v>
      </c>
      <c r="I1855" s="210"/>
      <c r="J1855" s="205"/>
      <c r="K1855" s="205"/>
      <c r="L1855" s="211"/>
      <c r="M1855" s="212"/>
      <c r="N1855" s="213"/>
      <c r="O1855" s="213"/>
      <c r="P1855" s="213"/>
      <c r="Q1855" s="213"/>
      <c r="R1855" s="213"/>
      <c r="S1855" s="213"/>
      <c r="T1855" s="214"/>
      <c r="AT1855" s="215" t="s">
        <v>180</v>
      </c>
      <c r="AU1855" s="215" t="s">
        <v>81</v>
      </c>
      <c r="AV1855" s="11" t="s">
        <v>81</v>
      </c>
      <c r="AW1855" s="11" t="s">
        <v>182</v>
      </c>
      <c r="AX1855" s="11" t="s">
        <v>71</v>
      </c>
      <c r="AY1855" s="215" t="s">
        <v>172</v>
      </c>
    </row>
    <row r="1856" spans="2:51" s="11" customFormat="1" ht="13.5">
      <c r="B1856" s="204"/>
      <c r="C1856" s="205"/>
      <c r="D1856" s="206" t="s">
        <v>180</v>
      </c>
      <c r="E1856" s="207" t="s">
        <v>21</v>
      </c>
      <c r="F1856" s="208" t="s">
        <v>3279</v>
      </c>
      <c r="G1856" s="205"/>
      <c r="H1856" s="209">
        <v>7</v>
      </c>
      <c r="I1856" s="210"/>
      <c r="J1856" s="205"/>
      <c r="K1856" s="205"/>
      <c r="L1856" s="211"/>
      <c r="M1856" s="212"/>
      <c r="N1856" s="213"/>
      <c r="O1856" s="213"/>
      <c r="P1856" s="213"/>
      <c r="Q1856" s="213"/>
      <c r="R1856" s="213"/>
      <c r="S1856" s="213"/>
      <c r="T1856" s="214"/>
      <c r="AT1856" s="215" t="s">
        <v>180</v>
      </c>
      <c r="AU1856" s="215" t="s">
        <v>81</v>
      </c>
      <c r="AV1856" s="11" t="s">
        <v>81</v>
      </c>
      <c r="AW1856" s="11" t="s">
        <v>182</v>
      </c>
      <c r="AX1856" s="11" t="s">
        <v>71</v>
      </c>
      <c r="AY1856" s="215" t="s">
        <v>172</v>
      </c>
    </row>
    <row r="1857" spans="2:51" s="11" customFormat="1" ht="13.5">
      <c r="B1857" s="204"/>
      <c r="C1857" s="205"/>
      <c r="D1857" s="206" t="s">
        <v>180</v>
      </c>
      <c r="E1857" s="207" t="s">
        <v>21</v>
      </c>
      <c r="F1857" s="208" t="s">
        <v>3280</v>
      </c>
      <c r="G1857" s="205"/>
      <c r="H1857" s="209">
        <v>6</v>
      </c>
      <c r="I1857" s="210"/>
      <c r="J1857" s="205"/>
      <c r="K1857" s="205"/>
      <c r="L1857" s="211"/>
      <c r="M1857" s="212"/>
      <c r="N1857" s="213"/>
      <c r="O1857" s="213"/>
      <c r="P1857" s="213"/>
      <c r="Q1857" s="213"/>
      <c r="R1857" s="213"/>
      <c r="S1857" s="213"/>
      <c r="T1857" s="214"/>
      <c r="AT1857" s="215" t="s">
        <v>180</v>
      </c>
      <c r="AU1857" s="215" t="s">
        <v>81</v>
      </c>
      <c r="AV1857" s="11" t="s">
        <v>81</v>
      </c>
      <c r="AW1857" s="11" t="s">
        <v>182</v>
      </c>
      <c r="AX1857" s="11" t="s">
        <v>71</v>
      </c>
      <c r="AY1857" s="215" t="s">
        <v>172</v>
      </c>
    </row>
    <row r="1858" spans="2:51" s="11" customFormat="1" ht="13.5">
      <c r="B1858" s="204"/>
      <c r="C1858" s="205"/>
      <c r="D1858" s="206" t="s">
        <v>180</v>
      </c>
      <c r="E1858" s="207" t="s">
        <v>21</v>
      </c>
      <c r="F1858" s="208" t="s">
        <v>3281</v>
      </c>
      <c r="G1858" s="205"/>
      <c r="H1858" s="209">
        <v>8</v>
      </c>
      <c r="I1858" s="210"/>
      <c r="J1858" s="205"/>
      <c r="K1858" s="205"/>
      <c r="L1858" s="211"/>
      <c r="M1858" s="212"/>
      <c r="N1858" s="213"/>
      <c r="O1858" s="213"/>
      <c r="P1858" s="213"/>
      <c r="Q1858" s="213"/>
      <c r="R1858" s="213"/>
      <c r="S1858" s="213"/>
      <c r="T1858" s="214"/>
      <c r="AT1858" s="215" t="s">
        <v>180</v>
      </c>
      <c r="AU1858" s="215" t="s">
        <v>81</v>
      </c>
      <c r="AV1858" s="11" t="s">
        <v>81</v>
      </c>
      <c r="AW1858" s="11" t="s">
        <v>182</v>
      </c>
      <c r="AX1858" s="11" t="s">
        <v>71</v>
      </c>
      <c r="AY1858" s="215" t="s">
        <v>172</v>
      </c>
    </row>
    <row r="1859" spans="2:51" s="11" customFormat="1" ht="13.5">
      <c r="B1859" s="204"/>
      <c r="C1859" s="205"/>
      <c r="D1859" s="206" t="s">
        <v>180</v>
      </c>
      <c r="E1859" s="207" t="s">
        <v>21</v>
      </c>
      <c r="F1859" s="208" t="s">
        <v>3282</v>
      </c>
      <c r="G1859" s="205"/>
      <c r="H1859" s="209">
        <v>7</v>
      </c>
      <c r="I1859" s="210"/>
      <c r="J1859" s="205"/>
      <c r="K1859" s="205"/>
      <c r="L1859" s="211"/>
      <c r="M1859" s="212"/>
      <c r="N1859" s="213"/>
      <c r="O1859" s="213"/>
      <c r="P1859" s="213"/>
      <c r="Q1859" s="213"/>
      <c r="R1859" s="213"/>
      <c r="S1859" s="213"/>
      <c r="T1859" s="214"/>
      <c r="AT1859" s="215" t="s">
        <v>180</v>
      </c>
      <c r="AU1859" s="215" t="s">
        <v>81</v>
      </c>
      <c r="AV1859" s="11" t="s">
        <v>81</v>
      </c>
      <c r="AW1859" s="11" t="s">
        <v>182</v>
      </c>
      <c r="AX1859" s="11" t="s">
        <v>71</v>
      </c>
      <c r="AY1859" s="215" t="s">
        <v>172</v>
      </c>
    </row>
    <row r="1860" spans="2:51" s="11" customFormat="1" ht="13.5">
      <c r="B1860" s="204"/>
      <c r="C1860" s="205"/>
      <c r="D1860" s="206" t="s">
        <v>180</v>
      </c>
      <c r="E1860" s="207" t="s">
        <v>21</v>
      </c>
      <c r="F1860" s="208" t="s">
        <v>3283</v>
      </c>
      <c r="G1860" s="205"/>
      <c r="H1860" s="209">
        <v>7</v>
      </c>
      <c r="I1860" s="210"/>
      <c r="J1860" s="205"/>
      <c r="K1860" s="205"/>
      <c r="L1860" s="211"/>
      <c r="M1860" s="212"/>
      <c r="N1860" s="213"/>
      <c r="O1860" s="213"/>
      <c r="P1860" s="213"/>
      <c r="Q1860" s="213"/>
      <c r="R1860" s="213"/>
      <c r="S1860" s="213"/>
      <c r="T1860" s="214"/>
      <c r="AT1860" s="215" t="s">
        <v>180</v>
      </c>
      <c r="AU1860" s="215" t="s">
        <v>81</v>
      </c>
      <c r="AV1860" s="11" t="s">
        <v>81</v>
      </c>
      <c r="AW1860" s="11" t="s">
        <v>182</v>
      </c>
      <c r="AX1860" s="11" t="s">
        <v>71</v>
      </c>
      <c r="AY1860" s="215" t="s">
        <v>172</v>
      </c>
    </row>
    <row r="1861" spans="2:51" s="11" customFormat="1" ht="13.5">
      <c r="B1861" s="204"/>
      <c r="C1861" s="205"/>
      <c r="D1861" s="206" t="s">
        <v>180</v>
      </c>
      <c r="E1861" s="207" t="s">
        <v>21</v>
      </c>
      <c r="F1861" s="208" t="s">
        <v>3284</v>
      </c>
      <c r="G1861" s="205"/>
      <c r="H1861" s="209">
        <v>6</v>
      </c>
      <c r="I1861" s="210"/>
      <c r="J1861" s="205"/>
      <c r="K1861" s="205"/>
      <c r="L1861" s="211"/>
      <c r="M1861" s="212"/>
      <c r="N1861" s="213"/>
      <c r="O1861" s="213"/>
      <c r="P1861" s="213"/>
      <c r="Q1861" s="213"/>
      <c r="R1861" s="213"/>
      <c r="S1861" s="213"/>
      <c r="T1861" s="214"/>
      <c r="AT1861" s="215" t="s">
        <v>180</v>
      </c>
      <c r="AU1861" s="215" t="s">
        <v>81</v>
      </c>
      <c r="AV1861" s="11" t="s">
        <v>81</v>
      </c>
      <c r="AW1861" s="11" t="s">
        <v>182</v>
      </c>
      <c r="AX1861" s="11" t="s">
        <v>71</v>
      </c>
      <c r="AY1861" s="215" t="s">
        <v>172</v>
      </c>
    </row>
    <row r="1862" spans="2:51" s="11" customFormat="1" ht="13.5">
      <c r="B1862" s="204"/>
      <c r="C1862" s="205"/>
      <c r="D1862" s="206" t="s">
        <v>180</v>
      </c>
      <c r="E1862" s="207" t="s">
        <v>21</v>
      </c>
      <c r="F1862" s="208" t="s">
        <v>3285</v>
      </c>
      <c r="G1862" s="205"/>
      <c r="H1862" s="209">
        <v>8</v>
      </c>
      <c r="I1862" s="210"/>
      <c r="J1862" s="205"/>
      <c r="K1862" s="205"/>
      <c r="L1862" s="211"/>
      <c r="M1862" s="212"/>
      <c r="N1862" s="213"/>
      <c r="O1862" s="213"/>
      <c r="P1862" s="213"/>
      <c r="Q1862" s="213"/>
      <c r="R1862" s="213"/>
      <c r="S1862" s="213"/>
      <c r="T1862" s="214"/>
      <c r="AT1862" s="215" t="s">
        <v>180</v>
      </c>
      <c r="AU1862" s="215" t="s">
        <v>81</v>
      </c>
      <c r="AV1862" s="11" t="s">
        <v>81</v>
      </c>
      <c r="AW1862" s="11" t="s">
        <v>182</v>
      </c>
      <c r="AX1862" s="11" t="s">
        <v>71</v>
      </c>
      <c r="AY1862" s="215" t="s">
        <v>172</v>
      </c>
    </row>
    <row r="1863" spans="2:51" s="11" customFormat="1" ht="13.5">
      <c r="B1863" s="204"/>
      <c r="C1863" s="205"/>
      <c r="D1863" s="206" t="s">
        <v>180</v>
      </c>
      <c r="E1863" s="207" t="s">
        <v>21</v>
      </c>
      <c r="F1863" s="208" t="s">
        <v>3286</v>
      </c>
      <c r="G1863" s="205"/>
      <c r="H1863" s="209">
        <v>7</v>
      </c>
      <c r="I1863" s="210"/>
      <c r="J1863" s="205"/>
      <c r="K1863" s="205"/>
      <c r="L1863" s="211"/>
      <c r="M1863" s="212"/>
      <c r="N1863" s="213"/>
      <c r="O1863" s="213"/>
      <c r="P1863" s="213"/>
      <c r="Q1863" s="213"/>
      <c r="R1863" s="213"/>
      <c r="S1863" s="213"/>
      <c r="T1863" s="214"/>
      <c r="AT1863" s="215" t="s">
        <v>180</v>
      </c>
      <c r="AU1863" s="215" t="s">
        <v>81</v>
      </c>
      <c r="AV1863" s="11" t="s">
        <v>81</v>
      </c>
      <c r="AW1863" s="11" t="s">
        <v>182</v>
      </c>
      <c r="AX1863" s="11" t="s">
        <v>71</v>
      </c>
      <c r="AY1863" s="215" t="s">
        <v>172</v>
      </c>
    </row>
    <row r="1864" spans="2:51" s="11" customFormat="1" ht="13.5">
      <c r="B1864" s="204"/>
      <c r="C1864" s="205"/>
      <c r="D1864" s="206" t="s">
        <v>180</v>
      </c>
      <c r="E1864" s="207" t="s">
        <v>21</v>
      </c>
      <c r="F1864" s="208" t="s">
        <v>3287</v>
      </c>
      <c r="G1864" s="205"/>
      <c r="H1864" s="209">
        <v>7</v>
      </c>
      <c r="I1864" s="210"/>
      <c r="J1864" s="205"/>
      <c r="K1864" s="205"/>
      <c r="L1864" s="211"/>
      <c r="M1864" s="212"/>
      <c r="N1864" s="213"/>
      <c r="O1864" s="213"/>
      <c r="P1864" s="213"/>
      <c r="Q1864" s="213"/>
      <c r="R1864" s="213"/>
      <c r="S1864" s="213"/>
      <c r="T1864" s="214"/>
      <c r="AT1864" s="215" t="s">
        <v>180</v>
      </c>
      <c r="AU1864" s="215" t="s">
        <v>81</v>
      </c>
      <c r="AV1864" s="11" t="s">
        <v>81</v>
      </c>
      <c r="AW1864" s="11" t="s">
        <v>182</v>
      </c>
      <c r="AX1864" s="11" t="s">
        <v>71</v>
      </c>
      <c r="AY1864" s="215" t="s">
        <v>172</v>
      </c>
    </row>
    <row r="1865" spans="2:51" s="11" customFormat="1" ht="13.5">
      <c r="B1865" s="204"/>
      <c r="C1865" s="205"/>
      <c r="D1865" s="206" t="s">
        <v>180</v>
      </c>
      <c r="E1865" s="207" t="s">
        <v>21</v>
      </c>
      <c r="F1865" s="208" t="s">
        <v>3288</v>
      </c>
      <c r="G1865" s="205"/>
      <c r="H1865" s="209">
        <v>6</v>
      </c>
      <c r="I1865" s="210"/>
      <c r="J1865" s="205"/>
      <c r="K1865" s="205"/>
      <c r="L1865" s="211"/>
      <c r="M1865" s="212"/>
      <c r="N1865" s="213"/>
      <c r="O1865" s="213"/>
      <c r="P1865" s="213"/>
      <c r="Q1865" s="213"/>
      <c r="R1865" s="213"/>
      <c r="S1865" s="213"/>
      <c r="T1865" s="214"/>
      <c r="AT1865" s="215" t="s">
        <v>180</v>
      </c>
      <c r="AU1865" s="215" t="s">
        <v>81</v>
      </c>
      <c r="AV1865" s="11" t="s">
        <v>81</v>
      </c>
      <c r="AW1865" s="11" t="s">
        <v>182</v>
      </c>
      <c r="AX1865" s="11" t="s">
        <v>71</v>
      </c>
      <c r="AY1865" s="215" t="s">
        <v>172</v>
      </c>
    </row>
    <row r="1866" spans="2:51" s="11" customFormat="1" ht="13.5">
      <c r="B1866" s="204"/>
      <c r="C1866" s="205"/>
      <c r="D1866" s="206" t="s">
        <v>180</v>
      </c>
      <c r="E1866" s="207" t="s">
        <v>21</v>
      </c>
      <c r="F1866" s="208" t="s">
        <v>3289</v>
      </c>
      <c r="G1866" s="205"/>
      <c r="H1866" s="209">
        <v>5</v>
      </c>
      <c r="I1866" s="210"/>
      <c r="J1866" s="205"/>
      <c r="K1866" s="205"/>
      <c r="L1866" s="211"/>
      <c r="M1866" s="212"/>
      <c r="N1866" s="213"/>
      <c r="O1866" s="213"/>
      <c r="P1866" s="213"/>
      <c r="Q1866" s="213"/>
      <c r="R1866" s="213"/>
      <c r="S1866" s="213"/>
      <c r="T1866" s="214"/>
      <c r="AT1866" s="215" t="s">
        <v>180</v>
      </c>
      <c r="AU1866" s="215" t="s">
        <v>81</v>
      </c>
      <c r="AV1866" s="11" t="s">
        <v>81</v>
      </c>
      <c r="AW1866" s="11" t="s">
        <v>182</v>
      </c>
      <c r="AX1866" s="11" t="s">
        <v>71</v>
      </c>
      <c r="AY1866" s="215" t="s">
        <v>172</v>
      </c>
    </row>
    <row r="1867" spans="2:51" s="11" customFormat="1" ht="13.5">
      <c r="B1867" s="204"/>
      <c r="C1867" s="205"/>
      <c r="D1867" s="206" t="s">
        <v>180</v>
      </c>
      <c r="E1867" s="207" t="s">
        <v>21</v>
      </c>
      <c r="F1867" s="208" t="s">
        <v>3290</v>
      </c>
      <c r="G1867" s="205"/>
      <c r="H1867" s="209">
        <v>6</v>
      </c>
      <c r="I1867" s="210"/>
      <c r="J1867" s="205"/>
      <c r="K1867" s="205"/>
      <c r="L1867" s="211"/>
      <c r="M1867" s="212"/>
      <c r="N1867" s="213"/>
      <c r="O1867" s="213"/>
      <c r="P1867" s="213"/>
      <c r="Q1867" s="213"/>
      <c r="R1867" s="213"/>
      <c r="S1867" s="213"/>
      <c r="T1867" s="214"/>
      <c r="AT1867" s="215" t="s">
        <v>180</v>
      </c>
      <c r="AU1867" s="215" t="s">
        <v>81</v>
      </c>
      <c r="AV1867" s="11" t="s">
        <v>81</v>
      </c>
      <c r="AW1867" s="11" t="s">
        <v>182</v>
      </c>
      <c r="AX1867" s="11" t="s">
        <v>71</v>
      </c>
      <c r="AY1867" s="215" t="s">
        <v>172</v>
      </c>
    </row>
    <row r="1868" spans="2:51" s="11" customFormat="1" ht="13.5">
      <c r="B1868" s="204"/>
      <c r="C1868" s="205"/>
      <c r="D1868" s="206" t="s">
        <v>180</v>
      </c>
      <c r="E1868" s="207" t="s">
        <v>21</v>
      </c>
      <c r="F1868" s="208" t="s">
        <v>3291</v>
      </c>
      <c r="G1868" s="205"/>
      <c r="H1868" s="209">
        <v>4</v>
      </c>
      <c r="I1868" s="210"/>
      <c r="J1868" s="205"/>
      <c r="K1868" s="205"/>
      <c r="L1868" s="211"/>
      <c r="M1868" s="212"/>
      <c r="N1868" s="213"/>
      <c r="O1868" s="213"/>
      <c r="P1868" s="213"/>
      <c r="Q1868" s="213"/>
      <c r="R1868" s="213"/>
      <c r="S1868" s="213"/>
      <c r="T1868" s="214"/>
      <c r="AT1868" s="215" t="s">
        <v>180</v>
      </c>
      <c r="AU1868" s="215" t="s">
        <v>81</v>
      </c>
      <c r="AV1868" s="11" t="s">
        <v>81</v>
      </c>
      <c r="AW1868" s="11" t="s">
        <v>182</v>
      </c>
      <c r="AX1868" s="11" t="s">
        <v>71</v>
      </c>
      <c r="AY1868" s="215" t="s">
        <v>172</v>
      </c>
    </row>
    <row r="1869" spans="2:51" s="11" customFormat="1" ht="13.5">
      <c r="B1869" s="204"/>
      <c r="C1869" s="205"/>
      <c r="D1869" s="206" t="s">
        <v>180</v>
      </c>
      <c r="E1869" s="207" t="s">
        <v>21</v>
      </c>
      <c r="F1869" s="208" t="s">
        <v>3292</v>
      </c>
      <c r="G1869" s="205"/>
      <c r="H1869" s="209">
        <v>6</v>
      </c>
      <c r="I1869" s="210"/>
      <c r="J1869" s="205"/>
      <c r="K1869" s="205"/>
      <c r="L1869" s="211"/>
      <c r="M1869" s="212"/>
      <c r="N1869" s="213"/>
      <c r="O1869" s="213"/>
      <c r="P1869" s="213"/>
      <c r="Q1869" s="213"/>
      <c r="R1869" s="213"/>
      <c r="S1869" s="213"/>
      <c r="T1869" s="214"/>
      <c r="AT1869" s="215" t="s">
        <v>180</v>
      </c>
      <c r="AU1869" s="215" t="s">
        <v>81</v>
      </c>
      <c r="AV1869" s="11" t="s">
        <v>81</v>
      </c>
      <c r="AW1869" s="11" t="s">
        <v>182</v>
      </c>
      <c r="AX1869" s="11" t="s">
        <v>71</v>
      </c>
      <c r="AY1869" s="215" t="s">
        <v>172</v>
      </c>
    </row>
    <row r="1870" spans="2:51" s="11" customFormat="1" ht="13.5">
      <c r="B1870" s="204"/>
      <c r="C1870" s="205"/>
      <c r="D1870" s="206" t="s">
        <v>180</v>
      </c>
      <c r="E1870" s="207" t="s">
        <v>21</v>
      </c>
      <c r="F1870" s="208" t="s">
        <v>3293</v>
      </c>
      <c r="G1870" s="205"/>
      <c r="H1870" s="209">
        <v>5</v>
      </c>
      <c r="I1870" s="210"/>
      <c r="J1870" s="205"/>
      <c r="K1870" s="205"/>
      <c r="L1870" s="211"/>
      <c r="M1870" s="212"/>
      <c r="N1870" s="213"/>
      <c r="O1870" s="213"/>
      <c r="P1870" s="213"/>
      <c r="Q1870" s="213"/>
      <c r="R1870" s="213"/>
      <c r="S1870" s="213"/>
      <c r="T1870" s="214"/>
      <c r="AT1870" s="215" t="s">
        <v>180</v>
      </c>
      <c r="AU1870" s="215" t="s">
        <v>81</v>
      </c>
      <c r="AV1870" s="11" t="s">
        <v>81</v>
      </c>
      <c r="AW1870" s="11" t="s">
        <v>182</v>
      </c>
      <c r="AX1870" s="11" t="s">
        <v>71</v>
      </c>
      <c r="AY1870" s="215" t="s">
        <v>172</v>
      </c>
    </row>
    <row r="1871" spans="2:51" s="11" customFormat="1" ht="13.5">
      <c r="B1871" s="204"/>
      <c r="C1871" s="205"/>
      <c r="D1871" s="206" t="s">
        <v>180</v>
      </c>
      <c r="E1871" s="207" t="s">
        <v>21</v>
      </c>
      <c r="F1871" s="208" t="s">
        <v>3294</v>
      </c>
      <c r="G1871" s="205"/>
      <c r="H1871" s="209">
        <v>6</v>
      </c>
      <c r="I1871" s="210"/>
      <c r="J1871" s="205"/>
      <c r="K1871" s="205"/>
      <c r="L1871" s="211"/>
      <c r="M1871" s="212"/>
      <c r="N1871" s="213"/>
      <c r="O1871" s="213"/>
      <c r="P1871" s="213"/>
      <c r="Q1871" s="213"/>
      <c r="R1871" s="213"/>
      <c r="S1871" s="213"/>
      <c r="T1871" s="214"/>
      <c r="AT1871" s="215" t="s">
        <v>180</v>
      </c>
      <c r="AU1871" s="215" t="s">
        <v>81</v>
      </c>
      <c r="AV1871" s="11" t="s">
        <v>81</v>
      </c>
      <c r="AW1871" s="11" t="s">
        <v>182</v>
      </c>
      <c r="AX1871" s="11" t="s">
        <v>71</v>
      </c>
      <c r="AY1871" s="215" t="s">
        <v>172</v>
      </c>
    </row>
    <row r="1872" spans="2:51" s="12" customFormat="1" ht="13.5">
      <c r="B1872" s="216"/>
      <c r="C1872" s="217"/>
      <c r="D1872" s="206" t="s">
        <v>180</v>
      </c>
      <c r="E1872" s="218" t="s">
        <v>21</v>
      </c>
      <c r="F1872" s="219" t="s">
        <v>183</v>
      </c>
      <c r="G1872" s="217"/>
      <c r="H1872" s="220">
        <v>163</v>
      </c>
      <c r="I1872" s="221"/>
      <c r="J1872" s="217"/>
      <c r="K1872" s="217"/>
      <c r="L1872" s="222"/>
      <c r="M1872" s="223"/>
      <c r="N1872" s="224"/>
      <c r="O1872" s="224"/>
      <c r="P1872" s="224"/>
      <c r="Q1872" s="224"/>
      <c r="R1872" s="224"/>
      <c r="S1872" s="224"/>
      <c r="T1872" s="225"/>
      <c r="AT1872" s="226" t="s">
        <v>180</v>
      </c>
      <c r="AU1872" s="226" t="s">
        <v>81</v>
      </c>
      <c r="AV1872" s="12" t="s">
        <v>179</v>
      </c>
      <c r="AW1872" s="12" t="s">
        <v>182</v>
      </c>
      <c r="AX1872" s="12" t="s">
        <v>79</v>
      </c>
      <c r="AY1872" s="226" t="s">
        <v>172</v>
      </c>
    </row>
    <row r="1873" spans="2:65" s="1" customFormat="1" ht="25.5" customHeight="1">
      <c r="B1873" s="41"/>
      <c r="C1873" s="192" t="s">
        <v>3295</v>
      </c>
      <c r="D1873" s="192" t="s">
        <v>174</v>
      </c>
      <c r="E1873" s="193" t="s">
        <v>3296</v>
      </c>
      <c r="F1873" s="194" t="s">
        <v>3297</v>
      </c>
      <c r="G1873" s="195" t="s">
        <v>280</v>
      </c>
      <c r="H1873" s="196">
        <v>54</v>
      </c>
      <c r="I1873" s="197"/>
      <c r="J1873" s="198">
        <f>ROUND(I1873*H1873,2)</f>
        <v>0</v>
      </c>
      <c r="K1873" s="194" t="s">
        <v>178</v>
      </c>
      <c r="L1873" s="61"/>
      <c r="M1873" s="199" t="s">
        <v>21</v>
      </c>
      <c r="N1873" s="200" t="s">
        <v>42</v>
      </c>
      <c r="O1873" s="42"/>
      <c r="P1873" s="201">
        <f>O1873*H1873</f>
        <v>0</v>
      </c>
      <c r="Q1873" s="201">
        <v>0</v>
      </c>
      <c r="R1873" s="201">
        <f>Q1873*H1873</f>
        <v>0</v>
      </c>
      <c r="S1873" s="201">
        <v>0</v>
      </c>
      <c r="T1873" s="202">
        <f>S1873*H1873</f>
        <v>0</v>
      </c>
      <c r="AR1873" s="24" t="s">
        <v>209</v>
      </c>
      <c r="AT1873" s="24" t="s">
        <v>174</v>
      </c>
      <c r="AU1873" s="24" t="s">
        <v>81</v>
      </c>
      <c r="AY1873" s="24" t="s">
        <v>172</v>
      </c>
      <c r="BE1873" s="203">
        <f>IF(N1873="základní",J1873,0)</f>
        <v>0</v>
      </c>
      <c r="BF1873" s="203">
        <f>IF(N1873="snížená",J1873,0)</f>
        <v>0</v>
      </c>
      <c r="BG1873" s="203">
        <f>IF(N1873="zákl. přenesená",J1873,0)</f>
        <v>0</v>
      </c>
      <c r="BH1873" s="203">
        <f>IF(N1873="sníž. přenesená",J1873,0)</f>
        <v>0</v>
      </c>
      <c r="BI1873" s="203">
        <f>IF(N1873="nulová",J1873,0)</f>
        <v>0</v>
      </c>
      <c r="BJ1873" s="24" t="s">
        <v>79</v>
      </c>
      <c r="BK1873" s="203">
        <f>ROUND(I1873*H1873,2)</f>
        <v>0</v>
      </c>
      <c r="BL1873" s="24" t="s">
        <v>209</v>
      </c>
      <c r="BM1873" s="24" t="s">
        <v>3298</v>
      </c>
    </row>
    <row r="1874" spans="2:51" s="11" customFormat="1" ht="13.5">
      <c r="B1874" s="204"/>
      <c r="C1874" s="205"/>
      <c r="D1874" s="206" t="s">
        <v>180</v>
      </c>
      <c r="E1874" s="207" t="s">
        <v>21</v>
      </c>
      <c r="F1874" s="208" t="s">
        <v>3299</v>
      </c>
      <c r="G1874" s="205"/>
      <c r="H1874" s="209">
        <v>19</v>
      </c>
      <c r="I1874" s="210"/>
      <c r="J1874" s="205"/>
      <c r="K1874" s="205"/>
      <c r="L1874" s="211"/>
      <c r="M1874" s="212"/>
      <c r="N1874" s="213"/>
      <c r="O1874" s="213"/>
      <c r="P1874" s="213"/>
      <c r="Q1874" s="213"/>
      <c r="R1874" s="213"/>
      <c r="S1874" s="213"/>
      <c r="T1874" s="214"/>
      <c r="AT1874" s="215" t="s">
        <v>180</v>
      </c>
      <c r="AU1874" s="215" t="s">
        <v>81</v>
      </c>
      <c r="AV1874" s="11" t="s">
        <v>81</v>
      </c>
      <c r="AW1874" s="11" t="s">
        <v>182</v>
      </c>
      <c r="AX1874" s="11" t="s">
        <v>71</v>
      </c>
      <c r="AY1874" s="215" t="s">
        <v>172</v>
      </c>
    </row>
    <row r="1875" spans="2:51" s="11" customFormat="1" ht="13.5">
      <c r="B1875" s="204"/>
      <c r="C1875" s="205"/>
      <c r="D1875" s="206" t="s">
        <v>180</v>
      </c>
      <c r="E1875" s="207" t="s">
        <v>21</v>
      </c>
      <c r="F1875" s="208" t="s">
        <v>3300</v>
      </c>
      <c r="G1875" s="205"/>
      <c r="H1875" s="209">
        <v>2</v>
      </c>
      <c r="I1875" s="210"/>
      <c r="J1875" s="205"/>
      <c r="K1875" s="205"/>
      <c r="L1875" s="211"/>
      <c r="M1875" s="212"/>
      <c r="N1875" s="213"/>
      <c r="O1875" s="213"/>
      <c r="P1875" s="213"/>
      <c r="Q1875" s="213"/>
      <c r="R1875" s="213"/>
      <c r="S1875" s="213"/>
      <c r="T1875" s="214"/>
      <c r="AT1875" s="215" t="s">
        <v>180</v>
      </c>
      <c r="AU1875" s="215" t="s">
        <v>81</v>
      </c>
      <c r="AV1875" s="11" t="s">
        <v>81</v>
      </c>
      <c r="AW1875" s="11" t="s">
        <v>182</v>
      </c>
      <c r="AX1875" s="11" t="s">
        <v>71</v>
      </c>
      <c r="AY1875" s="215" t="s">
        <v>172</v>
      </c>
    </row>
    <row r="1876" spans="2:51" s="11" customFormat="1" ht="13.5">
      <c r="B1876" s="204"/>
      <c r="C1876" s="205"/>
      <c r="D1876" s="206" t="s">
        <v>180</v>
      </c>
      <c r="E1876" s="207" t="s">
        <v>21</v>
      </c>
      <c r="F1876" s="208" t="s">
        <v>3301</v>
      </c>
      <c r="G1876" s="205"/>
      <c r="H1876" s="209">
        <v>3</v>
      </c>
      <c r="I1876" s="210"/>
      <c r="J1876" s="205"/>
      <c r="K1876" s="205"/>
      <c r="L1876" s="211"/>
      <c r="M1876" s="212"/>
      <c r="N1876" s="213"/>
      <c r="O1876" s="213"/>
      <c r="P1876" s="213"/>
      <c r="Q1876" s="213"/>
      <c r="R1876" s="213"/>
      <c r="S1876" s="213"/>
      <c r="T1876" s="214"/>
      <c r="AT1876" s="215" t="s">
        <v>180</v>
      </c>
      <c r="AU1876" s="215" t="s">
        <v>81</v>
      </c>
      <c r="AV1876" s="11" t="s">
        <v>81</v>
      </c>
      <c r="AW1876" s="11" t="s">
        <v>182</v>
      </c>
      <c r="AX1876" s="11" t="s">
        <v>71</v>
      </c>
      <c r="AY1876" s="215" t="s">
        <v>172</v>
      </c>
    </row>
    <row r="1877" spans="2:51" s="14" customFormat="1" ht="13.5">
      <c r="B1877" s="248"/>
      <c r="C1877" s="249"/>
      <c r="D1877" s="206" t="s">
        <v>180</v>
      </c>
      <c r="E1877" s="250" t="s">
        <v>21</v>
      </c>
      <c r="F1877" s="251" t="s">
        <v>1186</v>
      </c>
      <c r="G1877" s="249"/>
      <c r="H1877" s="252">
        <v>24</v>
      </c>
      <c r="I1877" s="253"/>
      <c r="J1877" s="249"/>
      <c r="K1877" s="249"/>
      <c r="L1877" s="254"/>
      <c r="M1877" s="255"/>
      <c r="N1877" s="256"/>
      <c r="O1877" s="256"/>
      <c r="P1877" s="256"/>
      <c r="Q1877" s="256"/>
      <c r="R1877" s="256"/>
      <c r="S1877" s="256"/>
      <c r="T1877" s="257"/>
      <c r="AT1877" s="258" t="s">
        <v>180</v>
      </c>
      <c r="AU1877" s="258" t="s">
        <v>81</v>
      </c>
      <c r="AV1877" s="14" t="s">
        <v>186</v>
      </c>
      <c r="AW1877" s="14" t="s">
        <v>182</v>
      </c>
      <c r="AX1877" s="14" t="s">
        <v>71</v>
      </c>
      <c r="AY1877" s="258" t="s">
        <v>172</v>
      </c>
    </row>
    <row r="1878" spans="2:51" s="11" customFormat="1" ht="13.5">
      <c r="B1878" s="204"/>
      <c r="C1878" s="205"/>
      <c r="D1878" s="206" t="s">
        <v>180</v>
      </c>
      <c r="E1878" s="207" t="s">
        <v>21</v>
      </c>
      <c r="F1878" s="208" t="s">
        <v>3302</v>
      </c>
      <c r="G1878" s="205"/>
      <c r="H1878" s="209">
        <v>10</v>
      </c>
      <c r="I1878" s="210"/>
      <c r="J1878" s="205"/>
      <c r="K1878" s="205"/>
      <c r="L1878" s="211"/>
      <c r="M1878" s="212"/>
      <c r="N1878" s="213"/>
      <c r="O1878" s="213"/>
      <c r="P1878" s="213"/>
      <c r="Q1878" s="213"/>
      <c r="R1878" s="213"/>
      <c r="S1878" s="213"/>
      <c r="T1878" s="214"/>
      <c r="AT1878" s="215" t="s">
        <v>180</v>
      </c>
      <c r="AU1878" s="215" t="s">
        <v>81</v>
      </c>
      <c r="AV1878" s="11" t="s">
        <v>81</v>
      </c>
      <c r="AW1878" s="11" t="s">
        <v>182</v>
      </c>
      <c r="AX1878" s="11" t="s">
        <v>71</v>
      </c>
      <c r="AY1878" s="215" t="s">
        <v>172</v>
      </c>
    </row>
    <row r="1879" spans="2:51" s="11" customFormat="1" ht="13.5">
      <c r="B1879" s="204"/>
      <c r="C1879" s="205"/>
      <c r="D1879" s="206" t="s">
        <v>180</v>
      </c>
      <c r="E1879" s="207" t="s">
        <v>21</v>
      </c>
      <c r="F1879" s="208" t="s">
        <v>3303</v>
      </c>
      <c r="G1879" s="205"/>
      <c r="H1879" s="209">
        <v>19</v>
      </c>
      <c r="I1879" s="210"/>
      <c r="J1879" s="205"/>
      <c r="K1879" s="205"/>
      <c r="L1879" s="211"/>
      <c r="M1879" s="212"/>
      <c r="N1879" s="213"/>
      <c r="O1879" s="213"/>
      <c r="P1879" s="213"/>
      <c r="Q1879" s="213"/>
      <c r="R1879" s="213"/>
      <c r="S1879" s="213"/>
      <c r="T1879" s="214"/>
      <c r="AT1879" s="215" t="s">
        <v>180</v>
      </c>
      <c r="AU1879" s="215" t="s">
        <v>81</v>
      </c>
      <c r="AV1879" s="11" t="s">
        <v>81</v>
      </c>
      <c r="AW1879" s="11" t="s">
        <v>182</v>
      </c>
      <c r="AX1879" s="11" t="s">
        <v>71</v>
      </c>
      <c r="AY1879" s="215" t="s">
        <v>172</v>
      </c>
    </row>
    <row r="1880" spans="2:51" s="11" customFormat="1" ht="13.5">
      <c r="B1880" s="204"/>
      <c r="C1880" s="205"/>
      <c r="D1880" s="206" t="s">
        <v>180</v>
      </c>
      <c r="E1880" s="207" t="s">
        <v>21</v>
      </c>
      <c r="F1880" s="208" t="s">
        <v>3304</v>
      </c>
      <c r="G1880" s="205"/>
      <c r="H1880" s="209">
        <v>1</v>
      </c>
      <c r="I1880" s="210"/>
      <c r="J1880" s="205"/>
      <c r="K1880" s="205"/>
      <c r="L1880" s="211"/>
      <c r="M1880" s="212"/>
      <c r="N1880" s="213"/>
      <c r="O1880" s="213"/>
      <c r="P1880" s="213"/>
      <c r="Q1880" s="213"/>
      <c r="R1880" s="213"/>
      <c r="S1880" s="213"/>
      <c r="T1880" s="214"/>
      <c r="AT1880" s="215" t="s">
        <v>180</v>
      </c>
      <c r="AU1880" s="215" t="s">
        <v>81</v>
      </c>
      <c r="AV1880" s="11" t="s">
        <v>81</v>
      </c>
      <c r="AW1880" s="11" t="s">
        <v>182</v>
      </c>
      <c r="AX1880" s="11" t="s">
        <v>71</v>
      </c>
      <c r="AY1880" s="215" t="s">
        <v>172</v>
      </c>
    </row>
    <row r="1881" spans="2:51" s="14" customFormat="1" ht="13.5">
      <c r="B1881" s="248"/>
      <c r="C1881" s="249"/>
      <c r="D1881" s="206" t="s">
        <v>180</v>
      </c>
      <c r="E1881" s="250" t="s">
        <v>21</v>
      </c>
      <c r="F1881" s="251" t="s">
        <v>1186</v>
      </c>
      <c r="G1881" s="249"/>
      <c r="H1881" s="252">
        <v>30</v>
      </c>
      <c r="I1881" s="253"/>
      <c r="J1881" s="249"/>
      <c r="K1881" s="249"/>
      <c r="L1881" s="254"/>
      <c r="M1881" s="255"/>
      <c r="N1881" s="256"/>
      <c r="O1881" s="256"/>
      <c r="P1881" s="256"/>
      <c r="Q1881" s="256"/>
      <c r="R1881" s="256"/>
      <c r="S1881" s="256"/>
      <c r="T1881" s="257"/>
      <c r="AT1881" s="258" t="s">
        <v>180</v>
      </c>
      <c r="AU1881" s="258" t="s">
        <v>81</v>
      </c>
      <c r="AV1881" s="14" t="s">
        <v>186</v>
      </c>
      <c r="AW1881" s="14" t="s">
        <v>182</v>
      </c>
      <c r="AX1881" s="14" t="s">
        <v>71</v>
      </c>
      <c r="AY1881" s="258" t="s">
        <v>172</v>
      </c>
    </row>
    <row r="1882" spans="2:51" s="12" customFormat="1" ht="13.5">
      <c r="B1882" s="216"/>
      <c r="C1882" s="217"/>
      <c r="D1882" s="206" t="s">
        <v>180</v>
      </c>
      <c r="E1882" s="218" t="s">
        <v>21</v>
      </c>
      <c r="F1882" s="219" t="s">
        <v>183</v>
      </c>
      <c r="G1882" s="217"/>
      <c r="H1882" s="220">
        <v>54</v>
      </c>
      <c r="I1882" s="221"/>
      <c r="J1882" s="217"/>
      <c r="K1882" s="217"/>
      <c r="L1882" s="222"/>
      <c r="M1882" s="223"/>
      <c r="N1882" s="224"/>
      <c r="O1882" s="224"/>
      <c r="P1882" s="224"/>
      <c r="Q1882" s="224"/>
      <c r="R1882" s="224"/>
      <c r="S1882" s="224"/>
      <c r="T1882" s="225"/>
      <c r="AT1882" s="226" t="s">
        <v>180</v>
      </c>
      <c r="AU1882" s="226" t="s">
        <v>81</v>
      </c>
      <c r="AV1882" s="12" t="s">
        <v>179</v>
      </c>
      <c r="AW1882" s="12" t="s">
        <v>182</v>
      </c>
      <c r="AX1882" s="12" t="s">
        <v>79</v>
      </c>
      <c r="AY1882" s="226" t="s">
        <v>172</v>
      </c>
    </row>
    <row r="1883" spans="2:65" s="1" customFormat="1" ht="16.5" customHeight="1">
      <c r="B1883" s="41"/>
      <c r="C1883" s="227" t="s">
        <v>1972</v>
      </c>
      <c r="D1883" s="227" t="s">
        <v>268</v>
      </c>
      <c r="E1883" s="228" t="s">
        <v>3305</v>
      </c>
      <c r="F1883" s="229" t="s">
        <v>3306</v>
      </c>
      <c r="G1883" s="230" t="s">
        <v>348</v>
      </c>
      <c r="H1883" s="231">
        <v>37.5</v>
      </c>
      <c r="I1883" s="232"/>
      <c r="J1883" s="233">
        <f>ROUND(I1883*H1883,2)</f>
        <v>0</v>
      </c>
      <c r="K1883" s="229" t="s">
        <v>21</v>
      </c>
      <c r="L1883" s="234"/>
      <c r="M1883" s="235" t="s">
        <v>21</v>
      </c>
      <c r="N1883" s="236" t="s">
        <v>42</v>
      </c>
      <c r="O1883" s="42"/>
      <c r="P1883" s="201">
        <f>O1883*H1883</f>
        <v>0</v>
      </c>
      <c r="Q1883" s="201">
        <v>0</v>
      </c>
      <c r="R1883" s="201">
        <f>Q1883*H1883</f>
        <v>0</v>
      </c>
      <c r="S1883" s="201">
        <v>0</v>
      </c>
      <c r="T1883" s="202">
        <f>S1883*H1883</f>
        <v>0</v>
      </c>
      <c r="AR1883" s="24" t="s">
        <v>246</v>
      </c>
      <c r="AT1883" s="24" t="s">
        <v>268</v>
      </c>
      <c r="AU1883" s="24" t="s">
        <v>81</v>
      </c>
      <c r="AY1883" s="24" t="s">
        <v>172</v>
      </c>
      <c r="BE1883" s="203">
        <f>IF(N1883="základní",J1883,0)</f>
        <v>0</v>
      </c>
      <c r="BF1883" s="203">
        <f>IF(N1883="snížená",J1883,0)</f>
        <v>0</v>
      </c>
      <c r="BG1883" s="203">
        <f>IF(N1883="zákl. přenesená",J1883,0)</f>
        <v>0</v>
      </c>
      <c r="BH1883" s="203">
        <f>IF(N1883="sníž. přenesená",J1883,0)</f>
        <v>0</v>
      </c>
      <c r="BI1883" s="203">
        <f>IF(N1883="nulová",J1883,0)</f>
        <v>0</v>
      </c>
      <c r="BJ1883" s="24" t="s">
        <v>79</v>
      </c>
      <c r="BK1883" s="203">
        <f>ROUND(I1883*H1883,2)</f>
        <v>0</v>
      </c>
      <c r="BL1883" s="24" t="s">
        <v>209</v>
      </c>
      <c r="BM1883" s="24" t="s">
        <v>3307</v>
      </c>
    </row>
    <row r="1884" spans="2:51" s="11" customFormat="1" ht="13.5">
      <c r="B1884" s="204"/>
      <c r="C1884" s="205"/>
      <c r="D1884" s="206" t="s">
        <v>180</v>
      </c>
      <c r="E1884" s="207" t="s">
        <v>21</v>
      </c>
      <c r="F1884" s="208" t="s">
        <v>3308</v>
      </c>
      <c r="G1884" s="205"/>
      <c r="H1884" s="209">
        <v>27.55</v>
      </c>
      <c r="I1884" s="210"/>
      <c r="J1884" s="205"/>
      <c r="K1884" s="205"/>
      <c r="L1884" s="211"/>
      <c r="M1884" s="212"/>
      <c r="N1884" s="213"/>
      <c r="O1884" s="213"/>
      <c r="P1884" s="213"/>
      <c r="Q1884" s="213"/>
      <c r="R1884" s="213"/>
      <c r="S1884" s="213"/>
      <c r="T1884" s="214"/>
      <c r="AT1884" s="215" t="s">
        <v>180</v>
      </c>
      <c r="AU1884" s="215" t="s">
        <v>81</v>
      </c>
      <c r="AV1884" s="11" t="s">
        <v>81</v>
      </c>
      <c r="AW1884" s="11" t="s">
        <v>182</v>
      </c>
      <c r="AX1884" s="11" t="s">
        <v>71</v>
      </c>
      <c r="AY1884" s="215" t="s">
        <v>172</v>
      </c>
    </row>
    <row r="1885" spans="2:51" s="11" customFormat="1" ht="13.5">
      <c r="B1885" s="204"/>
      <c r="C1885" s="205"/>
      <c r="D1885" s="206" t="s">
        <v>180</v>
      </c>
      <c r="E1885" s="207" t="s">
        <v>21</v>
      </c>
      <c r="F1885" s="208" t="s">
        <v>3309</v>
      </c>
      <c r="G1885" s="205"/>
      <c r="H1885" s="209">
        <v>4.4</v>
      </c>
      <c r="I1885" s="210"/>
      <c r="J1885" s="205"/>
      <c r="K1885" s="205"/>
      <c r="L1885" s="211"/>
      <c r="M1885" s="212"/>
      <c r="N1885" s="213"/>
      <c r="O1885" s="213"/>
      <c r="P1885" s="213"/>
      <c r="Q1885" s="213"/>
      <c r="R1885" s="213"/>
      <c r="S1885" s="213"/>
      <c r="T1885" s="214"/>
      <c r="AT1885" s="215" t="s">
        <v>180</v>
      </c>
      <c r="AU1885" s="215" t="s">
        <v>81</v>
      </c>
      <c r="AV1885" s="11" t="s">
        <v>81</v>
      </c>
      <c r="AW1885" s="11" t="s">
        <v>182</v>
      </c>
      <c r="AX1885" s="11" t="s">
        <v>71</v>
      </c>
      <c r="AY1885" s="215" t="s">
        <v>172</v>
      </c>
    </row>
    <row r="1886" spans="2:51" s="11" customFormat="1" ht="13.5">
      <c r="B1886" s="204"/>
      <c r="C1886" s="205"/>
      <c r="D1886" s="206" t="s">
        <v>180</v>
      </c>
      <c r="E1886" s="207" t="s">
        <v>21</v>
      </c>
      <c r="F1886" s="208" t="s">
        <v>3310</v>
      </c>
      <c r="G1886" s="205"/>
      <c r="H1886" s="209">
        <v>5.55</v>
      </c>
      <c r="I1886" s="210"/>
      <c r="J1886" s="205"/>
      <c r="K1886" s="205"/>
      <c r="L1886" s="211"/>
      <c r="M1886" s="212"/>
      <c r="N1886" s="213"/>
      <c r="O1886" s="213"/>
      <c r="P1886" s="213"/>
      <c r="Q1886" s="213"/>
      <c r="R1886" s="213"/>
      <c r="S1886" s="213"/>
      <c r="T1886" s="214"/>
      <c r="AT1886" s="215" t="s">
        <v>180</v>
      </c>
      <c r="AU1886" s="215" t="s">
        <v>81</v>
      </c>
      <c r="AV1886" s="11" t="s">
        <v>81</v>
      </c>
      <c r="AW1886" s="11" t="s">
        <v>182</v>
      </c>
      <c r="AX1886" s="11" t="s">
        <v>71</v>
      </c>
      <c r="AY1886" s="215" t="s">
        <v>172</v>
      </c>
    </row>
    <row r="1887" spans="2:51" s="12" customFormat="1" ht="13.5">
      <c r="B1887" s="216"/>
      <c r="C1887" s="217"/>
      <c r="D1887" s="206" t="s">
        <v>180</v>
      </c>
      <c r="E1887" s="218" t="s">
        <v>21</v>
      </c>
      <c r="F1887" s="219" t="s">
        <v>183</v>
      </c>
      <c r="G1887" s="217"/>
      <c r="H1887" s="220">
        <v>37.5</v>
      </c>
      <c r="I1887" s="221"/>
      <c r="J1887" s="217"/>
      <c r="K1887" s="217"/>
      <c r="L1887" s="222"/>
      <c r="M1887" s="223"/>
      <c r="N1887" s="224"/>
      <c r="O1887" s="224"/>
      <c r="P1887" s="224"/>
      <c r="Q1887" s="224"/>
      <c r="R1887" s="224"/>
      <c r="S1887" s="224"/>
      <c r="T1887" s="225"/>
      <c r="AT1887" s="226" t="s">
        <v>180</v>
      </c>
      <c r="AU1887" s="226" t="s">
        <v>81</v>
      </c>
      <c r="AV1887" s="12" t="s">
        <v>179</v>
      </c>
      <c r="AW1887" s="12" t="s">
        <v>182</v>
      </c>
      <c r="AX1887" s="12" t="s">
        <v>79</v>
      </c>
      <c r="AY1887" s="226" t="s">
        <v>172</v>
      </c>
    </row>
    <row r="1888" spans="2:65" s="1" customFormat="1" ht="16.5" customHeight="1">
      <c r="B1888" s="41"/>
      <c r="C1888" s="227" t="s">
        <v>3311</v>
      </c>
      <c r="D1888" s="227" t="s">
        <v>268</v>
      </c>
      <c r="E1888" s="228" t="s">
        <v>3312</v>
      </c>
      <c r="F1888" s="229" t="s">
        <v>3313</v>
      </c>
      <c r="G1888" s="230" t="s">
        <v>348</v>
      </c>
      <c r="H1888" s="231">
        <v>52</v>
      </c>
      <c r="I1888" s="232"/>
      <c r="J1888" s="233">
        <f>ROUND(I1888*H1888,2)</f>
        <v>0</v>
      </c>
      <c r="K1888" s="229" t="s">
        <v>21</v>
      </c>
      <c r="L1888" s="234"/>
      <c r="M1888" s="235" t="s">
        <v>21</v>
      </c>
      <c r="N1888" s="236" t="s">
        <v>42</v>
      </c>
      <c r="O1888" s="42"/>
      <c r="P1888" s="201">
        <f>O1888*H1888</f>
        <v>0</v>
      </c>
      <c r="Q1888" s="201">
        <v>0</v>
      </c>
      <c r="R1888" s="201">
        <f>Q1888*H1888</f>
        <v>0</v>
      </c>
      <c r="S1888" s="201">
        <v>0</v>
      </c>
      <c r="T1888" s="202">
        <f>S1888*H1888</f>
        <v>0</v>
      </c>
      <c r="AR1888" s="24" t="s">
        <v>246</v>
      </c>
      <c r="AT1888" s="24" t="s">
        <v>268</v>
      </c>
      <c r="AU1888" s="24" t="s">
        <v>81</v>
      </c>
      <c r="AY1888" s="24" t="s">
        <v>172</v>
      </c>
      <c r="BE1888" s="203">
        <f>IF(N1888="základní",J1888,0)</f>
        <v>0</v>
      </c>
      <c r="BF1888" s="203">
        <f>IF(N1888="snížená",J1888,0)</f>
        <v>0</v>
      </c>
      <c r="BG1888" s="203">
        <f>IF(N1888="zákl. přenesená",J1888,0)</f>
        <v>0</v>
      </c>
      <c r="BH1888" s="203">
        <f>IF(N1888="sníž. přenesená",J1888,0)</f>
        <v>0</v>
      </c>
      <c r="BI1888" s="203">
        <f>IF(N1888="nulová",J1888,0)</f>
        <v>0</v>
      </c>
      <c r="BJ1888" s="24" t="s">
        <v>79</v>
      </c>
      <c r="BK1888" s="203">
        <f>ROUND(I1888*H1888,2)</f>
        <v>0</v>
      </c>
      <c r="BL1888" s="24" t="s">
        <v>209</v>
      </c>
      <c r="BM1888" s="24" t="s">
        <v>3314</v>
      </c>
    </row>
    <row r="1889" spans="2:51" s="11" customFormat="1" ht="13.5">
      <c r="B1889" s="204"/>
      <c r="C1889" s="205"/>
      <c r="D1889" s="206" t="s">
        <v>180</v>
      </c>
      <c r="E1889" s="207" t="s">
        <v>21</v>
      </c>
      <c r="F1889" s="208" t="s">
        <v>3315</v>
      </c>
      <c r="G1889" s="205"/>
      <c r="H1889" s="209">
        <v>22</v>
      </c>
      <c r="I1889" s="210"/>
      <c r="J1889" s="205"/>
      <c r="K1889" s="205"/>
      <c r="L1889" s="211"/>
      <c r="M1889" s="212"/>
      <c r="N1889" s="213"/>
      <c r="O1889" s="213"/>
      <c r="P1889" s="213"/>
      <c r="Q1889" s="213"/>
      <c r="R1889" s="213"/>
      <c r="S1889" s="213"/>
      <c r="T1889" s="214"/>
      <c r="AT1889" s="215" t="s">
        <v>180</v>
      </c>
      <c r="AU1889" s="215" t="s">
        <v>81</v>
      </c>
      <c r="AV1889" s="11" t="s">
        <v>81</v>
      </c>
      <c r="AW1889" s="11" t="s">
        <v>182</v>
      </c>
      <c r="AX1889" s="11" t="s">
        <v>71</v>
      </c>
      <c r="AY1889" s="215" t="s">
        <v>172</v>
      </c>
    </row>
    <row r="1890" spans="2:51" s="11" customFormat="1" ht="13.5">
      <c r="B1890" s="204"/>
      <c r="C1890" s="205"/>
      <c r="D1890" s="206" t="s">
        <v>180</v>
      </c>
      <c r="E1890" s="207" t="s">
        <v>21</v>
      </c>
      <c r="F1890" s="208" t="s">
        <v>3316</v>
      </c>
      <c r="G1890" s="205"/>
      <c r="H1890" s="209">
        <v>28.5</v>
      </c>
      <c r="I1890" s="210"/>
      <c r="J1890" s="205"/>
      <c r="K1890" s="205"/>
      <c r="L1890" s="211"/>
      <c r="M1890" s="212"/>
      <c r="N1890" s="213"/>
      <c r="O1890" s="213"/>
      <c r="P1890" s="213"/>
      <c r="Q1890" s="213"/>
      <c r="R1890" s="213"/>
      <c r="S1890" s="213"/>
      <c r="T1890" s="214"/>
      <c r="AT1890" s="215" t="s">
        <v>180</v>
      </c>
      <c r="AU1890" s="215" t="s">
        <v>81</v>
      </c>
      <c r="AV1890" s="11" t="s">
        <v>81</v>
      </c>
      <c r="AW1890" s="11" t="s">
        <v>182</v>
      </c>
      <c r="AX1890" s="11" t="s">
        <v>71</v>
      </c>
      <c r="AY1890" s="215" t="s">
        <v>172</v>
      </c>
    </row>
    <row r="1891" spans="2:51" s="11" customFormat="1" ht="13.5">
      <c r="B1891" s="204"/>
      <c r="C1891" s="205"/>
      <c r="D1891" s="206" t="s">
        <v>180</v>
      </c>
      <c r="E1891" s="207" t="s">
        <v>21</v>
      </c>
      <c r="F1891" s="208" t="s">
        <v>3317</v>
      </c>
      <c r="G1891" s="205"/>
      <c r="H1891" s="209">
        <v>1.5</v>
      </c>
      <c r="I1891" s="210"/>
      <c r="J1891" s="205"/>
      <c r="K1891" s="205"/>
      <c r="L1891" s="211"/>
      <c r="M1891" s="212"/>
      <c r="N1891" s="213"/>
      <c r="O1891" s="213"/>
      <c r="P1891" s="213"/>
      <c r="Q1891" s="213"/>
      <c r="R1891" s="213"/>
      <c r="S1891" s="213"/>
      <c r="T1891" s="214"/>
      <c r="AT1891" s="215" t="s">
        <v>180</v>
      </c>
      <c r="AU1891" s="215" t="s">
        <v>81</v>
      </c>
      <c r="AV1891" s="11" t="s">
        <v>81</v>
      </c>
      <c r="AW1891" s="11" t="s">
        <v>182</v>
      </c>
      <c r="AX1891" s="11" t="s">
        <v>71</v>
      </c>
      <c r="AY1891" s="215" t="s">
        <v>172</v>
      </c>
    </row>
    <row r="1892" spans="2:51" s="12" customFormat="1" ht="13.5">
      <c r="B1892" s="216"/>
      <c r="C1892" s="217"/>
      <c r="D1892" s="206" t="s">
        <v>180</v>
      </c>
      <c r="E1892" s="218" t="s">
        <v>21</v>
      </c>
      <c r="F1892" s="219" t="s">
        <v>183</v>
      </c>
      <c r="G1892" s="217"/>
      <c r="H1892" s="220">
        <v>52</v>
      </c>
      <c r="I1892" s="221"/>
      <c r="J1892" s="217"/>
      <c r="K1892" s="217"/>
      <c r="L1892" s="222"/>
      <c r="M1892" s="223"/>
      <c r="N1892" s="224"/>
      <c r="O1892" s="224"/>
      <c r="P1892" s="224"/>
      <c r="Q1892" s="224"/>
      <c r="R1892" s="224"/>
      <c r="S1892" s="224"/>
      <c r="T1892" s="225"/>
      <c r="AT1892" s="226" t="s">
        <v>180</v>
      </c>
      <c r="AU1892" s="226" t="s">
        <v>81</v>
      </c>
      <c r="AV1892" s="12" t="s">
        <v>179</v>
      </c>
      <c r="AW1892" s="12" t="s">
        <v>182</v>
      </c>
      <c r="AX1892" s="12" t="s">
        <v>79</v>
      </c>
      <c r="AY1892" s="226" t="s">
        <v>172</v>
      </c>
    </row>
    <row r="1893" spans="2:65" s="1" customFormat="1" ht="25.5" customHeight="1">
      <c r="B1893" s="41"/>
      <c r="C1893" s="192" t="s">
        <v>1975</v>
      </c>
      <c r="D1893" s="192" t="s">
        <v>174</v>
      </c>
      <c r="E1893" s="193" t="s">
        <v>3318</v>
      </c>
      <c r="F1893" s="194" t="s">
        <v>3319</v>
      </c>
      <c r="G1893" s="195" t="s">
        <v>280</v>
      </c>
      <c r="H1893" s="196">
        <v>4</v>
      </c>
      <c r="I1893" s="197"/>
      <c r="J1893" s="198">
        <f>ROUND(I1893*H1893,2)</f>
        <v>0</v>
      </c>
      <c r="K1893" s="194" t="s">
        <v>178</v>
      </c>
      <c r="L1893" s="61"/>
      <c r="M1893" s="199" t="s">
        <v>21</v>
      </c>
      <c r="N1893" s="200" t="s">
        <v>42</v>
      </c>
      <c r="O1893" s="42"/>
      <c r="P1893" s="201">
        <f>O1893*H1893</f>
        <v>0</v>
      </c>
      <c r="Q1893" s="201">
        <v>0</v>
      </c>
      <c r="R1893" s="201">
        <f>Q1893*H1893</f>
        <v>0</v>
      </c>
      <c r="S1893" s="201">
        <v>0</v>
      </c>
      <c r="T1893" s="202">
        <f>S1893*H1893</f>
        <v>0</v>
      </c>
      <c r="AR1893" s="24" t="s">
        <v>209</v>
      </c>
      <c r="AT1893" s="24" t="s">
        <v>174</v>
      </c>
      <c r="AU1893" s="24" t="s">
        <v>81</v>
      </c>
      <c r="AY1893" s="24" t="s">
        <v>172</v>
      </c>
      <c r="BE1893" s="203">
        <f>IF(N1893="základní",J1893,0)</f>
        <v>0</v>
      </c>
      <c r="BF1893" s="203">
        <f>IF(N1893="snížená",J1893,0)</f>
        <v>0</v>
      </c>
      <c r="BG1893" s="203">
        <f>IF(N1893="zákl. přenesená",J1893,0)</f>
        <v>0</v>
      </c>
      <c r="BH1893" s="203">
        <f>IF(N1893="sníž. přenesená",J1893,0)</f>
        <v>0</v>
      </c>
      <c r="BI1893" s="203">
        <f>IF(N1893="nulová",J1893,0)</f>
        <v>0</v>
      </c>
      <c r="BJ1893" s="24" t="s">
        <v>79</v>
      </c>
      <c r="BK1893" s="203">
        <f>ROUND(I1893*H1893,2)</f>
        <v>0</v>
      </c>
      <c r="BL1893" s="24" t="s">
        <v>209</v>
      </c>
      <c r="BM1893" s="24" t="s">
        <v>3320</v>
      </c>
    </row>
    <row r="1894" spans="2:51" s="11" customFormat="1" ht="13.5">
      <c r="B1894" s="204"/>
      <c r="C1894" s="205"/>
      <c r="D1894" s="206" t="s">
        <v>180</v>
      </c>
      <c r="E1894" s="207" t="s">
        <v>21</v>
      </c>
      <c r="F1894" s="208" t="s">
        <v>3321</v>
      </c>
      <c r="G1894" s="205"/>
      <c r="H1894" s="209">
        <v>4</v>
      </c>
      <c r="I1894" s="210"/>
      <c r="J1894" s="205"/>
      <c r="K1894" s="205"/>
      <c r="L1894" s="211"/>
      <c r="M1894" s="212"/>
      <c r="N1894" s="213"/>
      <c r="O1894" s="213"/>
      <c r="P1894" s="213"/>
      <c r="Q1894" s="213"/>
      <c r="R1894" s="213"/>
      <c r="S1894" s="213"/>
      <c r="T1894" s="214"/>
      <c r="AT1894" s="215" t="s">
        <v>180</v>
      </c>
      <c r="AU1894" s="215" t="s">
        <v>81</v>
      </c>
      <c r="AV1894" s="11" t="s">
        <v>81</v>
      </c>
      <c r="AW1894" s="11" t="s">
        <v>182</v>
      </c>
      <c r="AX1894" s="11" t="s">
        <v>71</v>
      </c>
      <c r="AY1894" s="215" t="s">
        <v>172</v>
      </c>
    </row>
    <row r="1895" spans="2:51" s="12" customFormat="1" ht="13.5">
      <c r="B1895" s="216"/>
      <c r="C1895" s="217"/>
      <c r="D1895" s="206" t="s">
        <v>180</v>
      </c>
      <c r="E1895" s="218" t="s">
        <v>21</v>
      </c>
      <c r="F1895" s="219" t="s">
        <v>183</v>
      </c>
      <c r="G1895" s="217"/>
      <c r="H1895" s="220">
        <v>4</v>
      </c>
      <c r="I1895" s="221"/>
      <c r="J1895" s="217"/>
      <c r="K1895" s="217"/>
      <c r="L1895" s="222"/>
      <c r="M1895" s="223"/>
      <c r="N1895" s="224"/>
      <c r="O1895" s="224"/>
      <c r="P1895" s="224"/>
      <c r="Q1895" s="224"/>
      <c r="R1895" s="224"/>
      <c r="S1895" s="224"/>
      <c r="T1895" s="225"/>
      <c r="AT1895" s="226" t="s">
        <v>180</v>
      </c>
      <c r="AU1895" s="226" t="s">
        <v>81</v>
      </c>
      <c r="AV1895" s="12" t="s">
        <v>179</v>
      </c>
      <c r="AW1895" s="12" t="s">
        <v>182</v>
      </c>
      <c r="AX1895" s="12" t="s">
        <v>79</v>
      </c>
      <c r="AY1895" s="226" t="s">
        <v>172</v>
      </c>
    </row>
    <row r="1896" spans="2:65" s="1" customFormat="1" ht="25.5" customHeight="1">
      <c r="B1896" s="41"/>
      <c r="C1896" s="227" t="s">
        <v>3322</v>
      </c>
      <c r="D1896" s="227" t="s">
        <v>268</v>
      </c>
      <c r="E1896" s="228" t="s">
        <v>3323</v>
      </c>
      <c r="F1896" s="229" t="s">
        <v>3324</v>
      </c>
      <c r="G1896" s="230" t="s">
        <v>348</v>
      </c>
      <c r="H1896" s="231">
        <v>8.8</v>
      </c>
      <c r="I1896" s="232"/>
      <c r="J1896" s="233">
        <f>ROUND(I1896*H1896,2)</f>
        <v>0</v>
      </c>
      <c r="K1896" s="229" t="s">
        <v>21</v>
      </c>
      <c r="L1896" s="234"/>
      <c r="M1896" s="235" t="s">
        <v>21</v>
      </c>
      <c r="N1896" s="236" t="s">
        <v>42</v>
      </c>
      <c r="O1896" s="42"/>
      <c r="P1896" s="201">
        <f>O1896*H1896</f>
        <v>0</v>
      </c>
      <c r="Q1896" s="201">
        <v>0</v>
      </c>
      <c r="R1896" s="201">
        <f>Q1896*H1896</f>
        <v>0</v>
      </c>
      <c r="S1896" s="201">
        <v>0</v>
      </c>
      <c r="T1896" s="202">
        <f>S1896*H1896</f>
        <v>0</v>
      </c>
      <c r="AR1896" s="24" t="s">
        <v>246</v>
      </c>
      <c r="AT1896" s="24" t="s">
        <v>268</v>
      </c>
      <c r="AU1896" s="24" t="s">
        <v>81</v>
      </c>
      <c r="AY1896" s="24" t="s">
        <v>172</v>
      </c>
      <c r="BE1896" s="203">
        <f>IF(N1896="základní",J1896,0)</f>
        <v>0</v>
      </c>
      <c r="BF1896" s="203">
        <f>IF(N1896="snížená",J1896,0)</f>
        <v>0</v>
      </c>
      <c r="BG1896" s="203">
        <f>IF(N1896="zákl. přenesená",J1896,0)</f>
        <v>0</v>
      </c>
      <c r="BH1896" s="203">
        <f>IF(N1896="sníž. přenesená",J1896,0)</f>
        <v>0</v>
      </c>
      <c r="BI1896" s="203">
        <f>IF(N1896="nulová",J1896,0)</f>
        <v>0</v>
      </c>
      <c r="BJ1896" s="24" t="s">
        <v>79</v>
      </c>
      <c r="BK1896" s="203">
        <f>ROUND(I1896*H1896,2)</f>
        <v>0</v>
      </c>
      <c r="BL1896" s="24" t="s">
        <v>209</v>
      </c>
      <c r="BM1896" s="24" t="s">
        <v>3325</v>
      </c>
    </row>
    <row r="1897" spans="2:51" s="11" customFormat="1" ht="13.5">
      <c r="B1897" s="204"/>
      <c r="C1897" s="205"/>
      <c r="D1897" s="206" t="s">
        <v>180</v>
      </c>
      <c r="E1897" s="207" t="s">
        <v>21</v>
      </c>
      <c r="F1897" s="208" t="s">
        <v>3326</v>
      </c>
      <c r="G1897" s="205"/>
      <c r="H1897" s="209">
        <v>8.8</v>
      </c>
      <c r="I1897" s="210"/>
      <c r="J1897" s="205"/>
      <c r="K1897" s="205"/>
      <c r="L1897" s="211"/>
      <c r="M1897" s="212"/>
      <c r="N1897" s="213"/>
      <c r="O1897" s="213"/>
      <c r="P1897" s="213"/>
      <c r="Q1897" s="213"/>
      <c r="R1897" s="213"/>
      <c r="S1897" s="213"/>
      <c r="T1897" s="214"/>
      <c r="AT1897" s="215" t="s">
        <v>180</v>
      </c>
      <c r="AU1897" s="215" t="s">
        <v>81</v>
      </c>
      <c r="AV1897" s="11" t="s">
        <v>81</v>
      </c>
      <c r="AW1897" s="11" t="s">
        <v>182</v>
      </c>
      <c r="AX1897" s="11" t="s">
        <v>71</v>
      </c>
      <c r="AY1897" s="215" t="s">
        <v>172</v>
      </c>
    </row>
    <row r="1898" spans="2:51" s="12" customFormat="1" ht="13.5">
      <c r="B1898" s="216"/>
      <c r="C1898" s="217"/>
      <c r="D1898" s="206" t="s">
        <v>180</v>
      </c>
      <c r="E1898" s="218" t="s">
        <v>21</v>
      </c>
      <c r="F1898" s="219" t="s">
        <v>183</v>
      </c>
      <c r="G1898" s="217"/>
      <c r="H1898" s="220">
        <v>8.8</v>
      </c>
      <c r="I1898" s="221"/>
      <c r="J1898" s="217"/>
      <c r="K1898" s="217"/>
      <c r="L1898" s="222"/>
      <c r="M1898" s="223"/>
      <c r="N1898" s="224"/>
      <c r="O1898" s="224"/>
      <c r="P1898" s="224"/>
      <c r="Q1898" s="224"/>
      <c r="R1898" s="224"/>
      <c r="S1898" s="224"/>
      <c r="T1898" s="225"/>
      <c r="AT1898" s="226" t="s">
        <v>180</v>
      </c>
      <c r="AU1898" s="226" t="s">
        <v>81</v>
      </c>
      <c r="AV1898" s="12" t="s">
        <v>179</v>
      </c>
      <c r="AW1898" s="12" t="s">
        <v>182</v>
      </c>
      <c r="AX1898" s="12" t="s">
        <v>79</v>
      </c>
      <c r="AY1898" s="226" t="s">
        <v>172</v>
      </c>
    </row>
    <row r="1899" spans="2:65" s="1" customFormat="1" ht="51" customHeight="1">
      <c r="B1899" s="41"/>
      <c r="C1899" s="192" t="s">
        <v>1979</v>
      </c>
      <c r="D1899" s="192" t="s">
        <v>174</v>
      </c>
      <c r="E1899" s="193" t="s">
        <v>3327</v>
      </c>
      <c r="F1899" s="194" t="s">
        <v>3328</v>
      </c>
      <c r="G1899" s="195" t="s">
        <v>280</v>
      </c>
      <c r="H1899" s="196">
        <v>20</v>
      </c>
      <c r="I1899" s="197"/>
      <c r="J1899" s="198">
        <f>ROUND(I1899*H1899,2)</f>
        <v>0</v>
      </c>
      <c r="K1899" s="194" t="s">
        <v>21</v>
      </c>
      <c r="L1899" s="61"/>
      <c r="M1899" s="199" t="s">
        <v>21</v>
      </c>
      <c r="N1899" s="200" t="s">
        <v>42</v>
      </c>
      <c r="O1899" s="42"/>
      <c r="P1899" s="201">
        <f>O1899*H1899</f>
        <v>0</v>
      </c>
      <c r="Q1899" s="201">
        <v>0</v>
      </c>
      <c r="R1899" s="201">
        <f>Q1899*H1899</f>
        <v>0</v>
      </c>
      <c r="S1899" s="201">
        <v>0</v>
      </c>
      <c r="T1899" s="202">
        <f>S1899*H1899</f>
        <v>0</v>
      </c>
      <c r="AR1899" s="24" t="s">
        <v>209</v>
      </c>
      <c r="AT1899" s="24" t="s">
        <v>174</v>
      </c>
      <c r="AU1899" s="24" t="s">
        <v>81</v>
      </c>
      <c r="AY1899" s="24" t="s">
        <v>172</v>
      </c>
      <c r="BE1899" s="203">
        <f>IF(N1899="základní",J1899,0)</f>
        <v>0</v>
      </c>
      <c r="BF1899" s="203">
        <f>IF(N1899="snížená",J1899,0)</f>
        <v>0</v>
      </c>
      <c r="BG1899" s="203">
        <f>IF(N1899="zákl. přenesená",J1899,0)</f>
        <v>0</v>
      </c>
      <c r="BH1899" s="203">
        <f>IF(N1899="sníž. přenesená",J1899,0)</f>
        <v>0</v>
      </c>
      <c r="BI1899" s="203">
        <f>IF(N1899="nulová",J1899,0)</f>
        <v>0</v>
      </c>
      <c r="BJ1899" s="24" t="s">
        <v>79</v>
      </c>
      <c r="BK1899" s="203">
        <f>ROUND(I1899*H1899,2)</f>
        <v>0</v>
      </c>
      <c r="BL1899" s="24" t="s">
        <v>209</v>
      </c>
      <c r="BM1899" s="24" t="s">
        <v>3329</v>
      </c>
    </row>
    <row r="1900" spans="2:51" s="11" customFormat="1" ht="13.5">
      <c r="B1900" s="204"/>
      <c r="C1900" s="205"/>
      <c r="D1900" s="206" t="s">
        <v>180</v>
      </c>
      <c r="E1900" s="207" t="s">
        <v>21</v>
      </c>
      <c r="F1900" s="208" t="s">
        <v>3081</v>
      </c>
      <c r="G1900" s="205"/>
      <c r="H1900" s="209">
        <v>1</v>
      </c>
      <c r="I1900" s="210"/>
      <c r="J1900" s="205"/>
      <c r="K1900" s="205"/>
      <c r="L1900" s="211"/>
      <c r="M1900" s="212"/>
      <c r="N1900" s="213"/>
      <c r="O1900" s="213"/>
      <c r="P1900" s="213"/>
      <c r="Q1900" s="213"/>
      <c r="R1900" s="213"/>
      <c r="S1900" s="213"/>
      <c r="T1900" s="214"/>
      <c r="AT1900" s="215" t="s">
        <v>180</v>
      </c>
      <c r="AU1900" s="215" t="s">
        <v>81</v>
      </c>
      <c r="AV1900" s="11" t="s">
        <v>81</v>
      </c>
      <c r="AW1900" s="11" t="s">
        <v>182</v>
      </c>
      <c r="AX1900" s="11" t="s">
        <v>71</v>
      </c>
      <c r="AY1900" s="215" t="s">
        <v>172</v>
      </c>
    </row>
    <row r="1901" spans="2:51" s="11" customFormat="1" ht="13.5">
      <c r="B1901" s="204"/>
      <c r="C1901" s="205"/>
      <c r="D1901" s="206" t="s">
        <v>180</v>
      </c>
      <c r="E1901" s="207" t="s">
        <v>21</v>
      </c>
      <c r="F1901" s="208" t="s">
        <v>3082</v>
      </c>
      <c r="G1901" s="205"/>
      <c r="H1901" s="209">
        <v>1</v>
      </c>
      <c r="I1901" s="210"/>
      <c r="J1901" s="205"/>
      <c r="K1901" s="205"/>
      <c r="L1901" s="211"/>
      <c r="M1901" s="212"/>
      <c r="N1901" s="213"/>
      <c r="O1901" s="213"/>
      <c r="P1901" s="213"/>
      <c r="Q1901" s="213"/>
      <c r="R1901" s="213"/>
      <c r="S1901" s="213"/>
      <c r="T1901" s="214"/>
      <c r="AT1901" s="215" t="s">
        <v>180</v>
      </c>
      <c r="AU1901" s="215" t="s">
        <v>81</v>
      </c>
      <c r="AV1901" s="11" t="s">
        <v>81</v>
      </c>
      <c r="AW1901" s="11" t="s">
        <v>182</v>
      </c>
      <c r="AX1901" s="11" t="s">
        <v>71</v>
      </c>
      <c r="AY1901" s="215" t="s">
        <v>172</v>
      </c>
    </row>
    <row r="1902" spans="2:51" s="11" customFormat="1" ht="13.5">
      <c r="B1902" s="204"/>
      <c r="C1902" s="205"/>
      <c r="D1902" s="206" t="s">
        <v>180</v>
      </c>
      <c r="E1902" s="207" t="s">
        <v>21</v>
      </c>
      <c r="F1902" s="208" t="s">
        <v>3083</v>
      </c>
      <c r="G1902" s="205"/>
      <c r="H1902" s="209">
        <v>1</v>
      </c>
      <c r="I1902" s="210"/>
      <c r="J1902" s="205"/>
      <c r="K1902" s="205"/>
      <c r="L1902" s="211"/>
      <c r="M1902" s="212"/>
      <c r="N1902" s="213"/>
      <c r="O1902" s="213"/>
      <c r="P1902" s="213"/>
      <c r="Q1902" s="213"/>
      <c r="R1902" s="213"/>
      <c r="S1902" s="213"/>
      <c r="T1902" s="214"/>
      <c r="AT1902" s="215" t="s">
        <v>180</v>
      </c>
      <c r="AU1902" s="215" t="s">
        <v>81</v>
      </c>
      <c r="AV1902" s="11" t="s">
        <v>81</v>
      </c>
      <c r="AW1902" s="11" t="s">
        <v>182</v>
      </c>
      <c r="AX1902" s="11" t="s">
        <v>71</v>
      </c>
      <c r="AY1902" s="215" t="s">
        <v>172</v>
      </c>
    </row>
    <row r="1903" spans="2:51" s="11" customFormat="1" ht="13.5">
      <c r="B1903" s="204"/>
      <c r="C1903" s="205"/>
      <c r="D1903" s="206" t="s">
        <v>180</v>
      </c>
      <c r="E1903" s="207" t="s">
        <v>21</v>
      </c>
      <c r="F1903" s="208" t="s">
        <v>3084</v>
      </c>
      <c r="G1903" s="205"/>
      <c r="H1903" s="209">
        <v>1</v>
      </c>
      <c r="I1903" s="210"/>
      <c r="J1903" s="205"/>
      <c r="K1903" s="205"/>
      <c r="L1903" s="211"/>
      <c r="M1903" s="212"/>
      <c r="N1903" s="213"/>
      <c r="O1903" s="213"/>
      <c r="P1903" s="213"/>
      <c r="Q1903" s="213"/>
      <c r="R1903" s="213"/>
      <c r="S1903" s="213"/>
      <c r="T1903" s="214"/>
      <c r="AT1903" s="215" t="s">
        <v>180</v>
      </c>
      <c r="AU1903" s="215" t="s">
        <v>81</v>
      </c>
      <c r="AV1903" s="11" t="s">
        <v>81</v>
      </c>
      <c r="AW1903" s="11" t="s">
        <v>182</v>
      </c>
      <c r="AX1903" s="11" t="s">
        <v>71</v>
      </c>
      <c r="AY1903" s="215" t="s">
        <v>172</v>
      </c>
    </row>
    <row r="1904" spans="2:51" s="11" customFormat="1" ht="13.5">
      <c r="B1904" s="204"/>
      <c r="C1904" s="205"/>
      <c r="D1904" s="206" t="s">
        <v>180</v>
      </c>
      <c r="E1904" s="207" t="s">
        <v>21</v>
      </c>
      <c r="F1904" s="208" t="s">
        <v>3085</v>
      </c>
      <c r="G1904" s="205"/>
      <c r="H1904" s="209">
        <v>1</v>
      </c>
      <c r="I1904" s="210"/>
      <c r="J1904" s="205"/>
      <c r="K1904" s="205"/>
      <c r="L1904" s="211"/>
      <c r="M1904" s="212"/>
      <c r="N1904" s="213"/>
      <c r="O1904" s="213"/>
      <c r="P1904" s="213"/>
      <c r="Q1904" s="213"/>
      <c r="R1904" s="213"/>
      <c r="S1904" s="213"/>
      <c r="T1904" s="214"/>
      <c r="AT1904" s="215" t="s">
        <v>180</v>
      </c>
      <c r="AU1904" s="215" t="s">
        <v>81</v>
      </c>
      <c r="AV1904" s="11" t="s">
        <v>81</v>
      </c>
      <c r="AW1904" s="11" t="s">
        <v>182</v>
      </c>
      <c r="AX1904" s="11" t="s">
        <v>71</v>
      </c>
      <c r="AY1904" s="215" t="s">
        <v>172</v>
      </c>
    </row>
    <row r="1905" spans="2:51" s="11" customFormat="1" ht="13.5">
      <c r="B1905" s="204"/>
      <c r="C1905" s="205"/>
      <c r="D1905" s="206" t="s">
        <v>180</v>
      </c>
      <c r="E1905" s="207" t="s">
        <v>21</v>
      </c>
      <c r="F1905" s="208" t="s">
        <v>3086</v>
      </c>
      <c r="G1905" s="205"/>
      <c r="H1905" s="209">
        <v>1</v>
      </c>
      <c r="I1905" s="210"/>
      <c r="J1905" s="205"/>
      <c r="K1905" s="205"/>
      <c r="L1905" s="211"/>
      <c r="M1905" s="212"/>
      <c r="N1905" s="213"/>
      <c r="O1905" s="213"/>
      <c r="P1905" s="213"/>
      <c r="Q1905" s="213"/>
      <c r="R1905" s="213"/>
      <c r="S1905" s="213"/>
      <c r="T1905" s="214"/>
      <c r="AT1905" s="215" t="s">
        <v>180</v>
      </c>
      <c r="AU1905" s="215" t="s">
        <v>81</v>
      </c>
      <c r="AV1905" s="11" t="s">
        <v>81</v>
      </c>
      <c r="AW1905" s="11" t="s">
        <v>182</v>
      </c>
      <c r="AX1905" s="11" t="s">
        <v>71</v>
      </c>
      <c r="AY1905" s="215" t="s">
        <v>172</v>
      </c>
    </row>
    <row r="1906" spans="2:51" s="11" customFormat="1" ht="13.5">
      <c r="B1906" s="204"/>
      <c r="C1906" s="205"/>
      <c r="D1906" s="206" t="s">
        <v>180</v>
      </c>
      <c r="E1906" s="207" t="s">
        <v>21</v>
      </c>
      <c r="F1906" s="208" t="s">
        <v>3087</v>
      </c>
      <c r="G1906" s="205"/>
      <c r="H1906" s="209">
        <v>1</v>
      </c>
      <c r="I1906" s="210"/>
      <c r="J1906" s="205"/>
      <c r="K1906" s="205"/>
      <c r="L1906" s="211"/>
      <c r="M1906" s="212"/>
      <c r="N1906" s="213"/>
      <c r="O1906" s="213"/>
      <c r="P1906" s="213"/>
      <c r="Q1906" s="213"/>
      <c r="R1906" s="213"/>
      <c r="S1906" s="213"/>
      <c r="T1906" s="214"/>
      <c r="AT1906" s="215" t="s">
        <v>180</v>
      </c>
      <c r="AU1906" s="215" t="s">
        <v>81</v>
      </c>
      <c r="AV1906" s="11" t="s">
        <v>81</v>
      </c>
      <c r="AW1906" s="11" t="s">
        <v>182</v>
      </c>
      <c r="AX1906" s="11" t="s">
        <v>71</v>
      </c>
      <c r="AY1906" s="215" t="s">
        <v>172</v>
      </c>
    </row>
    <row r="1907" spans="2:51" s="11" customFormat="1" ht="13.5">
      <c r="B1907" s="204"/>
      <c r="C1907" s="205"/>
      <c r="D1907" s="206" t="s">
        <v>180</v>
      </c>
      <c r="E1907" s="207" t="s">
        <v>21</v>
      </c>
      <c r="F1907" s="208" t="s">
        <v>3088</v>
      </c>
      <c r="G1907" s="205"/>
      <c r="H1907" s="209">
        <v>1</v>
      </c>
      <c r="I1907" s="210"/>
      <c r="J1907" s="205"/>
      <c r="K1907" s="205"/>
      <c r="L1907" s="211"/>
      <c r="M1907" s="212"/>
      <c r="N1907" s="213"/>
      <c r="O1907" s="213"/>
      <c r="P1907" s="213"/>
      <c r="Q1907" s="213"/>
      <c r="R1907" s="213"/>
      <c r="S1907" s="213"/>
      <c r="T1907" s="214"/>
      <c r="AT1907" s="215" t="s">
        <v>180</v>
      </c>
      <c r="AU1907" s="215" t="s">
        <v>81</v>
      </c>
      <c r="AV1907" s="11" t="s">
        <v>81</v>
      </c>
      <c r="AW1907" s="11" t="s">
        <v>182</v>
      </c>
      <c r="AX1907" s="11" t="s">
        <v>71</v>
      </c>
      <c r="AY1907" s="215" t="s">
        <v>172</v>
      </c>
    </row>
    <row r="1908" spans="2:51" s="11" customFormat="1" ht="13.5">
      <c r="B1908" s="204"/>
      <c r="C1908" s="205"/>
      <c r="D1908" s="206" t="s">
        <v>180</v>
      </c>
      <c r="E1908" s="207" t="s">
        <v>21</v>
      </c>
      <c r="F1908" s="208" t="s">
        <v>3089</v>
      </c>
      <c r="G1908" s="205"/>
      <c r="H1908" s="209">
        <v>1</v>
      </c>
      <c r="I1908" s="210"/>
      <c r="J1908" s="205"/>
      <c r="K1908" s="205"/>
      <c r="L1908" s="211"/>
      <c r="M1908" s="212"/>
      <c r="N1908" s="213"/>
      <c r="O1908" s="213"/>
      <c r="P1908" s="213"/>
      <c r="Q1908" s="213"/>
      <c r="R1908" s="213"/>
      <c r="S1908" s="213"/>
      <c r="T1908" s="214"/>
      <c r="AT1908" s="215" t="s">
        <v>180</v>
      </c>
      <c r="AU1908" s="215" t="s">
        <v>81</v>
      </c>
      <c r="AV1908" s="11" t="s">
        <v>81</v>
      </c>
      <c r="AW1908" s="11" t="s">
        <v>182</v>
      </c>
      <c r="AX1908" s="11" t="s">
        <v>71</v>
      </c>
      <c r="AY1908" s="215" t="s">
        <v>172</v>
      </c>
    </row>
    <row r="1909" spans="2:51" s="11" customFormat="1" ht="13.5">
      <c r="B1909" s="204"/>
      <c r="C1909" s="205"/>
      <c r="D1909" s="206" t="s">
        <v>180</v>
      </c>
      <c r="E1909" s="207" t="s">
        <v>21</v>
      </c>
      <c r="F1909" s="208" t="s">
        <v>3090</v>
      </c>
      <c r="G1909" s="205"/>
      <c r="H1909" s="209">
        <v>1</v>
      </c>
      <c r="I1909" s="210"/>
      <c r="J1909" s="205"/>
      <c r="K1909" s="205"/>
      <c r="L1909" s="211"/>
      <c r="M1909" s="212"/>
      <c r="N1909" s="213"/>
      <c r="O1909" s="213"/>
      <c r="P1909" s="213"/>
      <c r="Q1909" s="213"/>
      <c r="R1909" s="213"/>
      <c r="S1909" s="213"/>
      <c r="T1909" s="214"/>
      <c r="AT1909" s="215" t="s">
        <v>180</v>
      </c>
      <c r="AU1909" s="215" t="s">
        <v>81</v>
      </c>
      <c r="AV1909" s="11" t="s">
        <v>81</v>
      </c>
      <c r="AW1909" s="11" t="s">
        <v>182</v>
      </c>
      <c r="AX1909" s="11" t="s">
        <v>71</v>
      </c>
      <c r="AY1909" s="215" t="s">
        <v>172</v>
      </c>
    </row>
    <row r="1910" spans="2:51" s="11" customFormat="1" ht="13.5">
      <c r="B1910" s="204"/>
      <c r="C1910" s="205"/>
      <c r="D1910" s="206" t="s">
        <v>180</v>
      </c>
      <c r="E1910" s="207" t="s">
        <v>21</v>
      </c>
      <c r="F1910" s="208" t="s">
        <v>3091</v>
      </c>
      <c r="G1910" s="205"/>
      <c r="H1910" s="209">
        <v>1</v>
      </c>
      <c r="I1910" s="210"/>
      <c r="J1910" s="205"/>
      <c r="K1910" s="205"/>
      <c r="L1910" s="211"/>
      <c r="M1910" s="212"/>
      <c r="N1910" s="213"/>
      <c r="O1910" s="213"/>
      <c r="P1910" s="213"/>
      <c r="Q1910" s="213"/>
      <c r="R1910" s="213"/>
      <c r="S1910" s="213"/>
      <c r="T1910" s="214"/>
      <c r="AT1910" s="215" t="s">
        <v>180</v>
      </c>
      <c r="AU1910" s="215" t="s">
        <v>81</v>
      </c>
      <c r="AV1910" s="11" t="s">
        <v>81</v>
      </c>
      <c r="AW1910" s="11" t="s">
        <v>182</v>
      </c>
      <c r="AX1910" s="11" t="s">
        <v>71</v>
      </c>
      <c r="AY1910" s="215" t="s">
        <v>172</v>
      </c>
    </row>
    <row r="1911" spans="2:51" s="11" customFormat="1" ht="13.5">
      <c r="B1911" s="204"/>
      <c r="C1911" s="205"/>
      <c r="D1911" s="206" t="s">
        <v>180</v>
      </c>
      <c r="E1911" s="207" t="s">
        <v>21</v>
      </c>
      <c r="F1911" s="208" t="s">
        <v>3092</v>
      </c>
      <c r="G1911" s="205"/>
      <c r="H1911" s="209">
        <v>1</v>
      </c>
      <c r="I1911" s="210"/>
      <c r="J1911" s="205"/>
      <c r="K1911" s="205"/>
      <c r="L1911" s="211"/>
      <c r="M1911" s="212"/>
      <c r="N1911" s="213"/>
      <c r="O1911" s="213"/>
      <c r="P1911" s="213"/>
      <c r="Q1911" s="213"/>
      <c r="R1911" s="213"/>
      <c r="S1911" s="213"/>
      <c r="T1911" s="214"/>
      <c r="AT1911" s="215" t="s">
        <v>180</v>
      </c>
      <c r="AU1911" s="215" t="s">
        <v>81</v>
      </c>
      <c r="AV1911" s="11" t="s">
        <v>81</v>
      </c>
      <c r="AW1911" s="11" t="s">
        <v>182</v>
      </c>
      <c r="AX1911" s="11" t="s">
        <v>71</v>
      </c>
      <c r="AY1911" s="215" t="s">
        <v>172</v>
      </c>
    </row>
    <row r="1912" spans="2:51" s="11" customFormat="1" ht="13.5">
      <c r="B1912" s="204"/>
      <c r="C1912" s="205"/>
      <c r="D1912" s="206" t="s">
        <v>180</v>
      </c>
      <c r="E1912" s="207" t="s">
        <v>21</v>
      </c>
      <c r="F1912" s="208" t="s">
        <v>3093</v>
      </c>
      <c r="G1912" s="205"/>
      <c r="H1912" s="209">
        <v>1</v>
      </c>
      <c r="I1912" s="210"/>
      <c r="J1912" s="205"/>
      <c r="K1912" s="205"/>
      <c r="L1912" s="211"/>
      <c r="M1912" s="212"/>
      <c r="N1912" s="213"/>
      <c r="O1912" s="213"/>
      <c r="P1912" s="213"/>
      <c r="Q1912" s="213"/>
      <c r="R1912" s="213"/>
      <c r="S1912" s="213"/>
      <c r="T1912" s="214"/>
      <c r="AT1912" s="215" t="s">
        <v>180</v>
      </c>
      <c r="AU1912" s="215" t="s">
        <v>81</v>
      </c>
      <c r="AV1912" s="11" t="s">
        <v>81</v>
      </c>
      <c r="AW1912" s="11" t="s">
        <v>182</v>
      </c>
      <c r="AX1912" s="11" t="s">
        <v>71</v>
      </c>
      <c r="AY1912" s="215" t="s">
        <v>172</v>
      </c>
    </row>
    <row r="1913" spans="2:51" s="11" customFormat="1" ht="13.5">
      <c r="B1913" s="204"/>
      <c r="C1913" s="205"/>
      <c r="D1913" s="206" t="s">
        <v>180</v>
      </c>
      <c r="E1913" s="207" t="s">
        <v>21</v>
      </c>
      <c r="F1913" s="208" t="s">
        <v>3094</v>
      </c>
      <c r="G1913" s="205"/>
      <c r="H1913" s="209">
        <v>1</v>
      </c>
      <c r="I1913" s="210"/>
      <c r="J1913" s="205"/>
      <c r="K1913" s="205"/>
      <c r="L1913" s="211"/>
      <c r="M1913" s="212"/>
      <c r="N1913" s="213"/>
      <c r="O1913" s="213"/>
      <c r="P1913" s="213"/>
      <c r="Q1913" s="213"/>
      <c r="R1913" s="213"/>
      <c r="S1913" s="213"/>
      <c r="T1913" s="214"/>
      <c r="AT1913" s="215" t="s">
        <v>180</v>
      </c>
      <c r="AU1913" s="215" t="s">
        <v>81</v>
      </c>
      <c r="AV1913" s="11" t="s">
        <v>81</v>
      </c>
      <c r="AW1913" s="11" t="s">
        <v>182</v>
      </c>
      <c r="AX1913" s="11" t="s">
        <v>71</v>
      </c>
      <c r="AY1913" s="215" t="s">
        <v>172</v>
      </c>
    </row>
    <row r="1914" spans="2:51" s="11" customFormat="1" ht="13.5">
      <c r="B1914" s="204"/>
      <c r="C1914" s="205"/>
      <c r="D1914" s="206" t="s">
        <v>180</v>
      </c>
      <c r="E1914" s="207" t="s">
        <v>21</v>
      </c>
      <c r="F1914" s="208" t="s">
        <v>3095</v>
      </c>
      <c r="G1914" s="205"/>
      <c r="H1914" s="209">
        <v>1</v>
      </c>
      <c r="I1914" s="210"/>
      <c r="J1914" s="205"/>
      <c r="K1914" s="205"/>
      <c r="L1914" s="211"/>
      <c r="M1914" s="212"/>
      <c r="N1914" s="213"/>
      <c r="O1914" s="213"/>
      <c r="P1914" s="213"/>
      <c r="Q1914" s="213"/>
      <c r="R1914" s="213"/>
      <c r="S1914" s="213"/>
      <c r="T1914" s="214"/>
      <c r="AT1914" s="215" t="s">
        <v>180</v>
      </c>
      <c r="AU1914" s="215" t="s">
        <v>81</v>
      </c>
      <c r="AV1914" s="11" t="s">
        <v>81</v>
      </c>
      <c r="AW1914" s="11" t="s">
        <v>182</v>
      </c>
      <c r="AX1914" s="11" t="s">
        <v>71</v>
      </c>
      <c r="AY1914" s="215" t="s">
        <v>172</v>
      </c>
    </row>
    <row r="1915" spans="2:51" s="11" customFormat="1" ht="13.5">
      <c r="B1915" s="204"/>
      <c r="C1915" s="205"/>
      <c r="D1915" s="206" t="s">
        <v>180</v>
      </c>
      <c r="E1915" s="207" t="s">
        <v>21</v>
      </c>
      <c r="F1915" s="208" t="s">
        <v>3096</v>
      </c>
      <c r="G1915" s="205"/>
      <c r="H1915" s="209">
        <v>1</v>
      </c>
      <c r="I1915" s="210"/>
      <c r="J1915" s="205"/>
      <c r="K1915" s="205"/>
      <c r="L1915" s="211"/>
      <c r="M1915" s="212"/>
      <c r="N1915" s="213"/>
      <c r="O1915" s="213"/>
      <c r="P1915" s="213"/>
      <c r="Q1915" s="213"/>
      <c r="R1915" s="213"/>
      <c r="S1915" s="213"/>
      <c r="T1915" s="214"/>
      <c r="AT1915" s="215" t="s">
        <v>180</v>
      </c>
      <c r="AU1915" s="215" t="s">
        <v>81</v>
      </c>
      <c r="AV1915" s="11" t="s">
        <v>81</v>
      </c>
      <c r="AW1915" s="11" t="s">
        <v>182</v>
      </c>
      <c r="AX1915" s="11" t="s">
        <v>71</v>
      </c>
      <c r="AY1915" s="215" t="s">
        <v>172</v>
      </c>
    </row>
    <row r="1916" spans="2:51" s="11" customFormat="1" ht="13.5">
      <c r="B1916" s="204"/>
      <c r="C1916" s="205"/>
      <c r="D1916" s="206" t="s">
        <v>180</v>
      </c>
      <c r="E1916" s="207" t="s">
        <v>21</v>
      </c>
      <c r="F1916" s="208" t="s">
        <v>3097</v>
      </c>
      <c r="G1916" s="205"/>
      <c r="H1916" s="209">
        <v>1</v>
      </c>
      <c r="I1916" s="210"/>
      <c r="J1916" s="205"/>
      <c r="K1916" s="205"/>
      <c r="L1916" s="211"/>
      <c r="M1916" s="212"/>
      <c r="N1916" s="213"/>
      <c r="O1916" s="213"/>
      <c r="P1916" s="213"/>
      <c r="Q1916" s="213"/>
      <c r="R1916" s="213"/>
      <c r="S1916" s="213"/>
      <c r="T1916" s="214"/>
      <c r="AT1916" s="215" t="s">
        <v>180</v>
      </c>
      <c r="AU1916" s="215" t="s">
        <v>81</v>
      </c>
      <c r="AV1916" s="11" t="s">
        <v>81</v>
      </c>
      <c r="AW1916" s="11" t="s">
        <v>182</v>
      </c>
      <c r="AX1916" s="11" t="s">
        <v>71</v>
      </c>
      <c r="AY1916" s="215" t="s">
        <v>172</v>
      </c>
    </row>
    <row r="1917" spans="2:51" s="11" customFormat="1" ht="13.5">
      <c r="B1917" s="204"/>
      <c r="C1917" s="205"/>
      <c r="D1917" s="206" t="s">
        <v>180</v>
      </c>
      <c r="E1917" s="207" t="s">
        <v>21</v>
      </c>
      <c r="F1917" s="208" t="s">
        <v>3098</v>
      </c>
      <c r="G1917" s="205"/>
      <c r="H1917" s="209">
        <v>1</v>
      </c>
      <c r="I1917" s="210"/>
      <c r="J1917" s="205"/>
      <c r="K1917" s="205"/>
      <c r="L1917" s="211"/>
      <c r="M1917" s="212"/>
      <c r="N1917" s="213"/>
      <c r="O1917" s="213"/>
      <c r="P1917" s="213"/>
      <c r="Q1917" s="213"/>
      <c r="R1917" s="213"/>
      <c r="S1917" s="213"/>
      <c r="T1917" s="214"/>
      <c r="AT1917" s="215" t="s">
        <v>180</v>
      </c>
      <c r="AU1917" s="215" t="s">
        <v>81</v>
      </c>
      <c r="AV1917" s="11" t="s">
        <v>81</v>
      </c>
      <c r="AW1917" s="11" t="s">
        <v>182</v>
      </c>
      <c r="AX1917" s="11" t="s">
        <v>71</v>
      </c>
      <c r="AY1917" s="215" t="s">
        <v>172</v>
      </c>
    </row>
    <row r="1918" spans="2:51" s="11" customFormat="1" ht="13.5">
      <c r="B1918" s="204"/>
      <c r="C1918" s="205"/>
      <c r="D1918" s="206" t="s">
        <v>180</v>
      </c>
      <c r="E1918" s="207" t="s">
        <v>21</v>
      </c>
      <c r="F1918" s="208" t="s">
        <v>3099</v>
      </c>
      <c r="G1918" s="205"/>
      <c r="H1918" s="209">
        <v>1</v>
      </c>
      <c r="I1918" s="210"/>
      <c r="J1918" s="205"/>
      <c r="K1918" s="205"/>
      <c r="L1918" s="211"/>
      <c r="M1918" s="212"/>
      <c r="N1918" s="213"/>
      <c r="O1918" s="213"/>
      <c r="P1918" s="213"/>
      <c r="Q1918" s="213"/>
      <c r="R1918" s="213"/>
      <c r="S1918" s="213"/>
      <c r="T1918" s="214"/>
      <c r="AT1918" s="215" t="s">
        <v>180</v>
      </c>
      <c r="AU1918" s="215" t="s">
        <v>81</v>
      </c>
      <c r="AV1918" s="11" t="s">
        <v>81</v>
      </c>
      <c r="AW1918" s="11" t="s">
        <v>182</v>
      </c>
      <c r="AX1918" s="11" t="s">
        <v>71</v>
      </c>
      <c r="AY1918" s="215" t="s">
        <v>172</v>
      </c>
    </row>
    <row r="1919" spans="2:51" s="11" customFormat="1" ht="13.5">
      <c r="B1919" s="204"/>
      <c r="C1919" s="205"/>
      <c r="D1919" s="206" t="s">
        <v>180</v>
      </c>
      <c r="E1919" s="207" t="s">
        <v>21</v>
      </c>
      <c r="F1919" s="208" t="s">
        <v>3100</v>
      </c>
      <c r="G1919" s="205"/>
      <c r="H1919" s="209">
        <v>1</v>
      </c>
      <c r="I1919" s="210"/>
      <c r="J1919" s="205"/>
      <c r="K1919" s="205"/>
      <c r="L1919" s="211"/>
      <c r="M1919" s="212"/>
      <c r="N1919" s="213"/>
      <c r="O1919" s="213"/>
      <c r="P1919" s="213"/>
      <c r="Q1919" s="213"/>
      <c r="R1919" s="213"/>
      <c r="S1919" s="213"/>
      <c r="T1919" s="214"/>
      <c r="AT1919" s="215" t="s">
        <v>180</v>
      </c>
      <c r="AU1919" s="215" t="s">
        <v>81</v>
      </c>
      <c r="AV1919" s="11" t="s">
        <v>81</v>
      </c>
      <c r="AW1919" s="11" t="s">
        <v>182</v>
      </c>
      <c r="AX1919" s="11" t="s">
        <v>71</v>
      </c>
      <c r="AY1919" s="215" t="s">
        <v>172</v>
      </c>
    </row>
    <row r="1920" spans="2:51" s="12" customFormat="1" ht="13.5">
      <c r="B1920" s="216"/>
      <c r="C1920" s="217"/>
      <c r="D1920" s="206" t="s">
        <v>180</v>
      </c>
      <c r="E1920" s="218" t="s">
        <v>21</v>
      </c>
      <c r="F1920" s="219" t="s">
        <v>183</v>
      </c>
      <c r="G1920" s="217"/>
      <c r="H1920" s="220">
        <v>20</v>
      </c>
      <c r="I1920" s="221"/>
      <c r="J1920" s="217"/>
      <c r="K1920" s="217"/>
      <c r="L1920" s="222"/>
      <c r="M1920" s="223"/>
      <c r="N1920" s="224"/>
      <c r="O1920" s="224"/>
      <c r="P1920" s="224"/>
      <c r="Q1920" s="224"/>
      <c r="R1920" s="224"/>
      <c r="S1920" s="224"/>
      <c r="T1920" s="225"/>
      <c r="AT1920" s="226" t="s">
        <v>180</v>
      </c>
      <c r="AU1920" s="226" t="s">
        <v>81</v>
      </c>
      <c r="AV1920" s="12" t="s">
        <v>179</v>
      </c>
      <c r="AW1920" s="12" t="s">
        <v>182</v>
      </c>
      <c r="AX1920" s="12" t="s">
        <v>79</v>
      </c>
      <c r="AY1920" s="226" t="s">
        <v>172</v>
      </c>
    </row>
    <row r="1921" spans="2:65" s="1" customFormat="1" ht="25.5" customHeight="1">
      <c r="B1921" s="41"/>
      <c r="C1921" s="192" t="s">
        <v>3330</v>
      </c>
      <c r="D1921" s="192" t="s">
        <v>174</v>
      </c>
      <c r="E1921" s="193" t="s">
        <v>3331</v>
      </c>
      <c r="F1921" s="194" t="s">
        <v>3332</v>
      </c>
      <c r="G1921" s="195" t="s">
        <v>280</v>
      </c>
      <c r="H1921" s="196">
        <v>21</v>
      </c>
      <c r="I1921" s="197"/>
      <c r="J1921" s="198">
        <f>ROUND(I1921*H1921,2)</f>
        <v>0</v>
      </c>
      <c r="K1921" s="194" t="s">
        <v>21</v>
      </c>
      <c r="L1921" s="61"/>
      <c r="M1921" s="199" t="s">
        <v>21</v>
      </c>
      <c r="N1921" s="200" t="s">
        <v>42</v>
      </c>
      <c r="O1921" s="42"/>
      <c r="P1921" s="201">
        <f>O1921*H1921</f>
        <v>0</v>
      </c>
      <c r="Q1921" s="201">
        <v>0</v>
      </c>
      <c r="R1921" s="201">
        <f>Q1921*H1921</f>
        <v>0</v>
      </c>
      <c r="S1921" s="201">
        <v>0</v>
      </c>
      <c r="T1921" s="202">
        <f>S1921*H1921</f>
        <v>0</v>
      </c>
      <c r="AR1921" s="24" t="s">
        <v>209</v>
      </c>
      <c r="AT1921" s="24" t="s">
        <v>174</v>
      </c>
      <c r="AU1921" s="24" t="s">
        <v>81</v>
      </c>
      <c r="AY1921" s="24" t="s">
        <v>172</v>
      </c>
      <c r="BE1921" s="203">
        <f>IF(N1921="základní",J1921,0)</f>
        <v>0</v>
      </c>
      <c r="BF1921" s="203">
        <f>IF(N1921="snížená",J1921,0)</f>
        <v>0</v>
      </c>
      <c r="BG1921" s="203">
        <f>IF(N1921="zákl. přenesená",J1921,0)</f>
        <v>0</v>
      </c>
      <c r="BH1921" s="203">
        <f>IF(N1921="sníž. přenesená",J1921,0)</f>
        <v>0</v>
      </c>
      <c r="BI1921" s="203">
        <f>IF(N1921="nulová",J1921,0)</f>
        <v>0</v>
      </c>
      <c r="BJ1921" s="24" t="s">
        <v>79</v>
      </c>
      <c r="BK1921" s="203">
        <f>ROUND(I1921*H1921,2)</f>
        <v>0</v>
      </c>
      <c r="BL1921" s="24" t="s">
        <v>209</v>
      </c>
      <c r="BM1921" s="24" t="s">
        <v>3333</v>
      </c>
    </row>
    <row r="1922" spans="2:51" s="11" customFormat="1" ht="13.5">
      <c r="B1922" s="204"/>
      <c r="C1922" s="205"/>
      <c r="D1922" s="206" t="s">
        <v>180</v>
      </c>
      <c r="E1922" s="207" t="s">
        <v>21</v>
      </c>
      <c r="F1922" s="208" t="s">
        <v>3334</v>
      </c>
      <c r="G1922" s="205"/>
      <c r="H1922" s="209">
        <v>1</v>
      </c>
      <c r="I1922" s="210"/>
      <c r="J1922" s="205"/>
      <c r="K1922" s="205"/>
      <c r="L1922" s="211"/>
      <c r="M1922" s="212"/>
      <c r="N1922" s="213"/>
      <c r="O1922" s="213"/>
      <c r="P1922" s="213"/>
      <c r="Q1922" s="213"/>
      <c r="R1922" s="213"/>
      <c r="S1922" s="213"/>
      <c r="T1922" s="214"/>
      <c r="AT1922" s="215" t="s">
        <v>180</v>
      </c>
      <c r="AU1922" s="215" t="s">
        <v>81</v>
      </c>
      <c r="AV1922" s="11" t="s">
        <v>81</v>
      </c>
      <c r="AW1922" s="11" t="s">
        <v>182</v>
      </c>
      <c r="AX1922" s="11" t="s">
        <v>71</v>
      </c>
      <c r="AY1922" s="215" t="s">
        <v>172</v>
      </c>
    </row>
    <row r="1923" spans="2:51" s="11" customFormat="1" ht="13.5">
      <c r="B1923" s="204"/>
      <c r="C1923" s="205"/>
      <c r="D1923" s="206" t="s">
        <v>180</v>
      </c>
      <c r="E1923" s="207" t="s">
        <v>21</v>
      </c>
      <c r="F1923" s="208" t="s">
        <v>3335</v>
      </c>
      <c r="G1923" s="205"/>
      <c r="H1923" s="209">
        <v>1</v>
      </c>
      <c r="I1923" s="210"/>
      <c r="J1923" s="205"/>
      <c r="K1923" s="205"/>
      <c r="L1923" s="211"/>
      <c r="M1923" s="212"/>
      <c r="N1923" s="213"/>
      <c r="O1923" s="213"/>
      <c r="P1923" s="213"/>
      <c r="Q1923" s="213"/>
      <c r="R1923" s="213"/>
      <c r="S1923" s="213"/>
      <c r="T1923" s="214"/>
      <c r="AT1923" s="215" t="s">
        <v>180</v>
      </c>
      <c r="AU1923" s="215" t="s">
        <v>81</v>
      </c>
      <c r="AV1923" s="11" t="s">
        <v>81</v>
      </c>
      <c r="AW1923" s="11" t="s">
        <v>182</v>
      </c>
      <c r="AX1923" s="11" t="s">
        <v>71</v>
      </c>
      <c r="AY1923" s="215" t="s">
        <v>172</v>
      </c>
    </row>
    <row r="1924" spans="2:51" s="11" customFormat="1" ht="13.5">
      <c r="B1924" s="204"/>
      <c r="C1924" s="205"/>
      <c r="D1924" s="206" t="s">
        <v>180</v>
      </c>
      <c r="E1924" s="207" t="s">
        <v>21</v>
      </c>
      <c r="F1924" s="208" t="s">
        <v>3336</v>
      </c>
      <c r="G1924" s="205"/>
      <c r="H1924" s="209">
        <v>1</v>
      </c>
      <c r="I1924" s="210"/>
      <c r="J1924" s="205"/>
      <c r="K1924" s="205"/>
      <c r="L1924" s="211"/>
      <c r="M1924" s="212"/>
      <c r="N1924" s="213"/>
      <c r="O1924" s="213"/>
      <c r="P1924" s="213"/>
      <c r="Q1924" s="213"/>
      <c r="R1924" s="213"/>
      <c r="S1924" s="213"/>
      <c r="T1924" s="214"/>
      <c r="AT1924" s="215" t="s">
        <v>180</v>
      </c>
      <c r="AU1924" s="215" t="s">
        <v>81</v>
      </c>
      <c r="AV1924" s="11" t="s">
        <v>81</v>
      </c>
      <c r="AW1924" s="11" t="s">
        <v>182</v>
      </c>
      <c r="AX1924" s="11" t="s">
        <v>71</v>
      </c>
      <c r="AY1924" s="215" t="s">
        <v>172</v>
      </c>
    </row>
    <row r="1925" spans="2:51" s="11" customFormat="1" ht="13.5">
      <c r="B1925" s="204"/>
      <c r="C1925" s="205"/>
      <c r="D1925" s="206" t="s">
        <v>180</v>
      </c>
      <c r="E1925" s="207" t="s">
        <v>21</v>
      </c>
      <c r="F1925" s="208" t="s">
        <v>3337</v>
      </c>
      <c r="G1925" s="205"/>
      <c r="H1925" s="209">
        <v>1</v>
      </c>
      <c r="I1925" s="210"/>
      <c r="J1925" s="205"/>
      <c r="K1925" s="205"/>
      <c r="L1925" s="211"/>
      <c r="M1925" s="212"/>
      <c r="N1925" s="213"/>
      <c r="O1925" s="213"/>
      <c r="P1925" s="213"/>
      <c r="Q1925" s="213"/>
      <c r="R1925" s="213"/>
      <c r="S1925" s="213"/>
      <c r="T1925" s="214"/>
      <c r="AT1925" s="215" t="s">
        <v>180</v>
      </c>
      <c r="AU1925" s="215" t="s">
        <v>81</v>
      </c>
      <c r="AV1925" s="11" t="s">
        <v>81</v>
      </c>
      <c r="AW1925" s="11" t="s">
        <v>182</v>
      </c>
      <c r="AX1925" s="11" t="s">
        <v>71</v>
      </c>
      <c r="AY1925" s="215" t="s">
        <v>172</v>
      </c>
    </row>
    <row r="1926" spans="2:51" s="11" customFormat="1" ht="13.5">
      <c r="B1926" s="204"/>
      <c r="C1926" s="205"/>
      <c r="D1926" s="206" t="s">
        <v>180</v>
      </c>
      <c r="E1926" s="207" t="s">
        <v>21</v>
      </c>
      <c r="F1926" s="208" t="s">
        <v>3338</v>
      </c>
      <c r="G1926" s="205"/>
      <c r="H1926" s="209">
        <v>1</v>
      </c>
      <c r="I1926" s="210"/>
      <c r="J1926" s="205"/>
      <c r="K1926" s="205"/>
      <c r="L1926" s="211"/>
      <c r="M1926" s="212"/>
      <c r="N1926" s="213"/>
      <c r="O1926" s="213"/>
      <c r="P1926" s="213"/>
      <c r="Q1926" s="213"/>
      <c r="R1926" s="213"/>
      <c r="S1926" s="213"/>
      <c r="T1926" s="214"/>
      <c r="AT1926" s="215" t="s">
        <v>180</v>
      </c>
      <c r="AU1926" s="215" t="s">
        <v>81</v>
      </c>
      <c r="AV1926" s="11" t="s">
        <v>81</v>
      </c>
      <c r="AW1926" s="11" t="s">
        <v>182</v>
      </c>
      <c r="AX1926" s="11" t="s">
        <v>71</v>
      </c>
      <c r="AY1926" s="215" t="s">
        <v>172</v>
      </c>
    </row>
    <row r="1927" spans="2:51" s="11" customFormat="1" ht="13.5">
      <c r="B1927" s="204"/>
      <c r="C1927" s="205"/>
      <c r="D1927" s="206" t="s">
        <v>180</v>
      </c>
      <c r="E1927" s="207" t="s">
        <v>21</v>
      </c>
      <c r="F1927" s="208" t="s">
        <v>3339</v>
      </c>
      <c r="G1927" s="205"/>
      <c r="H1927" s="209">
        <v>1</v>
      </c>
      <c r="I1927" s="210"/>
      <c r="J1927" s="205"/>
      <c r="K1927" s="205"/>
      <c r="L1927" s="211"/>
      <c r="M1927" s="212"/>
      <c r="N1927" s="213"/>
      <c r="O1927" s="213"/>
      <c r="P1927" s="213"/>
      <c r="Q1927" s="213"/>
      <c r="R1927" s="213"/>
      <c r="S1927" s="213"/>
      <c r="T1927" s="214"/>
      <c r="AT1927" s="215" t="s">
        <v>180</v>
      </c>
      <c r="AU1927" s="215" t="s">
        <v>81</v>
      </c>
      <c r="AV1927" s="11" t="s">
        <v>81</v>
      </c>
      <c r="AW1927" s="11" t="s">
        <v>182</v>
      </c>
      <c r="AX1927" s="11" t="s">
        <v>71</v>
      </c>
      <c r="AY1927" s="215" t="s">
        <v>172</v>
      </c>
    </row>
    <row r="1928" spans="2:51" s="11" customFormat="1" ht="13.5">
      <c r="B1928" s="204"/>
      <c r="C1928" s="205"/>
      <c r="D1928" s="206" t="s">
        <v>180</v>
      </c>
      <c r="E1928" s="207" t="s">
        <v>21</v>
      </c>
      <c r="F1928" s="208" t="s">
        <v>3340</v>
      </c>
      <c r="G1928" s="205"/>
      <c r="H1928" s="209">
        <v>1</v>
      </c>
      <c r="I1928" s="210"/>
      <c r="J1928" s="205"/>
      <c r="K1928" s="205"/>
      <c r="L1928" s="211"/>
      <c r="M1928" s="212"/>
      <c r="N1928" s="213"/>
      <c r="O1928" s="213"/>
      <c r="P1928" s="213"/>
      <c r="Q1928" s="213"/>
      <c r="R1928" s="213"/>
      <c r="S1928" s="213"/>
      <c r="T1928" s="214"/>
      <c r="AT1928" s="215" t="s">
        <v>180</v>
      </c>
      <c r="AU1928" s="215" t="s">
        <v>81</v>
      </c>
      <c r="AV1928" s="11" t="s">
        <v>81</v>
      </c>
      <c r="AW1928" s="11" t="s">
        <v>182</v>
      </c>
      <c r="AX1928" s="11" t="s">
        <v>71</v>
      </c>
      <c r="AY1928" s="215" t="s">
        <v>172</v>
      </c>
    </row>
    <row r="1929" spans="2:51" s="11" customFormat="1" ht="13.5">
      <c r="B1929" s="204"/>
      <c r="C1929" s="205"/>
      <c r="D1929" s="206" t="s">
        <v>180</v>
      </c>
      <c r="E1929" s="207" t="s">
        <v>21</v>
      </c>
      <c r="F1929" s="208" t="s">
        <v>3341</v>
      </c>
      <c r="G1929" s="205"/>
      <c r="H1929" s="209">
        <v>1</v>
      </c>
      <c r="I1929" s="210"/>
      <c r="J1929" s="205"/>
      <c r="K1929" s="205"/>
      <c r="L1929" s="211"/>
      <c r="M1929" s="212"/>
      <c r="N1929" s="213"/>
      <c r="O1929" s="213"/>
      <c r="P1929" s="213"/>
      <c r="Q1929" s="213"/>
      <c r="R1929" s="213"/>
      <c r="S1929" s="213"/>
      <c r="T1929" s="214"/>
      <c r="AT1929" s="215" t="s">
        <v>180</v>
      </c>
      <c r="AU1929" s="215" t="s">
        <v>81</v>
      </c>
      <c r="AV1929" s="11" t="s">
        <v>81</v>
      </c>
      <c r="AW1929" s="11" t="s">
        <v>182</v>
      </c>
      <c r="AX1929" s="11" t="s">
        <v>71</v>
      </c>
      <c r="AY1929" s="215" t="s">
        <v>172</v>
      </c>
    </row>
    <row r="1930" spans="2:51" s="11" customFormat="1" ht="13.5">
      <c r="B1930" s="204"/>
      <c r="C1930" s="205"/>
      <c r="D1930" s="206" t="s">
        <v>180</v>
      </c>
      <c r="E1930" s="207" t="s">
        <v>21</v>
      </c>
      <c r="F1930" s="208" t="s">
        <v>3342</v>
      </c>
      <c r="G1930" s="205"/>
      <c r="H1930" s="209">
        <v>1</v>
      </c>
      <c r="I1930" s="210"/>
      <c r="J1930" s="205"/>
      <c r="K1930" s="205"/>
      <c r="L1930" s="211"/>
      <c r="M1930" s="212"/>
      <c r="N1930" s="213"/>
      <c r="O1930" s="213"/>
      <c r="P1930" s="213"/>
      <c r="Q1930" s="213"/>
      <c r="R1930" s="213"/>
      <c r="S1930" s="213"/>
      <c r="T1930" s="214"/>
      <c r="AT1930" s="215" t="s">
        <v>180</v>
      </c>
      <c r="AU1930" s="215" t="s">
        <v>81</v>
      </c>
      <c r="AV1930" s="11" t="s">
        <v>81</v>
      </c>
      <c r="AW1930" s="11" t="s">
        <v>182</v>
      </c>
      <c r="AX1930" s="11" t="s">
        <v>71</v>
      </c>
      <c r="AY1930" s="215" t="s">
        <v>172</v>
      </c>
    </row>
    <row r="1931" spans="2:51" s="11" customFormat="1" ht="13.5">
      <c r="B1931" s="204"/>
      <c r="C1931" s="205"/>
      <c r="D1931" s="206" t="s">
        <v>180</v>
      </c>
      <c r="E1931" s="207" t="s">
        <v>21</v>
      </c>
      <c r="F1931" s="208" t="s">
        <v>3343</v>
      </c>
      <c r="G1931" s="205"/>
      <c r="H1931" s="209">
        <v>1</v>
      </c>
      <c r="I1931" s="210"/>
      <c r="J1931" s="205"/>
      <c r="K1931" s="205"/>
      <c r="L1931" s="211"/>
      <c r="M1931" s="212"/>
      <c r="N1931" s="213"/>
      <c r="O1931" s="213"/>
      <c r="P1931" s="213"/>
      <c r="Q1931" s="213"/>
      <c r="R1931" s="213"/>
      <c r="S1931" s="213"/>
      <c r="T1931" s="214"/>
      <c r="AT1931" s="215" t="s">
        <v>180</v>
      </c>
      <c r="AU1931" s="215" t="s">
        <v>81</v>
      </c>
      <c r="AV1931" s="11" t="s">
        <v>81</v>
      </c>
      <c r="AW1931" s="11" t="s">
        <v>182</v>
      </c>
      <c r="AX1931" s="11" t="s">
        <v>71</v>
      </c>
      <c r="AY1931" s="215" t="s">
        <v>172</v>
      </c>
    </row>
    <row r="1932" spans="2:51" s="11" customFormat="1" ht="13.5">
      <c r="B1932" s="204"/>
      <c r="C1932" s="205"/>
      <c r="D1932" s="206" t="s">
        <v>180</v>
      </c>
      <c r="E1932" s="207" t="s">
        <v>21</v>
      </c>
      <c r="F1932" s="208" t="s">
        <v>3344</v>
      </c>
      <c r="G1932" s="205"/>
      <c r="H1932" s="209">
        <v>1</v>
      </c>
      <c r="I1932" s="210"/>
      <c r="J1932" s="205"/>
      <c r="K1932" s="205"/>
      <c r="L1932" s="211"/>
      <c r="M1932" s="212"/>
      <c r="N1932" s="213"/>
      <c r="O1932" s="213"/>
      <c r="P1932" s="213"/>
      <c r="Q1932" s="213"/>
      <c r="R1932" s="213"/>
      <c r="S1932" s="213"/>
      <c r="T1932" s="214"/>
      <c r="AT1932" s="215" t="s">
        <v>180</v>
      </c>
      <c r="AU1932" s="215" t="s">
        <v>81</v>
      </c>
      <c r="AV1932" s="11" t="s">
        <v>81</v>
      </c>
      <c r="AW1932" s="11" t="s">
        <v>182</v>
      </c>
      <c r="AX1932" s="11" t="s">
        <v>71</v>
      </c>
      <c r="AY1932" s="215" t="s">
        <v>172</v>
      </c>
    </row>
    <row r="1933" spans="2:51" s="11" customFormat="1" ht="13.5">
      <c r="B1933" s="204"/>
      <c r="C1933" s="205"/>
      <c r="D1933" s="206" t="s">
        <v>180</v>
      </c>
      <c r="E1933" s="207" t="s">
        <v>21</v>
      </c>
      <c r="F1933" s="208" t="s">
        <v>3345</v>
      </c>
      <c r="G1933" s="205"/>
      <c r="H1933" s="209">
        <v>1</v>
      </c>
      <c r="I1933" s="210"/>
      <c r="J1933" s="205"/>
      <c r="K1933" s="205"/>
      <c r="L1933" s="211"/>
      <c r="M1933" s="212"/>
      <c r="N1933" s="213"/>
      <c r="O1933" s="213"/>
      <c r="P1933" s="213"/>
      <c r="Q1933" s="213"/>
      <c r="R1933" s="213"/>
      <c r="S1933" s="213"/>
      <c r="T1933" s="214"/>
      <c r="AT1933" s="215" t="s">
        <v>180</v>
      </c>
      <c r="AU1933" s="215" t="s">
        <v>81</v>
      </c>
      <c r="AV1933" s="11" t="s">
        <v>81</v>
      </c>
      <c r="AW1933" s="11" t="s">
        <v>182</v>
      </c>
      <c r="AX1933" s="11" t="s">
        <v>71</v>
      </c>
      <c r="AY1933" s="215" t="s">
        <v>172</v>
      </c>
    </row>
    <row r="1934" spans="2:51" s="11" customFormat="1" ht="13.5">
      <c r="B1934" s="204"/>
      <c r="C1934" s="205"/>
      <c r="D1934" s="206" t="s">
        <v>180</v>
      </c>
      <c r="E1934" s="207" t="s">
        <v>21</v>
      </c>
      <c r="F1934" s="208" t="s">
        <v>3346</v>
      </c>
      <c r="G1934" s="205"/>
      <c r="H1934" s="209">
        <v>1</v>
      </c>
      <c r="I1934" s="210"/>
      <c r="J1934" s="205"/>
      <c r="K1934" s="205"/>
      <c r="L1934" s="211"/>
      <c r="M1934" s="212"/>
      <c r="N1934" s="213"/>
      <c r="O1934" s="213"/>
      <c r="P1934" s="213"/>
      <c r="Q1934" s="213"/>
      <c r="R1934" s="213"/>
      <c r="S1934" s="213"/>
      <c r="T1934" s="214"/>
      <c r="AT1934" s="215" t="s">
        <v>180</v>
      </c>
      <c r="AU1934" s="215" t="s">
        <v>81</v>
      </c>
      <c r="AV1934" s="11" t="s">
        <v>81</v>
      </c>
      <c r="AW1934" s="11" t="s">
        <v>182</v>
      </c>
      <c r="AX1934" s="11" t="s">
        <v>71</v>
      </c>
      <c r="AY1934" s="215" t="s">
        <v>172</v>
      </c>
    </row>
    <row r="1935" spans="2:51" s="11" customFormat="1" ht="13.5">
      <c r="B1935" s="204"/>
      <c r="C1935" s="205"/>
      <c r="D1935" s="206" t="s">
        <v>180</v>
      </c>
      <c r="E1935" s="207" t="s">
        <v>21</v>
      </c>
      <c r="F1935" s="208" t="s">
        <v>3347</v>
      </c>
      <c r="G1935" s="205"/>
      <c r="H1935" s="209">
        <v>1</v>
      </c>
      <c r="I1935" s="210"/>
      <c r="J1935" s="205"/>
      <c r="K1935" s="205"/>
      <c r="L1935" s="211"/>
      <c r="M1935" s="212"/>
      <c r="N1935" s="213"/>
      <c r="O1935" s="213"/>
      <c r="P1935" s="213"/>
      <c r="Q1935" s="213"/>
      <c r="R1935" s="213"/>
      <c r="S1935" s="213"/>
      <c r="T1935" s="214"/>
      <c r="AT1935" s="215" t="s">
        <v>180</v>
      </c>
      <c r="AU1935" s="215" t="s">
        <v>81</v>
      </c>
      <c r="AV1935" s="11" t="s">
        <v>81</v>
      </c>
      <c r="AW1935" s="11" t="s">
        <v>182</v>
      </c>
      <c r="AX1935" s="11" t="s">
        <v>71</v>
      </c>
      <c r="AY1935" s="215" t="s">
        <v>172</v>
      </c>
    </row>
    <row r="1936" spans="2:51" s="11" customFormat="1" ht="13.5">
      <c r="B1936" s="204"/>
      <c r="C1936" s="205"/>
      <c r="D1936" s="206" t="s">
        <v>180</v>
      </c>
      <c r="E1936" s="207" t="s">
        <v>21</v>
      </c>
      <c r="F1936" s="208" t="s">
        <v>3348</v>
      </c>
      <c r="G1936" s="205"/>
      <c r="H1936" s="209">
        <v>1</v>
      </c>
      <c r="I1936" s="210"/>
      <c r="J1936" s="205"/>
      <c r="K1936" s="205"/>
      <c r="L1936" s="211"/>
      <c r="M1936" s="212"/>
      <c r="N1936" s="213"/>
      <c r="O1936" s="213"/>
      <c r="P1936" s="213"/>
      <c r="Q1936" s="213"/>
      <c r="R1936" s="213"/>
      <c r="S1936" s="213"/>
      <c r="T1936" s="214"/>
      <c r="AT1936" s="215" t="s">
        <v>180</v>
      </c>
      <c r="AU1936" s="215" t="s">
        <v>81</v>
      </c>
      <c r="AV1936" s="11" t="s">
        <v>81</v>
      </c>
      <c r="AW1936" s="11" t="s">
        <v>182</v>
      </c>
      <c r="AX1936" s="11" t="s">
        <v>71</v>
      </c>
      <c r="AY1936" s="215" t="s">
        <v>172</v>
      </c>
    </row>
    <row r="1937" spans="2:51" s="11" customFormat="1" ht="13.5">
      <c r="B1937" s="204"/>
      <c r="C1937" s="205"/>
      <c r="D1937" s="206" t="s">
        <v>180</v>
      </c>
      <c r="E1937" s="207" t="s">
        <v>21</v>
      </c>
      <c r="F1937" s="208" t="s">
        <v>3349</v>
      </c>
      <c r="G1937" s="205"/>
      <c r="H1937" s="209">
        <v>1</v>
      </c>
      <c r="I1937" s="210"/>
      <c r="J1937" s="205"/>
      <c r="K1937" s="205"/>
      <c r="L1937" s="211"/>
      <c r="M1937" s="212"/>
      <c r="N1937" s="213"/>
      <c r="O1937" s="213"/>
      <c r="P1937" s="213"/>
      <c r="Q1937" s="213"/>
      <c r="R1937" s="213"/>
      <c r="S1937" s="213"/>
      <c r="T1937" s="214"/>
      <c r="AT1937" s="215" t="s">
        <v>180</v>
      </c>
      <c r="AU1937" s="215" t="s">
        <v>81</v>
      </c>
      <c r="AV1937" s="11" t="s">
        <v>81</v>
      </c>
      <c r="AW1937" s="11" t="s">
        <v>182</v>
      </c>
      <c r="AX1937" s="11" t="s">
        <v>71</v>
      </c>
      <c r="AY1937" s="215" t="s">
        <v>172</v>
      </c>
    </row>
    <row r="1938" spans="2:51" s="11" customFormat="1" ht="13.5">
      <c r="B1938" s="204"/>
      <c r="C1938" s="205"/>
      <c r="D1938" s="206" t="s">
        <v>180</v>
      </c>
      <c r="E1938" s="207" t="s">
        <v>21</v>
      </c>
      <c r="F1938" s="208" t="s">
        <v>3350</v>
      </c>
      <c r="G1938" s="205"/>
      <c r="H1938" s="209">
        <v>1</v>
      </c>
      <c r="I1938" s="210"/>
      <c r="J1938" s="205"/>
      <c r="K1938" s="205"/>
      <c r="L1938" s="211"/>
      <c r="M1938" s="212"/>
      <c r="N1938" s="213"/>
      <c r="O1938" s="213"/>
      <c r="P1938" s="213"/>
      <c r="Q1938" s="213"/>
      <c r="R1938" s="213"/>
      <c r="S1938" s="213"/>
      <c r="T1938" s="214"/>
      <c r="AT1938" s="215" t="s">
        <v>180</v>
      </c>
      <c r="AU1938" s="215" t="s">
        <v>81</v>
      </c>
      <c r="AV1938" s="11" t="s">
        <v>81</v>
      </c>
      <c r="AW1938" s="11" t="s">
        <v>182</v>
      </c>
      <c r="AX1938" s="11" t="s">
        <v>71</v>
      </c>
      <c r="AY1938" s="215" t="s">
        <v>172</v>
      </c>
    </row>
    <row r="1939" spans="2:51" s="11" customFormat="1" ht="13.5">
      <c r="B1939" s="204"/>
      <c r="C1939" s="205"/>
      <c r="D1939" s="206" t="s">
        <v>180</v>
      </c>
      <c r="E1939" s="207" t="s">
        <v>21</v>
      </c>
      <c r="F1939" s="208" t="s">
        <v>3351</v>
      </c>
      <c r="G1939" s="205"/>
      <c r="H1939" s="209">
        <v>1</v>
      </c>
      <c r="I1939" s="210"/>
      <c r="J1939" s="205"/>
      <c r="K1939" s="205"/>
      <c r="L1939" s="211"/>
      <c r="M1939" s="212"/>
      <c r="N1939" s="213"/>
      <c r="O1939" s="213"/>
      <c r="P1939" s="213"/>
      <c r="Q1939" s="213"/>
      <c r="R1939" s="213"/>
      <c r="S1939" s="213"/>
      <c r="T1939" s="214"/>
      <c r="AT1939" s="215" t="s">
        <v>180</v>
      </c>
      <c r="AU1939" s="215" t="s">
        <v>81</v>
      </c>
      <c r="AV1939" s="11" t="s">
        <v>81</v>
      </c>
      <c r="AW1939" s="11" t="s">
        <v>182</v>
      </c>
      <c r="AX1939" s="11" t="s">
        <v>71</v>
      </c>
      <c r="AY1939" s="215" t="s">
        <v>172</v>
      </c>
    </row>
    <row r="1940" spans="2:51" s="11" customFormat="1" ht="13.5">
      <c r="B1940" s="204"/>
      <c r="C1940" s="205"/>
      <c r="D1940" s="206" t="s">
        <v>180</v>
      </c>
      <c r="E1940" s="207" t="s">
        <v>21</v>
      </c>
      <c r="F1940" s="208" t="s">
        <v>3352</v>
      </c>
      <c r="G1940" s="205"/>
      <c r="H1940" s="209">
        <v>1</v>
      </c>
      <c r="I1940" s="210"/>
      <c r="J1940" s="205"/>
      <c r="K1940" s="205"/>
      <c r="L1940" s="211"/>
      <c r="M1940" s="212"/>
      <c r="N1940" s="213"/>
      <c r="O1940" s="213"/>
      <c r="P1940" s="213"/>
      <c r="Q1940" s="213"/>
      <c r="R1940" s="213"/>
      <c r="S1940" s="213"/>
      <c r="T1940" s="214"/>
      <c r="AT1940" s="215" t="s">
        <v>180</v>
      </c>
      <c r="AU1940" s="215" t="s">
        <v>81</v>
      </c>
      <c r="AV1940" s="11" t="s">
        <v>81</v>
      </c>
      <c r="AW1940" s="11" t="s">
        <v>182</v>
      </c>
      <c r="AX1940" s="11" t="s">
        <v>71</v>
      </c>
      <c r="AY1940" s="215" t="s">
        <v>172</v>
      </c>
    </row>
    <row r="1941" spans="2:51" s="11" customFormat="1" ht="13.5">
      <c r="B1941" s="204"/>
      <c r="C1941" s="205"/>
      <c r="D1941" s="206" t="s">
        <v>180</v>
      </c>
      <c r="E1941" s="207" t="s">
        <v>21</v>
      </c>
      <c r="F1941" s="208" t="s">
        <v>3353</v>
      </c>
      <c r="G1941" s="205"/>
      <c r="H1941" s="209">
        <v>1</v>
      </c>
      <c r="I1941" s="210"/>
      <c r="J1941" s="205"/>
      <c r="K1941" s="205"/>
      <c r="L1941" s="211"/>
      <c r="M1941" s="212"/>
      <c r="N1941" s="213"/>
      <c r="O1941" s="213"/>
      <c r="P1941" s="213"/>
      <c r="Q1941" s="213"/>
      <c r="R1941" s="213"/>
      <c r="S1941" s="213"/>
      <c r="T1941" s="214"/>
      <c r="AT1941" s="215" t="s">
        <v>180</v>
      </c>
      <c r="AU1941" s="215" t="s">
        <v>81</v>
      </c>
      <c r="AV1941" s="11" t="s">
        <v>81</v>
      </c>
      <c r="AW1941" s="11" t="s">
        <v>182</v>
      </c>
      <c r="AX1941" s="11" t="s">
        <v>71</v>
      </c>
      <c r="AY1941" s="215" t="s">
        <v>172</v>
      </c>
    </row>
    <row r="1942" spans="2:51" s="11" customFormat="1" ht="13.5">
      <c r="B1942" s="204"/>
      <c r="C1942" s="205"/>
      <c r="D1942" s="206" t="s">
        <v>180</v>
      </c>
      <c r="E1942" s="207" t="s">
        <v>21</v>
      </c>
      <c r="F1942" s="208" t="s">
        <v>3354</v>
      </c>
      <c r="G1942" s="205"/>
      <c r="H1942" s="209">
        <v>1</v>
      </c>
      <c r="I1942" s="210"/>
      <c r="J1942" s="205"/>
      <c r="K1942" s="205"/>
      <c r="L1942" s="211"/>
      <c r="M1942" s="212"/>
      <c r="N1942" s="213"/>
      <c r="O1942" s="213"/>
      <c r="P1942" s="213"/>
      <c r="Q1942" s="213"/>
      <c r="R1942" s="213"/>
      <c r="S1942" s="213"/>
      <c r="T1942" s="214"/>
      <c r="AT1942" s="215" t="s">
        <v>180</v>
      </c>
      <c r="AU1942" s="215" t="s">
        <v>81</v>
      </c>
      <c r="AV1942" s="11" t="s">
        <v>81</v>
      </c>
      <c r="AW1942" s="11" t="s">
        <v>182</v>
      </c>
      <c r="AX1942" s="11" t="s">
        <v>71</v>
      </c>
      <c r="AY1942" s="215" t="s">
        <v>172</v>
      </c>
    </row>
    <row r="1943" spans="2:51" s="12" customFormat="1" ht="13.5">
      <c r="B1943" s="216"/>
      <c r="C1943" s="217"/>
      <c r="D1943" s="206" t="s">
        <v>180</v>
      </c>
      <c r="E1943" s="218" t="s">
        <v>21</v>
      </c>
      <c r="F1943" s="219" t="s">
        <v>183</v>
      </c>
      <c r="G1943" s="217"/>
      <c r="H1943" s="220">
        <v>21</v>
      </c>
      <c r="I1943" s="221"/>
      <c r="J1943" s="217"/>
      <c r="K1943" s="217"/>
      <c r="L1943" s="222"/>
      <c r="M1943" s="223"/>
      <c r="N1943" s="224"/>
      <c r="O1943" s="224"/>
      <c r="P1943" s="224"/>
      <c r="Q1943" s="224"/>
      <c r="R1943" s="224"/>
      <c r="S1943" s="224"/>
      <c r="T1943" s="225"/>
      <c r="AT1943" s="226" t="s">
        <v>180</v>
      </c>
      <c r="AU1943" s="226" t="s">
        <v>81</v>
      </c>
      <c r="AV1943" s="12" t="s">
        <v>179</v>
      </c>
      <c r="AW1943" s="12" t="s">
        <v>182</v>
      </c>
      <c r="AX1943" s="12" t="s">
        <v>79</v>
      </c>
      <c r="AY1943" s="226" t="s">
        <v>172</v>
      </c>
    </row>
    <row r="1944" spans="2:65" s="1" customFormat="1" ht="25.5" customHeight="1">
      <c r="B1944" s="41"/>
      <c r="C1944" s="192" t="s">
        <v>1982</v>
      </c>
      <c r="D1944" s="192" t="s">
        <v>174</v>
      </c>
      <c r="E1944" s="193" t="s">
        <v>3355</v>
      </c>
      <c r="F1944" s="194" t="s">
        <v>3356</v>
      </c>
      <c r="G1944" s="195" t="s">
        <v>1092</v>
      </c>
      <c r="H1944" s="247"/>
      <c r="I1944" s="197"/>
      <c r="J1944" s="198">
        <f>ROUND(I1944*H1944,2)</f>
        <v>0</v>
      </c>
      <c r="K1944" s="194" t="s">
        <v>178</v>
      </c>
      <c r="L1944" s="61"/>
      <c r="M1944" s="199" t="s">
        <v>21</v>
      </c>
      <c r="N1944" s="200" t="s">
        <v>42</v>
      </c>
      <c r="O1944" s="42"/>
      <c r="P1944" s="201">
        <f>O1944*H1944</f>
        <v>0</v>
      </c>
      <c r="Q1944" s="201">
        <v>0</v>
      </c>
      <c r="R1944" s="201">
        <f>Q1944*H1944</f>
        <v>0</v>
      </c>
      <c r="S1944" s="201">
        <v>0</v>
      </c>
      <c r="T1944" s="202">
        <f>S1944*H1944</f>
        <v>0</v>
      </c>
      <c r="AR1944" s="24" t="s">
        <v>209</v>
      </c>
      <c r="AT1944" s="24" t="s">
        <v>174</v>
      </c>
      <c r="AU1944" s="24" t="s">
        <v>81</v>
      </c>
      <c r="AY1944" s="24" t="s">
        <v>172</v>
      </c>
      <c r="BE1944" s="203">
        <f>IF(N1944="základní",J1944,0)</f>
        <v>0</v>
      </c>
      <c r="BF1944" s="203">
        <f>IF(N1944="snížená",J1944,0)</f>
        <v>0</v>
      </c>
      <c r="BG1944" s="203">
        <f>IF(N1944="zákl. přenesená",J1944,0)</f>
        <v>0</v>
      </c>
      <c r="BH1944" s="203">
        <f>IF(N1944="sníž. přenesená",J1944,0)</f>
        <v>0</v>
      </c>
      <c r="BI1944" s="203">
        <f>IF(N1944="nulová",J1944,0)</f>
        <v>0</v>
      </c>
      <c r="BJ1944" s="24" t="s">
        <v>79</v>
      </c>
      <c r="BK1944" s="203">
        <f>ROUND(I1944*H1944,2)</f>
        <v>0</v>
      </c>
      <c r="BL1944" s="24" t="s">
        <v>209</v>
      </c>
      <c r="BM1944" s="24" t="s">
        <v>3357</v>
      </c>
    </row>
    <row r="1945" spans="2:63" s="10" customFormat="1" ht="29.85" customHeight="1">
      <c r="B1945" s="176"/>
      <c r="C1945" s="177"/>
      <c r="D1945" s="178" t="s">
        <v>70</v>
      </c>
      <c r="E1945" s="190" t="s">
        <v>3358</v>
      </c>
      <c r="F1945" s="190" t="s">
        <v>3359</v>
      </c>
      <c r="G1945" s="177"/>
      <c r="H1945" s="177"/>
      <c r="I1945" s="180"/>
      <c r="J1945" s="191">
        <f>BK1945</f>
        <v>0</v>
      </c>
      <c r="K1945" s="177"/>
      <c r="L1945" s="182"/>
      <c r="M1945" s="183"/>
      <c r="N1945" s="184"/>
      <c r="O1945" s="184"/>
      <c r="P1945" s="185">
        <f>SUM(P1946:P1957)</f>
        <v>0</v>
      </c>
      <c r="Q1945" s="184"/>
      <c r="R1945" s="185">
        <f>SUM(R1946:R1957)</f>
        <v>0</v>
      </c>
      <c r="S1945" s="184"/>
      <c r="T1945" s="186">
        <f>SUM(T1946:T1957)</f>
        <v>0</v>
      </c>
      <c r="AR1945" s="187" t="s">
        <v>79</v>
      </c>
      <c r="AT1945" s="188" t="s">
        <v>70</v>
      </c>
      <c r="AU1945" s="188" t="s">
        <v>79</v>
      </c>
      <c r="AY1945" s="187" t="s">
        <v>172</v>
      </c>
      <c r="BK1945" s="189">
        <f>SUM(BK1946:BK1957)</f>
        <v>0</v>
      </c>
    </row>
    <row r="1946" spans="2:65" s="1" customFormat="1" ht="25.5" customHeight="1">
      <c r="B1946" s="41"/>
      <c r="C1946" s="192" t="s">
        <v>3360</v>
      </c>
      <c r="D1946" s="192" t="s">
        <v>174</v>
      </c>
      <c r="E1946" s="193" t="s">
        <v>3361</v>
      </c>
      <c r="F1946" s="194" t="s">
        <v>3362</v>
      </c>
      <c r="G1946" s="195" t="s">
        <v>280</v>
      </c>
      <c r="H1946" s="196">
        <v>133</v>
      </c>
      <c r="I1946" s="197"/>
      <c r="J1946" s="198">
        <f aca="true" t="shared" si="264" ref="J1946:J1957">ROUND(I1946*H1946,2)</f>
        <v>0</v>
      </c>
      <c r="K1946" s="194" t="s">
        <v>178</v>
      </c>
      <c r="L1946" s="61"/>
      <c r="M1946" s="199" t="s">
        <v>21</v>
      </c>
      <c r="N1946" s="200" t="s">
        <v>42</v>
      </c>
      <c r="O1946" s="42"/>
      <c r="P1946" s="201">
        <f aca="true" t="shared" si="265" ref="P1946:P1957">O1946*H1946</f>
        <v>0</v>
      </c>
      <c r="Q1946" s="201">
        <v>0</v>
      </c>
      <c r="R1946" s="201">
        <f aca="true" t="shared" si="266" ref="R1946:R1957">Q1946*H1946</f>
        <v>0</v>
      </c>
      <c r="S1946" s="201">
        <v>0</v>
      </c>
      <c r="T1946" s="202">
        <f aca="true" t="shared" si="267" ref="T1946:T1957">S1946*H1946</f>
        <v>0</v>
      </c>
      <c r="AR1946" s="24" t="s">
        <v>179</v>
      </c>
      <c r="AT1946" s="24" t="s">
        <v>174</v>
      </c>
      <c r="AU1946" s="24" t="s">
        <v>81</v>
      </c>
      <c r="AY1946" s="24" t="s">
        <v>172</v>
      </c>
      <c r="BE1946" s="203">
        <f aca="true" t="shared" si="268" ref="BE1946:BE1957">IF(N1946="základní",J1946,0)</f>
        <v>0</v>
      </c>
      <c r="BF1946" s="203">
        <f aca="true" t="shared" si="269" ref="BF1946:BF1957">IF(N1946="snížená",J1946,0)</f>
        <v>0</v>
      </c>
      <c r="BG1946" s="203">
        <f aca="true" t="shared" si="270" ref="BG1946:BG1957">IF(N1946="zákl. přenesená",J1946,0)</f>
        <v>0</v>
      </c>
      <c r="BH1946" s="203">
        <f aca="true" t="shared" si="271" ref="BH1946:BH1957">IF(N1946="sníž. přenesená",J1946,0)</f>
        <v>0</v>
      </c>
      <c r="BI1946" s="203">
        <f aca="true" t="shared" si="272" ref="BI1946:BI1957">IF(N1946="nulová",J1946,0)</f>
        <v>0</v>
      </c>
      <c r="BJ1946" s="24" t="s">
        <v>79</v>
      </c>
      <c r="BK1946" s="203">
        <f aca="true" t="shared" si="273" ref="BK1946:BK1957">ROUND(I1946*H1946,2)</f>
        <v>0</v>
      </c>
      <c r="BL1946" s="24" t="s">
        <v>179</v>
      </c>
      <c r="BM1946" s="24" t="s">
        <v>3363</v>
      </c>
    </row>
    <row r="1947" spans="2:65" s="1" customFormat="1" ht="25.5" customHeight="1">
      <c r="B1947" s="41"/>
      <c r="C1947" s="227" t="s">
        <v>1986</v>
      </c>
      <c r="D1947" s="227" t="s">
        <v>268</v>
      </c>
      <c r="E1947" s="228" t="s">
        <v>3364</v>
      </c>
      <c r="F1947" s="229" t="s">
        <v>3365</v>
      </c>
      <c r="G1947" s="230" t="s">
        <v>280</v>
      </c>
      <c r="H1947" s="231">
        <v>1</v>
      </c>
      <c r="I1947" s="232"/>
      <c r="J1947" s="233">
        <f t="shared" si="264"/>
        <v>0</v>
      </c>
      <c r="K1947" s="229" t="s">
        <v>21</v>
      </c>
      <c r="L1947" s="234"/>
      <c r="M1947" s="235" t="s">
        <v>21</v>
      </c>
      <c r="N1947" s="236" t="s">
        <v>42</v>
      </c>
      <c r="O1947" s="42"/>
      <c r="P1947" s="201">
        <f t="shared" si="265"/>
        <v>0</v>
      </c>
      <c r="Q1947" s="201">
        <v>0</v>
      </c>
      <c r="R1947" s="201">
        <f t="shared" si="266"/>
        <v>0</v>
      </c>
      <c r="S1947" s="201">
        <v>0</v>
      </c>
      <c r="T1947" s="202">
        <f t="shared" si="267"/>
        <v>0</v>
      </c>
      <c r="AR1947" s="24" t="s">
        <v>192</v>
      </c>
      <c r="AT1947" s="24" t="s">
        <v>268</v>
      </c>
      <c r="AU1947" s="24" t="s">
        <v>81</v>
      </c>
      <c r="AY1947" s="24" t="s">
        <v>172</v>
      </c>
      <c r="BE1947" s="203">
        <f t="shared" si="268"/>
        <v>0</v>
      </c>
      <c r="BF1947" s="203">
        <f t="shared" si="269"/>
        <v>0</v>
      </c>
      <c r="BG1947" s="203">
        <f t="shared" si="270"/>
        <v>0</v>
      </c>
      <c r="BH1947" s="203">
        <f t="shared" si="271"/>
        <v>0</v>
      </c>
      <c r="BI1947" s="203">
        <f t="shared" si="272"/>
        <v>0</v>
      </c>
      <c r="BJ1947" s="24" t="s">
        <v>79</v>
      </c>
      <c r="BK1947" s="203">
        <f t="shared" si="273"/>
        <v>0</v>
      </c>
      <c r="BL1947" s="24" t="s">
        <v>179</v>
      </c>
      <c r="BM1947" s="24" t="s">
        <v>3366</v>
      </c>
    </row>
    <row r="1948" spans="2:65" s="1" customFormat="1" ht="25.5" customHeight="1">
      <c r="B1948" s="41"/>
      <c r="C1948" s="227" t="s">
        <v>3367</v>
      </c>
      <c r="D1948" s="227" t="s">
        <v>268</v>
      </c>
      <c r="E1948" s="228" t="s">
        <v>3368</v>
      </c>
      <c r="F1948" s="229" t="s">
        <v>3369</v>
      </c>
      <c r="G1948" s="230" t="s">
        <v>280</v>
      </c>
      <c r="H1948" s="231">
        <v>1</v>
      </c>
      <c r="I1948" s="232"/>
      <c r="J1948" s="233">
        <f t="shared" si="264"/>
        <v>0</v>
      </c>
      <c r="K1948" s="229" t="s">
        <v>21</v>
      </c>
      <c r="L1948" s="234"/>
      <c r="M1948" s="235" t="s">
        <v>21</v>
      </c>
      <c r="N1948" s="236" t="s">
        <v>42</v>
      </c>
      <c r="O1948" s="42"/>
      <c r="P1948" s="201">
        <f t="shared" si="265"/>
        <v>0</v>
      </c>
      <c r="Q1948" s="201">
        <v>0</v>
      </c>
      <c r="R1948" s="201">
        <f t="shared" si="266"/>
        <v>0</v>
      </c>
      <c r="S1948" s="201">
        <v>0</v>
      </c>
      <c r="T1948" s="202">
        <f t="shared" si="267"/>
        <v>0</v>
      </c>
      <c r="AR1948" s="24" t="s">
        <v>192</v>
      </c>
      <c r="AT1948" s="24" t="s">
        <v>268</v>
      </c>
      <c r="AU1948" s="24" t="s">
        <v>81</v>
      </c>
      <c r="AY1948" s="24" t="s">
        <v>172</v>
      </c>
      <c r="BE1948" s="203">
        <f t="shared" si="268"/>
        <v>0</v>
      </c>
      <c r="BF1948" s="203">
        <f t="shared" si="269"/>
        <v>0</v>
      </c>
      <c r="BG1948" s="203">
        <f t="shared" si="270"/>
        <v>0</v>
      </c>
      <c r="BH1948" s="203">
        <f t="shared" si="271"/>
        <v>0</v>
      </c>
      <c r="BI1948" s="203">
        <f t="shared" si="272"/>
        <v>0</v>
      </c>
      <c r="BJ1948" s="24" t="s">
        <v>79</v>
      </c>
      <c r="BK1948" s="203">
        <f t="shared" si="273"/>
        <v>0</v>
      </c>
      <c r="BL1948" s="24" t="s">
        <v>179</v>
      </c>
      <c r="BM1948" s="24" t="s">
        <v>3370</v>
      </c>
    </row>
    <row r="1949" spans="2:65" s="1" customFormat="1" ht="38.25" customHeight="1">
      <c r="B1949" s="41"/>
      <c r="C1949" s="227" t="s">
        <v>1989</v>
      </c>
      <c r="D1949" s="227" t="s">
        <v>268</v>
      </c>
      <c r="E1949" s="228" t="s">
        <v>3371</v>
      </c>
      <c r="F1949" s="229" t="s">
        <v>3372</v>
      </c>
      <c r="G1949" s="230" t="s">
        <v>280</v>
      </c>
      <c r="H1949" s="231">
        <v>40</v>
      </c>
      <c r="I1949" s="232"/>
      <c r="J1949" s="233">
        <f t="shared" si="264"/>
        <v>0</v>
      </c>
      <c r="K1949" s="229" t="s">
        <v>21</v>
      </c>
      <c r="L1949" s="234"/>
      <c r="M1949" s="235" t="s">
        <v>21</v>
      </c>
      <c r="N1949" s="236" t="s">
        <v>42</v>
      </c>
      <c r="O1949" s="42"/>
      <c r="P1949" s="201">
        <f t="shared" si="265"/>
        <v>0</v>
      </c>
      <c r="Q1949" s="201">
        <v>0</v>
      </c>
      <c r="R1949" s="201">
        <f t="shared" si="266"/>
        <v>0</v>
      </c>
      <c r="S1949" s="201">
        <v>0</v>
      </c>
      <c r="T1949" s="202">
        <f t="shared" si="267"/>
        <v>0</v>
      </c>
      <c r="AR1949" s="24" t="s">
        <v>192</v>
      </c>
      <c r="AT1949" s="24" t="s">
        <v>268</v>
      </c>
      <c r="AU1949" s="24" t="s">
        <v>81</v>
      </c>
      <c r="AY1949" s="24" t="s">
        <v>172</v>
      </c>
      <c r="BE1949" s="203">
        <f t="shared" si="268"/>
        <v>0</v>
      </c>
      <c r="BF1949" s="203">
        <f t="shared" si="269"/>
        <v>0</v>
      </c>
      <c r="BG1949" s="203">
        <f t="shared" si="270"/>
        <v>0</v>
      </c>
      <c r="BH1949" s="203">
        <f t="shared" si="271"/>
        <v>0</v>
      </c>
      <c r="BI1949" s="203">
        <f t="shared" si="272"/>
        <v>0</v>
      </c>
      <c r="BJ1949" s="24" t="s">
        <v>79</v>
      </c>
      <c r="BK1949" s="203">
        <f t="shared" si="273"/>
        <v>0</v>
      </c>
      <c r="BL1949" s="24" t="s">
        <v>179</v>
      </c>
      <c r="BM1949" s="24" t="s">
        <v>3373</v>
      </c>
    </row>
    <row r="1950" spans="2:65" s="1" customFormat="1" ht="25.5" customHeight="1">
      <c r="B1950" s="41"/>
      <c r="C1950" s="227" t="s">
        <v>3374</v>
      </c>
      <c r="D1950" s="227" t="s">
        <v>268</v>
      </c>
      <c r="E1950" s="228" t="s">
        <v>3375</v>
      </c>
      <c r="F1950" s="229" t="s">
        <v>3376</v>
      </c>
      <c r="G1950" s="230" t="s">
        <v>280</v>
      </c>
      <c r="H1950" s="231">
        <v>1</v>
      </c>
      <c r="I1950" s="232"/>
      <c r="J1950" s="233">
        <f t="shared" si="264"/>
        <v>0</v>
      </c>
      <c r="K1950" s="229" t="s">
        <v>21</v>
      </c>
      <c r="L1950" s="234"/>
      <c r="M1950" s="235" t="s">
        <v>21</v>
      </c>
      <c r="N1950" s="236" t="s">
        <v>42</v>
      </c>
      <c r="O1950" s="42"/>
      <c r="P1950" s="201">
        <f t="shared" si="265"/>
        <v>0</v>
      </c>
      <c r="Q1950" s="201">
        <v>0</v>
      </c>
      <c r="R1950" s="201">
        <f t="shared" si="266"/>
        <v>0</v>
      </c>
      <c r="S1950" s="201">
        <v>0</v>
      </c>
      <c r="T1950" s="202">
        <f t="shared" si="267"/>
        <v>0</v>
      </c>
      <c r="AR1950" s="24" t="s">
        <v>192</v>
      </c>
      <c r="AT1950" s="24" t="s">
        <v>268</v>
      </c>
      <c r="AU1950" s="24" t="s">
        <v>81</v>
      </c>
      <c r="AY1950" s="24" t="s">
        <v>172</v>
      </c>
      <c r="BE1950" s="203">
        <f t="shared" si="268"/>
        <v>0</v>
      </c>
      <c r="BF1950" s="203">
        <f t="shared" si="269"/>
        <v>0</v>
      </c>
      <c r="BG1950" s="203">
        <f t="shared" si="270"/>
        <v>0</v>
      </c>
      <c r="BH1950" s="203">
        <f t="shared" si="271"/>
        <v>0</v>
      </c>
      <c r="BI1950" s="203">
        <f t="shared" si="272"/>
        <v>0</v>
      </c>
      <c r="BJ1950" s="24" t="s">
        <v>79</v>
      </c>
      <c r="BK1950" s="203">
        <f t="shared" si="273"/>
        <v>0</v>
      </c>
      <c r="BL1950" s="24" t="s">
        <v>179</v>
      </c>
      <c r="BM1950" s="24" t="s">
        <v>3377</v>
      </c>
    </row>
    <row r="1951" spans="2:65" s="1" customFormat="1" ht="25.5" customHeight="1">
      <c r="B1951" s="41"/>
      <c r="C1951" s="227" t="s">
        <v>1993</v>
      </c>
      <c r="D1951" s="227" t="s">
        <v>268</v>
      </c>
      <c r="E1951" s="228" t="s">
        <v>3378</v>
      </c>
      <c r="F1951" s="229" t="s">
        <v>3379</v>
      </c>
      <c r="G1951" s="230" t="s">
        <v>280</v>
      </c>
      <c r="H1951" s="231">
        <v>1</v>
      </c>
      <c r="I1951" s="232"/>
      <c r="J1951" s="233">
        <f t="shared" si="264"/>
        <v>0</v>
      </c>
      <c r="K1951" s="229" t="s">
        <v>21</v>
      </c>
      <c r="L1951" s="234"/>
      <c r="M1951" s="235" t="s">
        <v>21</v>
      </c>
      <c r="N1951" s="236" t="s">
        <v>42</v>
      </c>
      <c r="O1951" s="42"/>
      <c r="P1951" s="201">
        <f t="shared" si="265"/>
        <v>0</v>
      </c>
      <c r="Q1951" s="201">
        <v>0</v>
      </c>
      <c r="R1951" s="201">
        <f t="shared" si="266"/>
        <v>0</v>
      </c>
      <c r="S1951" s="201">
        <v>0</v>
      </c>
      <c r="T1951" s="202">
        <f t="shared" si="267"/>
        <v>0</v>
      </c>
      <c r="AR1951" s="24" t="s">
        <v>192</v>
      </c>
      <c r="AT1951" s="24" t="s">
        <v>268</v>
      </c>
      <c r="AU1951" s="24" t="s">
        <v>81</v>
      </c>
      <c r="AY1951" s="24" t="s">
        <v>172</v>
      </c>
      <c r="BE1951" s="203">
        <f t="shared" si="268"/>
        <v>0</v>
      </c>
      <c r="BF1951" s="203">
        <f t="shared" si="269"/>
        <v>0</v>
      </c>
      <c r="BG1951" s="203">
        <f t="shared" si="270"/>
        <v>0</v>
      </c>
      <c r="BH1951" s="203">
        <f t="shared" si="271"/>
        <v>0</v>
      </c>
      <c r="BI1951" s="203">
        <f t="shared" si="272"/>
        <v>0</v>
      </c>
      <c r="BJ1951" s="24" t="s">
        <v>79</v>
      </c>
      <c r="BK1951" s="203">
        <f t="shared" si="273"/>
        <v>0</v>
      </c>
      <c r="BL1951" s="24" t="s">
        <v>179</v>
      </c>
      <c r="BM1951" s="24" t="s">
        <v>3380</v>
      </c>
    </row>
    <row r="1952" spans="2:65" s="1" customFormat="1" ht="25.5" customHeight="1">
      <c r="B1952" s="41"/>
      <c r="C1952" s="227" t="s">
        <v>3381</v>
      </c>
      <c r="D1952" s="227" t="s">
        <v>268</v>
      </c>
      <c r="E1952" s="228" t="s">
        <v>3382</v>
      </c>
      <c r="F1952" s="229" t="s">
        <v>3383</v>
      </c>
      <c r="G1952" s="230" t="s">
        <v>280</v>
      </c>
      <c r="H1952" s="231">
        <v>3</v>
      </c>
      <c r="I1952" s="232"/>
      <c r="J1952" s="233">
        <f t="shared" si="264"/>
        <v>0</v>
      </c>
      <c r="K1952" s="229" t="s">
        <v>21</v>
      </c>
      <c r="L1952" s="234"/>
      <c r="M1952" s="235" t="s">
        <v>21</v>
      </c>
      <c r="N1952" s="236" t="s">
        <v>42</v>
      </c>
      <c r="O1952" s="42"/>
      <c r="P1952" s="201">
        <f t="shared" si="265"/>
        <v>0</v>
      </c>
      <c r="Q1952" s="201">
        <v>0</v>
      </c>
      <c r="R1952" s="201">
        <f t="shared" si="266"/>
        <v>0</v>
      </c>
      <c r="S1952" s="201">
        <v>0</v>
      </c>
      <c r="T1952" s="202">
        <f t="shared" si="267"/>
        <v>0</v>
      </c>
      <c r="AR1952" s="24" t="s">
        <v>192</v>
      </c>
      <c r="AT1952" s="24" t="s">
        <v>268</v>
      </c>
      <c r="AU1952" s="24" t="s">
        <v>81</v>
      </c>
      <c r="AY1952" s="24" t="s">
        <v>172</v>
      </c>
      <c r="BE1952" s="203">
        <f t="shared" si="268"/>
        <v>0</v>
      </c>
      <c r="BF1952" s="203">
        <f t="shared" si="269"/>
        <v>0</v>
      </c>
      <c r="BG1952" s="203">
        <f t="shared" si="270"/>
        <v>0</v>
      </c>
      <c r="BH1952" s="203">
        <f t="shared" si="271"/>
        <v>0</v>
      </c>
      <c r="BI1952" s="203">
        <f t="shared" si="272"/>
        <v>0</v>
      </c>
      <c r="BJ1952" s="24" t="s">
        <v>79</v>
      </c>
      <c r="BK1952" s="203">
        <f t="shared" si="273"/>
        <v>0</v>
      </c>
      <c r="BL1952" s="24" t="s">
        <v>179</v>
      </c>
      <c r="BM1952" s="24" t="s">
        <v>3384</v>
      </c>
    </row>
    <row r="1953" spans="2:65" s="1" customFormat="1" ht="38.25" customHeight="1">
      <c r="B1953" s="41"/>
      <c r="C1953" s="227" t="s">
        <v>1996</v>
      </c>
      <c r="D1953" s="227" t="s">
        <v>268</v>
      </c>
      <c r="E1953" s="228" t="s">
        <v>3385</v>
      </c>
      <c r="F1953" s="229" t="s">
        <v>3386</v>
      </c>
      <c r="G1953" s="230" t="s">
        <v>280</v>
      </c>
      <c r="H1953" s="231">
        <v>20</v>
      </c>
      <c r="I1953" s="232"/>
      <c r="J1953" s="233">
        <f t="shared" si="264"/>
        <v>0</v>
      </c>
      <c r="K1953" s="229" t="s">
        <v>21</v>
      </c>
      <c r="L1953" s="234"/>
      <c r="M1953" s="235" t="s">
        <v>21</v>
      </c>
      <c r="N1953" s="236" t="s">
        <v>42</v>
      </c>
      <c r="O1953" s="42"/>
      <c r="P1953" s="201">
        <f t="shared" si="265"/>
        <v>0</v>
      </c>
      <c r="Q1953" s="201">
        <v>0</v>
      </c>
      <c r="R1953" s="201">
        <f t="shared" si="266"/>
        <v>0</v>
      </c>
      <c r="S1953" s="201">
        <v>0</v>
      </c>
      <c r="T1953" s="202">
        <f t="shared" si="267"/>
        <v>0</v>
      </c>
      <c r="AR1953" s="24" t="s">
        <v>192</v>
      </c>
      <c r="AT1953" s="24" t="s">
        <v>268</v>
      </c>
      <c r="AU1953" s="24" t="s">
        <v>81</v>
      </c>
      <c r="AY1953" s="24" t="s">
        <v>172</v>
      </c>
      <c r="BE1953" s="203">
        <f t="shared" si="268"/>
        <v>0</v>
      </c>
      <c r="BF1953" s="203">
        <f t="shared" si="269"/>
        <v>0</v>
      </c>
      <c r="BG1953" s="203">
        <f t="shared" si="270"/>
        <v>0</v>
      </c>
      <c r="BH1953" s="203">
        <f t="shared" si="271"/>
        <v>0</v>
      </c>
      <c r="BI1953" s="203">
        <f t="shared" si="272"/>
        <v>0</v>
      </c>
      <c r="BJ1953" s="24" t="s">
        <v>79</v>
      </c>
      <c r="BK1953" s="203">
        <f t="shared" si="273"/>
        <v>0</v>
      </c>
      <c r="BL1953" s="24" t="s">
        <v>179</v>
      </c>
      <c r="BM1953" s="24" t="s">
        <v>3387</v>
      </c>
    </row>
    <row r="1954" spans="2:65" s="1" customFormat="1" ht="25.5" customHeight="1">
      <c r="B1954" s="41"/>
      <c r="C1954" s="227" t="s">
        <v>3388</v>
      </c>
      <c r="D1954" s="227" t="s">
        <v>268</v>
      </c>
      <c r="E1954" s="228" t="s">
        <v>3389</v>
      </c>
      <c r="F1954" s="229" t="s">
        <v>3390</v>
      </c>
      <c r="G1954" s="230" t="s">
        <v>280</v>
      </c>
      <c r="H1954" s="231">
        <v>64</v>
      </c>
      <c r="I1954" s="232"/>
      <c r="J1954" s="233">
        <f t="shared" si="264"/>
        <v>0</v>
      </c>
      <c r="K1954" s="229" t="s">
        <v>21</v>
      </c>
      <c r="L1954" s="234"/>
      <c r="M1954" s="235" t="s">
        <v>21</v>
      </c>
      <c r="N1954" s="236" t="s">
        <v>42</v>
      </c>
      <c r="O1954" s="42"/>
      <c r="P1954" s="201">
        <f t="shared" si="265"/>
        <v>0</v>
      </c>
      <c r="Q1954" s="201">
        <v>0</v>
      </c>
      <c r="R1954" s="201">
        <f t="shared" si="266"/>
        <v>0</v>
      </c>
      <c r="S1954" s="201">
        <v>0</v>
      </c>
      <c r="T1954" s="202">
        <f t="shared" si="267"/>
        <v>0</v>
      </c>
      <c r="AR1954" s="24" t="s">
        <v>192</v>
      </c>
      <c r="AT1954" s="24" t="s">
        <v>268</v>
      </c>
      <c r="AU1954" s="24" t="s">
        <v>81</v>
      </c>
      <c r="AY1954" s="24" t="s">
        <v>172</v>
      </c>
      <c r="BE1954" s="203">
        <f t="shared" si="268"/>
        <v>0</v>
      </c>
      <c r="BF1954" s="203">
        <f t="shared" si="269"/>
        <v>0</v>
      </c>
      <c r="BG1954" s="203">
        <f t="shared" si="270"/>
        <v>0</v>
      </c>
      <c r="BH1954" s="203">
        <f t="shared" si="271"/>
        <v>0</v>
      </c>
      <c r="BI1954" s="203">
        <f t="shared" si="272"/>
        <v>0</v>
      </c>
      <c r="BJ1954" s="24" t="s">
        <v>79</v>
      </c>
      <c r="BK1954" s="203">
        <f t="shared" si="273"/>
        <v>0</v>
      </c>
      <c r="BL1954" s="24" t="s">
        <v>179</v>
      </c>
      <c r="BM1954" s="24" t="s">
        <v>3391</v>
      </c>
    </row>
    <row r="1955" spans="2:65" s="1" customFormat="1" ht="25.5" customHeight="1">
      <c r="B1955" s="41"/>
      <c r="C1955" s="227" t="s">
        <v>2000</v>
      </c>
      <c r="D1955" s="227" t="s">
        <v>268</v>
      </c>
      <c r="E1955" s="228" t="s">
        <v>3392</v>
      </c>
      <c r="F1955" s="229" t="s">
        <v>3393</v>
      </c>
      <c r="G1955" s="230" t="s">
        <v>280</v>
      </c>
      <c r="H1955" s="231">
        <v>1</v>
      </c>
      <c r="I1955" s="232"/>
      <c r="J1955" s="233">
        <f t="shared" si="264"/>
        <v>0</v>
      </c>
      <c r="K1955" s="229" t="s">
        <v>21</v>
      </c>
      <c r="L1955" s="234"/>
      <c r="M1955" s="235" t="s">
        <v>21</v>
      </c>
      <c r="N1955" s="236" t="s">
        <v>42</v>
      </c>
      <c r="O1955" s="42"/>
      <c r="P1955" s="201">
        <f t="shared" si="265"/>
        <v>0</v>
      </c>
      <c r="Q1955" s="201">
        <v>0</v>
      </c>
      <c r="R1955" s="201">
        <f t="shared" si="266"/>
        <v>0</v>
      </c>
      <c r="S1955" s="201">
        <v>0</v>
      </c>
      <c r="T1955" s="202">
        <f t="shared" si="267"/>
        <v>0</v>
      </c>
      <c r="AR1955" s="24" t="s">
        <v>192</v>
      </c>
      <c r="AT1955" s="24" t="s">
        <v>268</v>
      </c>
      <c r="AU1955" s="24" t="s">
        <v>81</v>
      </c>
      <c r="AY1955" s="24" t="s">
        <v>172</v>
      </c>
      <c r="BE1955" s="203">
        <f t="shared" si="268"/>
        <v>0</v>
      </c>
      <c r="BF1955" s="203">
        <f t="shared" si="269"/>
        <v>0</v>
      </c>
      <c r="BG1955" s="203">
        <f t="shared" si="270"/>
        <v>0</v>
      </c>
      <c r="BH1955" s="203">
        <f t="shared" si="271"/>
        <v>0</v>
      </c>
      <c r="BI1955" s="203">
        <f t="shared" si="272"/>
        <v>0</v>
      </c>
      <c r="BJ1955" s="24" t="s">
        <v>79</v>
      </c>
      <c r="BK1955" s="203">
        <f t="shared" si="273"/>
        <v>0</v>
      </c>
      <c r="BL1955" s="24" t="s">
        <v>179</v>
      </c>
      <c r="BM1955" s="24" t="s">
        <v>3394</v>
      </c>
    </row>
    <row r="1956" spans="2:65" s="1" customFormat="1" ht="25.5" customHeight="1">
      <c r="B1956" s="41"/>
      <c r="C1956" s="227" t="s">
        <v>1007</v>
      </c>
      <c r="D1956" s="227" t="s">
        <v>268</v>
      </c>
      <c r="E1956" s="228" t="s">
        <v>3395</v>
      </c>
      <c r="F1956" s="229" t="s">
        <v>3396</v>
      </c>
      <c r="G1956" s="230" t="s">
        <v>280</v>
      </c>
      <c r="H1956" s="231">
        <v>1</v>
      </c>
      <c r="I1956" s="232"/>
      <c r="J1956" s="233">
        <f t="shared" si="264"/>
        <v>0</v>
      </c>
      <c r="K1956" s="229" t="s">
        <v>21</v>
      </c>
      <c r="L1956" s="234"/>
      <c r="M1956" s="235" t="s">
        <v>21</v>
      </c>
      <c r="N1956" s="236" t="s">
        <v>42</v>
      </c>
      <c r="O1956" s="42"/>
      <c r="P1956" s="201">
        <f t="shared" si="265"/>
        <v>0</v>
      </c>
      <c r="Q1956" s="201">
        <v>0</v>
      </c>
      <c r="R1956" s="201">
        <f t="shared" si="266"/>
        <v>0</v>
      </c>
      <c r="S1956" s="201">
        <v>0</v>
      </c>
      <c r="T1956" s="202">
        <f t="shared" si="267"/>
        <v>0</v>
      </c>
      <c r="AR1956" s="24" t="s">
        <v>192</v>
      </c>
      <c r="AT1956" s="24" t="s">
        <v>268</v>
      </c>
      <c r="AU1956" s="24" t="s">
        <v>81</v>
      </c>
      <c r="AY1956" s="24" t="s">
        <v>172</v>
      </c>
      <c r="BE1956" s="203">
        <f t="shared" si="268"/>
        <v>0</v>
      </c>
      <c r="BF1956" s="203">
        <f t="shared" si="269"/>
        <v>0</v>
      </c>
      <c r="BG1956" s="203">
        <f t="shared" si="270"/>
        <v>0</v>
      </c>
      <c r="BH1956" s="203">
        <f t="shared" si="271"/>
        <v>0</v>
      </c>
      <c r="BI1956" s="203">
        <f t="shared" si="272"/>
        <v>0</v>
      </c>
      <c r="BJ1956" s="24" t="s">
        <v>79</v>
      </c>
      <c r="BK1956" s="203">
        <f t="shared" si="273"/>
        <v>0</v>
      </c>
      <c r="BL1956" s="24" t="s">
        <v>179</v>
      </c>
      <c r="BM1956" s="24" t="s">
        <v>3397</v>
      </c>
    </row>
    <row r="1957" spans="2:65" s="1" customFormat="1" ht="25.5" customHeight="1">
      <c r="B1957" s="41"/>
      <c r="C1957" s="192" t="s">
        <v>2003</v>
      </c>
      <c r="D1957" s="192" t="s">
        <v>174</v>
      </c>
      <c r="E1957" s="193" t="s">
        <v>3355</v>
      </c>
      <c r="F1957" s="194" t="s">
        <v>3356</v>
      </c>
      <c r="G1957" s="195" t="s">
        <v>1092</v>
      </c>
      <c r="H1957" s="247"/>
      <c r="I1957" s="197"/>
      <c r="J1957" s="198">
        <f t="shared" si="264"/>
        <v>0</v>
      </c>
      <c r="K1957" s="194" t="s">
        <v>178</v>
      </c>
      <c r="L1957" s="61"/>
      <c r="M1957" s="199" t="s">
        <v>21</v>
      </c>
      <c r="N1957" s="200" t="s">
        <v>42</v>
      </c>
      <c r="O1957" s="42"/>
      <c r="P1957" s="201">
        <f t="shared" si="265"/>
        <v>0</v>
      </c>
      <c r="Q1957" s="201">
        <v>0</v>
      </c>
      <c r="R1957" s="201">
        <f t="shared" si="266"/>
        <v>0</v>
      </c>
      <c r="S1957" s="201">
        <v>0</v>
      </c>
      <c r="T1957" s="202">
        <f t="shared" si="267"/>
        <v>0</v>
      </c>
      <c r="AR1957" s="24" t="s">
        <v>179</v>
      </c>
      <c r="AT1957" s="24" t="s">
        <v>174</v>
      </c>
      <c r="AU1957" s="24" t="s">
        <v>81</v>
      </c>
      <c r="AY1957" s="24" t="s">
        <v>172</v>
      </c>
      <c r="BE1957" s="203">
        <f t="shared" si="268"/>
        <v>0</v>
      </c>
      <c r="BF1957" s="203">
        <f t="shared" si="269"/>
        <v>0</v>
      </c>
      <c r="BG1957" s="203">
        <f t="shared" si="270"/>
        <v>0</v>
      </c>
      <c r="BH1957" s="203">
        <f t="shared" si="271"/>
        <v>0</v>
      </c>
      <c r="BI1957" s="203">
        <f t="shared" si="272"/>
        <v>0</v>
      </c>
      <c r="BJ1957" s="24" t="s">
        <v>79</v>
      </c>
      <c r="BK1957" s="203">
        <f t="shared" si="273"/>
        <v>0</v>
      </c>
      <c r="BL1957" s="24" t="s">
        <v>179</v>
      </c>
      <c r="BM1957" s="24" t="s">
        <v>3398</v>
      </c>
    </row>
    <row r="1958" spans="2:63" s="10" customFormat="1" ht="29.85" customHeight="1">
      <c r="B1958" s="176"/>
      <c r="C1958" s="177"/>
      <c r="D1958" s="178" t="s">
        <v>70</v>
      </c>
      <c r="E1958" s="190" t="s">
        <v>1597</v>
      </c>
      <c r="F1958" s="190" t="s">
        <v>1598</v>
      </c>
      <c r="G1958" s="177"/>
      <c r="H1958" s="177"/>
      <c r="I1958" s="180"/>
      <c r="J1958" s="191">
        <f>BK1958</f>
        <v>0</v>
      </c>
      <c r="K1958" s="177"/>
      <c r="L1958" s="182"/>
      <c r="M1958" s="183"/>
      <c r="N1958" s="184"/>
      <c r="O1958" s="184"/>
      <c r="P1958" s="185">
        <f>SUM(P1959:P1968)</f>
        <v>0</v>
      </c>
      <c r="Q1958" s="184"/>
      <c r="R1958" s="185">
        <f>SUM(R1959:R1968)</f>
        <v>0</v>
      </c>
      <c r="S1958" s="184"/>
      <c r="T1958" s="186">
        <f>SUM(T1959:T1968)</f>
        <v>0</v>
      </c>
      <c r="AR1958" s="187" t="s">
        <v>81</v>
      </c>
      <c r="AT1958" s="188" t="s">
        <v>70</v>
      </c>
      <c r="AU1958" s="188" t="s">
        <v>79</v>
      </c>
      <c r="AY1958" s="187" t="s">
        <v>172</v>
      </c>
      <c r="BK1958" s="189">
        <f>SUM(BK1959:BK1968)</f>
        <v>0</v>
      </c>
    </row>
    <row r="1959" spans="2:65" s="1" customFormat="1" ht="38.25" customHeight="1">
      <c r="B1959" s="41"/>
      <c r="C1959" s="192" t="s">
        <v>1094</v>
      </c>
      <c r="D1959" s="192" t="s">
        <v>174</v>
      </c>
      <c r="E1959" s="193" t="s">
        <v>3399</v>
      </c>
      <c r="F1959" s="194" t="s">
        <v>3400</v>
      </c>
      <c r="G1959" s="195" t="s">
        <v>280</v>
      </c>
      <c r="H1959" s="196">
        <v>21</v>
      </c>
      <c r="I1959" s="197"/>
      <c r="J1959" s="198">
        <f>ROUND(I1959*H1959,2)</f>
        <v>0</v>
      </c>
      <c r="K1959" s="194" t="s">
        <v>21</v>
      </c>
      <c r="L1959" s="61"/>
      <c r="M1959" s="199" t="s">
        <v>21</v>
      </c>
      <c r="N1959" s="200" t="s">
        <v>42</v>
      </c>
      <c r="O1959" s="42"/>
      <c r="P1959" s="201">
        <f>O1959*H1959</f>
        <v>0</v>
      </c>
      <c r="Q1959" s="201">
        <v>0</v>
      </c>
      <c r="R1959" s="201">
        <f>Q1959*H1959</f>
        <v>0</v>
      </c>
      <c r="S1959" s="201">
        <v>0</v>
      </c>
      <c r="T1959" s="202">
        <f>S1959*H1959</f>
        <v>0</v>
      </c>
      <c r="AR1959" s="24" t="s">
        <v>209</v>
      </c>
      <c r="AT1959" s="24" t="s">
        <v>174</v>
      </c>
      <c r="AU1959" s="24" t="s">
        <v>81</v>
      </c>
      <c r="AY1959" s="24" t="s">
        <v>172</v>
      </c>
      <c r="BE1959" s="203">
        <f>IF(N1959="základní",J1959,0)</f>
        <v>0</v>
      </c>
      <c r="BF1959" s="203">
        <f>IF(N1959="snížená",J1959,0)</f>
        <v>0</v>
      </c>
      <c r="BG1959" s="203">
        <f>IF(N1959="zákl. přenesená",J1959,0)</f>
        <v>0</v>
      </c>
      <c r="BH1959" s="203">
        <f>IF(N1959="sníž. přenesená",J1959,0)</f>
        <v>0</v>
      </c>
      <c r="BI1959" s="203">
        <f>IF(N1959="nulová",J1959,0)</f>
        <v>0</v>
      </c>
      <c r="BJ1959" s="24" t="s">
        <v>79</v>
      </c>
      <c r="BK1959" s="203">
        <f>ROUND(I1959*H1959,2)</f>
        <v>0</v>
      </c>
      <c r="BL1959" s="24" t="s">
        <v>209</v>
      </c>
      <c r="BM1959" s="24" t="s">
        <v>3401</v>
      </c>
    </row>
    <row r="1960" spans="2:65" s="1" customFormat="1" ht="16.5" customHeight="1">
      <c r="B1960" s="41"/>
      <c r="C1960" s="192" t="s">
        <v>2007</v>
      </c>
      <c r="D1960" s="192" t="s">
        <v>174</v>
      </c>
      <c r="E1960" s="193" t="s">
        <v>3402</v>
      </c>
      <c r="F1960" s="194" t="s">
        <v>3403</v>
      </c>
      <c r="G1960" s="195" t="s">
        <v>348</v>
      </c>
      <c r="H1960" s="196">
        <v>6.9</v>
      </c>
      <c r="I1960" s="197"/>
      <c r="J1960" s="198">
        <f>ROUND(I1960*H1960,2)</f>
        <v>0</v>
      </c>
      <c r="K1960" s="194" t="s">
        <v>21</v>
      </c>
      <c r="L1960" s="61"/>
      <c r="M1960" s="199" t="s">
        <v>21</v>
      </c>
      <c r="N1960" s="200" t="s">
        <v>42</v>
      </c>
      <c r="O1960" s="42"/>
      <c r="P1960" s="201">
        <f>O1960*H1960</f>
        <v>0</v>
      </c>
      <c r="Q1960" s="201">
        <v>0</v>
      </c>
      <c r="R1960" s="201">
        <f>Q1960*H1960</f>
        <v>0</v>
      </c>
      <c r="S1960" s="201">
        <v>0</v>
      </c>
      <c r="T1960" s="202">
        <f>S1960*H1960</f>
        <v>0</v>
      </c>
      <c r="AR1960" s="24" t="s">
        <v>209</v>
      </c>
      <c r="AT1960" s="24" t="s">
        <v>174</v>
      </c>
      <c r="AU1960" s="24" t="s">
        <v>81</v>
      </c>
      <c r="AY1960" s="24" t="s">
        <v>172</v>
      </c>
      <c r="BE1960" s="203">
        <f>IF(N1960="základní",J1960,0)</f>
        <v>0</v>
      </c>
      <c r="BF1960" s="203">
        <f>IF(N1960="snížená",J1960,0)</f>
        <v>0</v>
      </c>
      <c r="BG1960" s="203">
        <f>IF(N1960="zákl. přenesená",J1960,0)</f>
        <v>0</v>
      </c>
      <c r="BH1960" s="203">
        <f>IF(N1960="sníž. přenesená",J1960,0)</f>
        <v>0</v>
      </c>
      <c r="BI1960" s="203">
        <f>IF(N1960="nulová",J1960,0)</f>
        <v>0</v>
      </c>
      <c r="BJ1960" s="24" t="s">
        <v>79</v>
      </c>
      <c r="BK1960" s="203">
        <f>ROUND(I1960*H1960,2)</f>
        <v>0</v>
      </c>
      <c r="BL1960" s="24" t="s">
        <v>209</v>
      </c>
      <c r="BM1960" s="24" t="s">
        <v>3404</v>
      </c>
    </row>
    <row r="1961" spans="2:65" s="1" customFormat="1" ht="25.5" customHeight="1">
      <c r="B1961" s="41"/>
      <c r="C1961" s="227" t="s">
        <v>3405</v>
      </c>
      <c r="D1961" s="227" t="s">
        <v>268</v>
      </c>
      <c r="E1961" s="228" t="s">
        <v>3406</v>
      </c>
      <c r="F1961" s="229" t="s">
        <v>3407</v>
      </c>
      <c r="G1961" s="230" t="s">
        <v>348</v>
      </c>
      <c r="H1961" s="231">
        <v>6.9</v>
      </c>
      <c r="I1961" s="232"/>
      <c r="J1961" s="233">
        <f>ROUND(I1961*H1961,2)</f>
        <v>0</v>
      </c>
      <c r="K1961" s="229" t="s">
        <v>21</v>
      </c>
      <c r="L1961" s="234"/>
      <c r="M1961" s="235" t="s">
        <v>21</v>
      </c>
      <c r="N1961" s="236" t="s">
        <v>42</v>
      </c>
      <c r="O1961" s="42"/>
      <c r="P1961" s="201">
        <f>O1961*H1961</f>
        <v>0</v>
      </c>
      <c r="Q1961" s="201">
        <v>0</v>
      </c>
      <c r="R1961" s="201">
        <f>Q1961*H1961</f>
        <v>0</v>
      </c>
      <c r="S1961" s="201">
        <v>0</v>
      </c>
      <c r="T1961" s="202">
        <f>S1961*H1961</f>
        <v>0</v>
      </c>
      <c r="AR1961" s="24" t="s">
        <v>246</v>
      </c>
      <c r="AT1961" s="24" t="s">
        <v>268</v>
      </c>
      <c r="AU1961" s="24" t="s">
        <v>81</v>
      </c>
      <c r="AY1961" s="24" t="s">
        <v>172</v>
      </c>
      <c r="BE1961" s="203">
        <f>IF(N1961="základní",J1961,0)</f>
        <v>0</v>
      </c>
      <c r="BF1961" s="203">
        <f>IF(N1961="snížená",J1961,0)</f>
        <v>0</v>
      </c>
      <c r="BG1961" s="203">
        <f>IF(N1961="zákl. přenesená",J1961,0)</f>
        <v>0</v>
      </c>
      <c r="BH1961" s="203">
        <f>IF(N1961="sníž. přenesená",J1961,0)</f>
        <v>0</v>
      </c>
      <c r="BI1961" s="203">
        <f>IF(N1961="nulová",J1961,0)</f>
        <v>0</v>
      </c>
      <c r="BJ1961" s="24" t="s">
        <v>79</v>
      </c>
      <c r="BK1961" s="203">
        <f>ROUND(I1961*H1961,2)</f>
        <v>0</v>
      </c>
      <c r="BL1961" s="24" t="s">
        <v>209</v>
      </c>
      <c r="BM1961" s="24" t="s">
        <v>3408</v>
      </c>
    </row>
    <row r="1962" spans="2:51" s="11" customFormat="1" ht="13.5">
      <c r="B1962" s="204"/>
      <c r="C1962" s="205"/>
      <c r="D1962" s="206" t="s">
        <v>180</v>
      </c>
      <c r="E1962" s="207" t="s">
        <v>21</v>
      </c>
      <c r="F1962" s="208" t="s">
        <v>3409</v>
      </c>
      <c r="G1962" s="205"/>
      <c r="H1962" s="209">
        <v>6.9</v>
      </c>
      <c r="I1962" s="210"/>
      <c r="J1962" s="205"/>
      <c r="K1962" s="205"/>
      <c r="L1962" s="211"/>
      <c r="M1962" s="212"/>
      <c r="N1962" s="213"/>
      <c r="O1962" s="213"/>
      <c r="P1962" s="213"/>
      <c r="Q1962" s="213"/>
      <c r="R1962" s="213"/>
      <c r="S1962" s="213"/>
      <c r="T1962" s="214"/>
      <c r="AT1962" s="215" t="s">
        <v>180</v>
      </c>
      <c r="AU1962" s="215" t="s">
        <v>81</v>
      </c>
      <c r="AV1962" s="11" t="s">
        <v>81</v>
      </c>
      <c r="AW1962" s="11" t="s">
        <v>182</v>
      </c>
      <c r="AX1962" s="11" t="s">
        <v>71</v>
      </c>
      <c r="AY1962" s="215" t="s">
        <v>172</v>
      </c>
    </row>
    <row r="1963" spans="2:51" s="12" customFormat="1" ht="13.5">
      <c r="B1963" s="216"/>
      <c r="C1963" s="217"/>
      <c r="D1963" s="206" t="s">
        <v>180</v>
      </c>
      <c r="E1963" s="218" t="s">
        <v>21</v>
      </c>
      <c r="F1963" s="219" t="s">
        <v>183</v>
      </c>
      <c r="G1963" s="217"/>
      <c r="H1963" s="220">
        <v>6.9</v>
      </c>
      <c r="I1963" s="221"/>
      <c r="J1963" s="217"/>
      <c r="K1963" s="217"/>
      <c r="L1963" s="222"/>
      <c r="M1963" s="223"/>
      <c r="N1963" s="224"/>
      <c r="O1963" s="224"/>
      <c r="P1963" s="224"/>
      <c r="Q1963" s="224"/>
      <c r="R1963" s="224"/>
      <c r="S1963" s="224"/>
      <c r="T1963" s="225"/>
      <c r="AT1963" s="226" t="s">
        <v>180</v>
      </c>
      <c r="AU1963" s="226" t="s">
        <v>81</v>
      </c>
      <c r="AV1963" s="12" t="s">
        <v>179</v>
      </c>
      <c r="AW1963" s="12" t="s">
        <v>182</v>
      </c>
      <c r="AX1963" s="12" t="s">
        <v>79</v>
      </c>
      <c r="AY1963" s="226" t="s">
        <v>172</v>
      </c>
    </row>
    <row r="1964" spans="2:65" s="1" customFormat="1" ht="16.5" customHeight="1">
      <c r="B1964" s="41"/>
      <c r="C1964" s="192" t="s">
        <v>2009</v>
      </c>
      <c r="D1964" s="192" t="s">
        <v>174</v>
      </c>
      <c r="E1964" s="193" t="s">
        <v>3410</v>
      </c>
      <c r="F1964" s="194" t="s">
        <v>3411</v>
      </c>
      <c r="G1964" s="195" t="s">
        <v>280</v>
      </c>
      <c r="H1964" s="196">
        <v>2</v>
      </c>
      <c r="I1964" s="197"/>
      <c r="J1964" s="198">
        <f>ROUND(I1964*H1964,2)</f>
        <v>0</v>
      </c>
      <c r="K1964" s="194" t="s">
        <v>21</v>
      </c>
      <c r="L1964" s="61"/>
      <c r="M1964" s="199" t="s">
        <v>21</v>
      </c>
      <c r="N1964" s="200" t="s">
        <v>42</v>
      </c>
      <c r="O1964" s="42"/>
      <c r="P1964" s="201">
        <f>O1964*H1964</f>
        <v>0</v>
      </c>
      <c r="Q1964" s="201">
        <v>0</v>
      </c>
      <c r="R1964" s="201">
        <f>Q1964*H1964</f>
        <v>0</v>
      </c>
      <c r="S1964" s="201">
        <v>0</v>
      </c>
      <c r="T1964" s="202">
        <f>S1964*H1964</f>
        <v>0</v>
      </c>
      <c r="AR1964" s="24" t="s">
        <v>209</v>
      </c>
      <c r="AT1964" s="24" t="s">
        <v>174</v>
      </c>
      <c r="AU1964" s="24" t="s">
        <v>81</v>
      </c>
      <c r="AY1964" s="24" t="s">
        <v>172</v>
      </c>
      <c r="BE1964" s="203">
        <f>IF(N1964="základní",J1964,0)</f>
        <v>0</v>
      </c>
      <c r="BF1964" s="203">
        <f>IF(N1964="snížená",J1964,0)</f>
        <v>0</v>
      </c>
      <c r="BG1964" s="203">
        <f>IF(N1964="zákl. přenesená",J1964,0)</f>
        <v>0</v>
      </c>
      <c r="BH1964" s="203">
        <f>IF(N1964="sníž. přenesená",J1964,0)</f>
        <v>0</v>
      </c>
      <c r="BI1964" s="203">
        <f>IF(N1964="nulová",J1964,0)</f>
        <v>0</v>
      </c>
      <c r="BJ1964" s="24" t="s">
        <v>79</v>
      </c>
      <c r="BK1964" s="203">
        <f>ROUND(I1964*H1964,2)</f>
        <v>0</v>
      </c>
      <c r="BL1964" s="24" t="s">
        <v>209</v>
      </c>
      <c r="BM1964" s="24" t="s">
        <v>3412</v>
      </c>
    </row>
    <row r="1965" spans="2:65" s="1" customFormat="1" ht="16.5" customHeight="1">
      <c r="B1965" s="41"/>
      <c r="C1965" s="227" t="s">
        <v>3413</v>
      </c>
      <c r="D1965" s="227" t="s">
        <v>268</v>
      </c>
      <c r="E1965" s="228" t="s">
        <v>3414</v>
      </c>
      <c r="F1965" s="229" t="s">
        <v>3415</v>
      </c>
      <c r="G1965" s="230" t="s">
        <v>280</v>
      </c>
      <c r="H1965" s="231">
        <v>2</v>
      </c>
      <c r="I1965" s="232"/>
      <c r="J1965" s="233">
        <f>ROUND(I1965*H1965,2)</f>
        <v>0</v>
      </c>
      <c r="K1965" s="229" t="s">
        <v>21</v>
      </c>
      <c r="L1965" s="234"/>
      <c r="M1965" s="235" t="s">
        <v>21</v>
      </c>
      <c r="N1965" s="236" t="s">
        <v>42</v>
      </c>
      <c r="O1965" s="42"/>
      <c r="P1965" s="201">
        <f>O1965*H1965</f>
        <v>0</v>
      </c>
      <c r="Q1965" s="201">
        <v>0</v>
      </c>
      <c r="R1965" s="201">
        <f>Q1965*H1965</f>
        <v>0</v>
      </c>
      <c r="S1965" s="201">
        <v>0</v>
      </c>
      <c r="T1965" s="202">
        <f>S1965*H1965</f>
        <v>0</v>
      </c>
      <c r="AR1965" s="24" t="s">
        <v>246</v>
      </c>
      <c r="AT1965" s="24" t="s">
        <v>268</v>
      </c>
      <c r="AU1965" s="24" t="s">
        <v>81</v>
      </c>
      <c r="AY1965" s="24" t="s">
        <v>172</v>
      </c>
      <c r="BE1965" s="203">
        <f>IF(N1965="základní",J1965,0)</f>
        <v>0</v>
      </c>
      <c r="BF1965" s="203">
        <f>IF(N1965="snížená",J1965,0)</f>
        <v>0</v>
      </c>
      <c r="BG1965" s="203">
        <f>IF(N1965="zákl. přenesená",J1965,0)</f>
        <v>0</v>
      </c>
      <c r="BH1965" s="203">
        <f>IF(N1965="sníž. přenesená",J1965,0)</f>
        <v>0</v>
      </c>
      <c r="BI1965" s="203">
        <f>IF(N1965="nulová",J1965,0)</f>
        <v>0</v>
      </c>
      <c r="BJ1965" s="24" t="s">
        <v>79</v>
      </c>
      <c r="BK1965" s="203">
        <f>ROUND(I1965*H1965,2)</f>
        <v>0</v>
      </c>
      <c r="BL1965" s="24" t="s">
        <v>209</v>
      </c>
      <c r="BM1965" s="24" t="s">
        <v>3416</v>
      </c>
    </row>
    <row r="1966" spans="2:51" s="11" customFormat="1" ht="13.5">
      <c r="B1966" s="204"/>
      <c r="C1966" s="205"/>
      <c r="D1966" s="206" t="s">
        <v>180</v>
      </c>
      <c r="E1966" s="207" t="s">
        <v>21</v>
      </c>
      <c r="F1966" s="208" t="s">
        <v>3417</v>
      </c>
      <c r="G1966" s="205"/>
      <c r="H1966" s="209">
        <v>2</v>
      </c>
      <c r="I1966" s="210"/>
      <c r="J1966" s="205"/>
      <c r="K1966" s="205"/>
      <c r="L1966" s="211"/>
      <c r="M1966" s="212"/>
      <c r="N1966" s="213"/>
      <c r="O1966" s="213"/>
      <c r="P1966" s="213"/>
      <c r="Q1966" s="213"/>
      <c r="R1966" s="213"/>
      <c r="S1966" s="213"/>
      <c r="T1966" s="214"/>
      <c r="AT1966" s="215" t="s">
        <v>180</v>
      </c>
      <c r="AU1966" s="215" t="s">
        <v>81</v>
      </c>
      <c r="AV1966" s="11" t="s">
        <v>81</v>
      </c>
      <c r="AW1966" s="11" t="s">
        <v>182</v>
      </c>
      <c r="AX1966" s="11" t="s">
        <v>71</v>
      </c>
      <c r="AY1966" s="215" t="s">
        <v>172</v>
      </c>
    </row>
    <row r="1967" spans="2:51" s="12" customFormat="1" ht="13.5">
      <c r="B1967" s="216"/>
      <c r="C1967" s="217"/>
      <c r="D1967" s="206" t="s">
        <v>180</v>
      </c>
      <c r="E1967" s="218" t="s">
        <v>21</v>
      </c>
      <c r="F1967" s="219" t="s">
        <v>183</v>
      </c>
      <c r="G1967" s="217"/>
      <c r="H1967" s="220">
        <v>2</v>
      </c>
      <c r="I1967" s="221"/>
      <c r="J1967" s="217"/>
      <c r="K1967" s="217"/>
      <c r="L1967" s="222"/>
      <c r="M1967" s="223"/>
      <c r="N1967" s="224"/>
      <c r="O1967" s="224"/>
      <c r="P1967" s="224"/>
      <c r="Q1967" s="224"/>
      <c r="R1967" s="224"/>
      <c r="S1967" s="224"/>
      <c r="T1967" s="225"/>
      <c r="AT1967" s="226" t="s">
        <v>180</v>
      </c>
      <c r="AU1967" s="226" t="s">
        <v>81</v>
      </c>
      <c r="AV1967" s="12" t="s">
        <v>179</v>
      </c>
      <c r="AW1967" s="12" t="s">
        <v>182</v>
      </c>
      <c r="AX1967" s="12" t="s">
        <v>79</v>
      </c>
      <c r="AY1967" s="226" t="s">
        <v>172</v>
      </c>
    </row>
    <row r="1968" spans="2:65" s="1" customFormat="1" ht="25.5" customHeight="1">
      <c r="B1968" s="41"/>
      <c r="C1968" s="192" t="s">
        <v>2013</v>
      </c>
      <c r="D1968" s="192" t="s">
        <v>174</v>
      </c>
      <c r="E1968" s="193" t="s">
        <v>3418</v>
      </c>
      <c r="F1968" s="194" t="s">
        <v>3419</v>
      </c>
      <c r="G1968" s="195" t="s">
        <v>1092</v>
      </c>
      <c r="H1968" s="247"/>
      <c r="I1968" s="197"/>
      <c r="J1968" s="198">
        <f>ROUND(I1968*H1968,2)</f>
        <v>0</v>
      </c>
      <c r="K1968" s="194" t="s">
        <v>178</v>
      </c>
      <c r="L1968" s="61"/>
      <c r="M1968" s="199" t="s">
        <v>21</v>
      </c>
      <c r="N1968" s="200" t="s">
        <v>42</v>
      </c>
      <c r="O1968" s="42"/>
      <c r="P1968" s="201">
        <f>O1968*H1968</f>
        <v>0</v>
      </c>
      <c r="Q1968" s="201">
        <v>0</v>
      </c>
      <c r="R1968" s="201">
        <f>Q1968*H1968</f>
        <v>0</v>
      </c>
      <c r="S1968" s="201">
        <v>0</v>
      </c>
      <c r="T1968" s="202">
        <f>S1968*H1968</f>
        <v>0</v>
      </c>
      <c r="AR1968" s="24" t="s">
        <v>209</v>
      </c>
      <c r="AT1968" s="24" t="s">
        <v>174</v>
      </c>
      <c r="AU1968" s="24" t="s">
        <v>81</v>
      </c>
      <c r="AY1968" s="24" t="s">
        <v>172</v>
      </c>
      <c r="BE1968" s="203">
        <f>IF(N1968="základní",J1968,0)</f>
        <v>0</v>
      </c>
      <c r="BF1968" s="203">
        <f>IF(N1968="snížená",J1968,0)</f>
        <v>0</v>
      </c>
      <c r="BG1968" s="203">
        <f>IF(N1968="zákl. přenesená",J1968,0)</f>
        <v>0</v>
      </c>
      <c r="BH1968" s="203">
        <f>IF(N1968="sníž. přenesená",J1968,0)</f>
        <v>0</v>
      </c>
      <c r="BI1968" s="203">
        <f>IF(N1968="nulová",J1968,0)</f>
        <v>0</v>
      </c>
      <c r="BJ1968" s="24" t="s">
        <v>79</v>
      </c>
      <c r="BK1968" s="203">
        <f>ROUND(I1968*H1968,2)</f>
        <v>0</v>
      </c>
      <c r="BL1968" s="24" t="s">
        <v>209</v>
      </c>
      <c r="BM1968" s="24" t="s">
        <v>3420</v>
      </c>
    </row>
    <row r="1969" spans="2:63" s="10" customFormat="1" ht="29.85" customHeight="1">
      <c r="B1969" s="176"/>
      <c r="C1969" s="177"/>
      <c r="D1969" s="178" t="s">
        <v>70</v>
      </c>
      <c r="E1969" s="190" t="s">
        <v>3421</v>
      </c>
      <c r="F1969" s="190" t="s">
        <v>3422</v>
      </c>
      <c r="G1969" s="177"/>
      <c r="H1969" s="177"/>
      <c r="I1969" s="180"/>
      <c r="J1969" s="191">
        <f>BK1969</f>
        <v>0</v>
      </c>
      <c r="K1969" s="177"/>
      <c r="L1969" s="182"/>
      <c r="M1969" s="183"/>
      <c r="N1969" s="184"/>
      <c r="O1969" s="184"/>
      <c r="P1969" s="185">
        <f>SUM(P1970:P2106)</f>
        <v>0</v>
      </c>
      <c r="Q1969" s="184"/>
      <c r="R1969" s="185">
        <f>SUM(R1970:R2106)</f>
        <v>0</v>
      </c>
      <c r="S1969" s="184"/>
      <c r="T1969" s="186">
        <f>SUM(T1970:T2106)</f>
        <v>0</v>
      </c>
      <c r="AR1969" s="187" t="s">
        <v>81</v>
      </c>
      <c r="AT1969" s="188" t="s">
        <v>70</v>
      </c>
      <c r="AU1969" s="188" t="s">
        <v>79</v>
      </c>
      <c r="AY1969" s="187" t="s">
        <v>172</v>
      </c>
      <c r="BK1969" s="189">
        <f>SUM(BK1970:BK2106)</f>
        <v>0</v>
      </c>
    </row>
    <row r="1970" spans="2:65" s="1" customFormat="1" ht="25.5" customHeight="1">
      <c r="B1970" s="41"/>
      <c r="C1970" s="192" t="s">
        <v>3423</v>
      </c>
      <c r="D1970" s="192" t="s">
        <v>174</v>
      </c>
      <c r="E1970" s="193" t="s">
        <v>3424</v>
      </c>
      <c r="F1970" s="194" t="s">
        <v>3425</v>
      </c>
      <c r="G1970" s="195" t="s">
        <v>348</v>
      </c>
      <c r="H1970" s="196">
        <v>108</v>
      </c>
      <c r="I1970" s="197"/>
      <c r="J1970" s="198">
        <f>ROUND(I1970*H1970,2)</f>
        <v>0</v>
      </c>
      <c r="K1970" s="194" t="s">
        <v>21</v>
      </c>
      <c r="L1970" s="61"/>
      <c r="M1970" s="199" t="s">
        <v>21</v>
      </c>
      <c r="N1970" s="200" t="s">
        <v>42</v>
      </c>
      <c r="O1970" s="42"/>
      <c r="P1970" s="201">
        <f>O1970*H1970</f>
        <v>0</v>
      </c>
      <c r="Q1970" s="201">
        <v>0</v>
      </c>
      <c r="R1970" s="201">
        <f>Q1970*H1970</f>
        <v>0</v>
      </c>
      <c r="S1970" s="201">
        <v>0</v>
      </c>
      <c r="T1970" s="202">
        <f>S1970*H1970</f>
        <v>0</v>
      </c>
      <c r="AR1970" s="24" t="s">
        <v>209</v>
      </c>
      <c r="AT1970" s="24" t="s">
        <v>174</v>
      </c>
      <c r="AU1970" s="24" t="s">
        <v>81</v>
      </c>
      <c r="AY1970" s="24" t="s">
        <v>172</v>
      </c>
      <c r="BE1970" s="203">
        <f>IF(N1970="základní",J1970,0)</f>
        <v>0</v>
      </c>
      <c r="BF1970" s="203">
        <f>IF(N1970="snížená",J1970,0)</f>
        <v>0</v>
      </c>
      <c r="BG1970" s="203">
        <f>IF(N1970="zákl. přenesená",J1970,0)</f>
        <v>0</v>
      </c>
      <c r="BH1970" s="203">
        <f>IF(N1970="sníž. přenesená",J1970,0)</f>
        <v>0</v>
      </c>
      <c r="BI1970" s="203">
        <f>IF(N1970="nulová",J1970,0)</f>
        <v>0</v>
      </c>
      <c r="BJ1970" s="24" t="s">
        <v>79</v>
      </c>
      <c r="BK1970" s="203">
        <f>ROUND(I1970*H1970,2)</f>
        <v>0</v>
      </c>
      <c r="BL1970" s="24" t="s">
        <v>209</v>
      </c>
      <c r="BM1970" s="24" t="s">
        <v>3426</v>
      </c>
    </row>
    <row r="1971" spans="2:51" s="13" customFormat="1" ht="13.5">
      <c r="B1971" s="237"/>
      <c r="C1971" s="238"/>
      <c r="D1971" s="206" t="s">
        <v>180</v>
      </c>
      <c r="E1971" s="239" t="s">
        <v>21</v>
      </c>
      <c r="F1971" s="240" t="s">
        <v>827</v>
      </c>
      <c r="G1971" s="238"/>
      <c r="H1971" s="239" t="s">
        <v>21</v>
      </c>
      <c r="I1971" s="241"/>
      <c r="J1971" s="238"/>
      <c r="K1971" s="238"/>
      <c r="L1971" s="242"/>
      <c r="M1971" s="243"/>
      <c r="N1971" s="244"/>
      <c r="O1971" s="244"/>
      <c r="P1971" s="244"/>
      <c r="Q1971" s="244"/>
      <c r="R1971" s="244"/>
      <c r="S1971" s="244"/>
      <c r="T1971" s="245"/>
      <c r="AT1971" s="246" t="s">
        <v>180</v>
      </c>
      <c r="AU1971" s="246" t="s">
        <v>81</v>
      </c>
      <c r="AV1971" s="13" t="s">
        <v>79</v>
      </c>
      <c r="AW1971" s="13" t="s">
        <v>182</v>
      </c>
      <c r="AX1971" s="13" t="s">
        <v>71</v>
      </c>
      <c r="AY1971" s="246" t="s">
        <v>172</v>
      </c>
    </row>
    <row r="1972" spans="2:51" s="11" customFormat="1" ht="13.5">
      <c r="B1972" s="204"/>
      <c r="C1972" s="205"/>
      <c r="D1972" s="206" t="s">
        <v>180</v>
      </c>
      <c r="E1972" s="207" t="s">
        <v>21</v>
      </c>
      <c r="F1972" s="208" t="s">
        <v>3427</v>
      </c>
      <c r="G1972" s="205"/>
      <c r="H1972" s="209">
        <v>21.6</v>
      </c>
      <c r="I1972" s="210"/>
      <c r="J1972" s="205"/>
      <c r="K1972" s="205"/>
      <c r="L1972" s="211"/>
      <c r="M1972" s="212"/>
      <c r="N1972" s="213"/>
      <c r="O1972" s="213"/>
      <c r="P1972" s="213"/>
      <c r="Q1972" s="213"/>
      <c r="R1972" s="213"/>
      <c r="S1972" s="213"/>
      <c r="T1972" s="214"/>
      <c r="AT1972" s="215" t="s">
        <v>180</v>
      </c>
      <c r="AU1972" s="215" t="s">
        <v>81</v>
      </c>
      <c r="AV1972" s="11" t="s">
        <v>81</v>
      </c>
      <c r="AW1972" s="11" t="s">
        <v>182</v>
      </c>
      <c r="AX1972" s="11" t="s">
        <v>71</v>
      </c>
      <c r="AY1972" s="215" t="s">
        <v>172</v>
      </c>
    </row>
    <row r="1973" spans="2:51" s="11" customFormat="1" ht="13.5">
      <c r="B1973" s="204"/>
      <c r="C1973" s="205"/>
      <c r="D1973" s="206" t="s">
        <v>180</v>
      </c>
      <c r="E1973" s="207" t="s">
        <v>21</v>
      </c>
      <c r="F1973" s="208" t="s">
        <v>3428</v>
      </c>
      <c r="G1973" s="205"/>
      <c r="H1973" s="209">
        <v>21.6</v>
      </c>
      <c r="I1973" s="210"/>
      <c r="J1973" s="205"/>
      <c r="K1973" s="205"/>
      <c r="L1973" s="211"/>
      <c r="M1973" s="212"/>
      <c r="N1973" s="213"/>
      <c r="O1973" s="213"/>
      <c r="P1973" s="213"/>
      <c r="Q1973" s="213"/>
      <c r="R1973" s="213"/>
      <c r="S1973" s="213"/>
      <c r="T1973" s="214"/>
      <c r="AT1973" s="215" t="s">
        <v>180</v>
      </c>
      <c r="AU1973" s="215" t="s">
        <v>81</v>
      </c>
      <c r="AV1973" s="11" t="s">
        <v>81</v>
      </c>
      <c r="AW1973" s="11" t="s">
        <v>182</v>
      </c>
      <c r="AX1973" s="11" t="s">
        <v>71</v>
      </c>
      <c r="AY1973" s="215" t="s">
        <v>172</v>
      </c>
    </row>
    <row r="1974" spans="2:51" s="11" customFormat="1" ht="13.5">
      <c r="B1974" s="204"/>
      <c r="C1974" s="205"/>
      <c r="D1974" s="206" t="s">
        <v>180</v>
      </c>
      <c r="E1974" s="207" t="s">
        <v>21</v>
      </c>
      <c r="F1974" s="208" t="s">
        <v>3429</v>
      </c>
      <c r="G1974" s="205"/>
      <c r="H1974" s="209">
        <v>21.6</v>
      </c>
      <c r="I1974" s="210"/>
      <c r="J1974" s="205"/>
      <c r="K1974" s="205"/>
      <c r="L1974" s="211"/>
      <c r="M1974" s="212"/>
      <c r="N1974" s="213"/>
      <c r="O1974" s="213"/>
      <c r="P1974" s="213"/>
      <c r="Q1974" s="213"/>
      <c r="R1974" s="213"/>
      <c r="S1974" s="213"/>
      <c r="T1974" s="214"/>
      <c r="AT1974" s="215" t="s">
        <v>180</v>
      </c>
      <c r="AU1974" s="215" t="s">
        <v>81</v>
      </c>
      <c r="AV1974" s="11" t="s">
        <v>81</v>
      </c>
      <c r="AW1974" s="11" t="s">
        <v>182</v>
      </c>
      <c r="AX1974" s="11" t="s">
        <v>71</v>
      </c>
      <c r="AY1974" s="215" t="s">
        <v>172</v>
      </c>
    </row>
    <row r="1975" spans="2:51" s="11" customFormat="1" ht="13.5">
      <c r="B1975" s="204"/>
      <c r="C1975" s="205"/>
      <c r="D1975" s="206" t="s">
        <v>180</v>
      </c>
      <c r="E1975" s="207" t="s">
        <v>21</v>
      </c>
      <c r="F1975" s="208" t="s">
        <v>3430</v>
      </c>
      <c r="G1975" s="205"/>
      <c r="H1975" s="209">
        <v>21.6</v>
      </c>
      <c r="I1975" s="210"/>
      <c r="J1975" s="205"/>
      <c r="K1975" s="205"/>
      <c r="L1975" s="211"/>
      <c r="M1975" s="212"/>
      <c r="N1975" s="213"/>
      <c r="O1975" s="213"/>
      <c r="P1975" s="213"/>
      <c r="Q1975" s="213"/>
      <c r="R1975" s="213"/>
      <c r="S1975" s="213"/>
      <c r="T1975" s="214"/>
      <c r="AT1975" s="215" t="s">
        <v>180</v>
      </c>
      <c r="AU1975" s="215" t="s">
        <v>81</v>
      </c>
      <c r="AV1975" s="11" t="s">
        <v>81</v>
      </c>
      <c r="AW1975" s="11" t="s">
        <v>182</v>
      </c>
      <c r="AX1975" s="11" t="s">
        <v>71</v>
      </c>
      <c r="AY1975" s="215" t="s">
        <v>172</v>
      </c>
    </row>
    <row r="1976" spans="2:51" s="11" customFormat="1" ht="13.5">
      <c r="B1976" s="204"/>
      <c r="C1976" s="205"/>
      <c r="D1976" s="206" t="s">
        <v>180</v>
      </c>
      <c r="E1976" s="207" t="s">
        <v>21</v>
      </c>
      <c r="F1976" s="208" t="s">
        <v>3431</v>
      </c>
      <c r="G1976" s="205"/>
      <c r="H1976" s="209">
        <v>21.6</v>
      </c>
      <c r="I1976" s="210"/>
      <c r="J1976" s="205"/>
      <c r="K1976" s="205"/>
      <c r="L1976" s="211"/>
      <c r="M1976" s="212"/>
      <c r="N1976" s="213"/>
      <c r="O1976" s="213"/>
      <c r="P1976" s="213"/>
      <c r="Q1976" s="213"/>
      <c r="R1976" s="213"/>
      <c r="S1976" s="213"/>
      <c r="T1976" s="214"/>
      <c r="AT1976" s="215" t="s">
        <v>180</v>
      </c>
      <c r="AU1976" s="215" t="s">
        <v>81</v>
      </c>
      <c r="AV1976" s="11" t="s">
        <v>81</v>
      </c>
      <c r="AW1976" s="11" t="s">
        <v>182</v>
      </c>
      <c r="AX1976" s="11" t="s">
        <v>71</v>
      </c>
      <c r="AY1976" s="215" t="s">
        <v>172</v>
      </c>
    </row>
    <row r="1977" spans="2:51" s="12" customFormat="1" ht="13.5">
      <c r="B1977" s="216"/>
      <c r="C1977" s="217"/>
      <c r="D1977" s="206" t="s">
        <v>180</v>
      </c>
      <c r="E1977" s="218" t="s">
        <v>21</v>
      </c>
      <c r="F1977" s="219" t="s">
        <v>183</v>
      </c>
      <c r="G1977" s="217"/>
      <c r="H1977" s="220">
        <v>108</v>
      </c>
      <c r="I1977" s="221"/>
      <c r="J1977" s="217"/>
      <c r="K1977" s="217"/>
      <c r="L1977" s="222"/>
      <c r="M1977" s="223"/>
      <c r="N1977" s="224"/>
      <c r="O1977" s="224"/>
      <c r="P1977" s="224"/>
      <c r="Q1977" s="224"/>
      <c r="R1977" s="224"/>
      <c r="S1977" s="224"/>
      <c r="T1977" s="225"/>
      <c r="AT1977" s="226" t="s">
        <v>180</v>
      </c>
      <c r="AU1977" s="226" t="s">
        <v>81</v>
      </c>
      <c r="AV1977" s="12" t="s">
        <v>179</v>
      </c>
      <c r="AW1977" s="12" t="s">
        <v>182</v>
      </c>
      <c r="AX1977" s="12" t="s">
        <v>79</v>
      </c>
      <c r="AY1977" s="226" t="s">
        <v>172</v>
      </c>
    </row>
    <row r="1978" spans="2:65" s="1" customFormat="1" ht="25.5" customHeight="1">
      <c r="B1978" s="41"/>
      <c r="C1978" s="192" t="s">
        <v>1198</v>
      </c>
      <c r="D1978" s="192" t="s">
        <v>174</v>
      </c>
      <c r="E1978" s="193" t="s">
        <v>3432</v>
      </c>
      <c r="F1978" s="194" t="s">
        <v>3433</v>
      </c>
      <c r="G1978" s="195" t="s">
        <v>348</v>
      </c>
      <c r="H1978" s="196">
        <v>108</v>
      </c>
      <c r="I1978" s="197"/>
      <c r="J1978" s="198">
        <f>ROUND(I1978*H1978,2)</f>
        <v>0</v>
      </c>
      <c r="K1978" s="194" t="s">
        <v>21</v>
      </c>
      <c r="L1978" s="61"/>
      <c r="M1978" s="199" t="s">
        <v>21</v>
      </c>
      <c r="N1978" s="200" t="s">
        <v>42</v>
      </c>
      <c r="O1978" s="42"/>
      <c r="P1978" s="201">
        <f>O1978*H1978</f>
        <v>0</v>
      </c>
      <c r="Q1978" s="201">
        <v>0</v>
      </c>
      <c r="R1978" s="201">
        <f>Q1978*H1978</f>
        <v>0</v>
      </c>
      <c r="S1978" s="201">
        <v>0</v>
      </c>
      <c r="T1978" s="202">
        <f>S1978*H1978</f>
        <v>0</v>
      </c>
      <c r="AR1978" s="24" t="s">
        <v>209</v>
      </c>
      <c r="AT1978" s="24" t="s">
        <v>174</v>
      </c>
      <c r="AU1978" s="24" t="s">
        <v>81</v>
      </c>
      <c r="AY1978" s="24" t="s">
        <v>172</v>
      </c>
      <c r="BE1978" s="203">
        <f>IF(N1978="základní",J1978,0)</f>
        <v>0</v>
      </c>
      <c r="BF1978" s="203">
        <f>IF(N1978="snížená",J1978,0)</f>
        <v>0</v>
      </c>
      <c r="BG1978" s="203">
        <f>IF(N1978="zákl. přenesená",J1978,0)</f>
        <v>0</v>
      </c>
      <c r="BH1978" s="203">
        <f>IF(N1978="sníž. přenesená",J1978,0)</f>
        <v>0</v>
      </c>
      <c r="BI1978" s="203">
        <f>IF(N1978="nulová",J1978,0)</f>
        <v>0</v>
      </c>
      <c r="BJ1978" s="24" t="s">
        <v>79</v>
      </c>
      <c r="BK1978" s="203">
        <f>ROUND(I1978*H1978,2)</f>
        <v>0</v>
      </c>
      <c r="BL1978" s="24" t="s">
        <v>209</v>
      </c>
      <c r="BM1978" s="24" t="s">
        <v>3434</v>
      </c>
    </row>
    <row r="1979" spans="2:51" s="13" customFormat="1" ht="13.5">
      <c r="B1979" s="237"/>
      <c r="C1979" s="238"/>
      <c r="D1979" s="206" t="s">
        <v>180</v>
      </c>
      <c r="E1979" s="239" t="s">
        <v>21</v>
      </c>
      <c r="F1979" s="240" t="s">
        <v>3435</v>
      </c>
      <c r="G1979" s="238"/>
      <c r="H1979" s="239" t="s">
        <v>21</v>
      </c>
      <c r="I1979" s="241"/>
      <c r="J1979" s="238"/>
      <c r="K1979" s="238"/>
      <c r="L1979" s="242"/>
      <c r="M1979" s="243"/>
      <c r="N1979" s="244"/>
      <c r="O1979" s="244"/>
      <c r="P1979" s="244"/>
      <c r="Q1979" s="244"/>
      <c r="R1979" s="244"/>
      <c r="S1979" s="244"/>
      <c r="T1979" s="245"/>
      <c r="AT1979" s="246" t="s">
        <v>180</v>
      </c>
      <c r="AU1979" s="246" t="s">
        <v>81</v>
      </c>
      <c r="AV1979" s="13" t="s">
        <v>79</v>
      </c>
      <c r="AW1979" s="13" t="s">
        <v>182</v>
      </c>
      <c r="AX1979" s="13" t="s">
        <v>71</v>
      </c>
      <c r="AY1979" s="246" t="s">
        <v>172</v>
      </c>
    </row>
    <row r="1980" spans="2:51" s="11" customFormat="1" ht="13.5">
      <c r="B1980" s="204"/>
      <c r="C1980" s="205"/>
      <c r="D1980" s="206" t="s">
        <v>180</v>
      </c>
      <c r="E1980" s="207" t="s">
        <v>21</v>
      </c>
      <c r="F1980" s="208" t="s">
        <v>3427</v>
      </c>
      <c r="G1980" s="205"/>
      <c r="H1980" s="209">
        <v>21.6</v>
      </c>
      <c r="I1980" s="210"/>
      <c r="J1980" s="205"/>
      <c r="K1980" s="205"/>
      <c r="L1980" s="211"/>
      <c r="M1980" s="212"/>
      <c r="N1980" s="213"/>
      <c r="O1980" s="213"/>
      <c r="P1980" s="213"/>
      <c r="Q1980" s="213"/>
      <c r="R1980" s="213"/>
      <c r="S1980" s="213"/>
      <c r="T1980" s="214"/>
      <c r="AT1980" s="215" t="s">
        <v>180</v>
      </c>
      <c r="AU1980" s="215" t="s">
        <v>81</v>
      </c>
      <c r="AV1980" s="11" t="s">
        <v>81</v>
      </c>
      <c r="AW1980" s="11" t="s">
        <v>182</v>
      </c>
      <c r="AX1980" s="11" t="s">
        <v>71</v>
      </c>
      <c r="AY1980" s="215" t="s">
        <v>172</v>
      </c>
    </row>
    <row r="1981" spans="2:51" s="11" customFormat="1" ht="13.5">
      <c r="B1981" s="204"/>
      <c r="C1981" s="205"/>
      <c r="D1981" s="206" t="s">
        <v>180</v>
      </c>
      <c r="E1981" s="207" t="s">
        <v>21</v>
      </c>
      <c r="F1981" s="208" t="s">
        <v>3428</v>
      </c>
      <c r="G1981" s="205"/>
      <c r="H1981" s="209">
        <v>21.6</v>
      </c>
      <c r="I1981" s="210"/>
      <c r="J1981" s="205"/>
      <c r="K1981" s="205"/>
      <c r="L1981" s="211"/>
      <c r="M1981" s="212"/>
      <c r="N1981" s="213"/>
      <c r="O1981" s="213"/>
      <c r="P1981" s="213"/>
      <c r="Q1981" s="213"/>
      <c r="R1981" s="213"/>
      <c r="S1981" s="213"/>
      <c r="T1981" s="214"/>
      <c r="AT1981" s="215" t="s">
        <v>180</v>
      </c>
      <c r="AU1981" s="215" t="s">
        <v>81</v>
      </c>
      <c r="AV1981" s="11" t="s">
        <v>81</v>
      </c>
      <c r="AW1981" s="11" t="s">
        <v>182</v>
      </c>
      <c r="AX1981" s="11" t="s">
        <v>71</v>
      </c>
      <c r="AY1981" s="215" t="s">
        <v>172</v>
      </c>
    </row>
    <row r="1982" spans="2:51" s="11" customFormat="1" ht="13.5">
      <c r="B1982" s="204"/>
      <c r="C1982" s="205"/>
      <c r="D1982" s="206" t="s">
        <v>180</v>
      </c>
      <c r="E1982" s="207" t="s">
        <v>21</v>
      </c>
      <c r="F1982" s="208" t="s">
        <v>3429</v>
      </c>
      <c r="G1982" s="205"/>
      <c r="H1982" s="209">
        <v>21.6</v>
      </c>
      <c r="I1982" s="210"/>
      <c r="J1982" s="205"/>
      <c r="K1982" s="205"/>
      <c r="L1982" s="211"/>
      <c r="M1982" s="212"/>
      <c r="N1982" s="213"/>
      <c r="O1982" s="213"/>
      <c r="P1982" s="213"/>
      <c r="Q1982" s="213"/>
      <c r="R1982" s="213"/>
      <c r="S1982" s="213"/>
      <c r="T1982" s="214"/>
      <c r="AT1982" s="215" t="s">
        <v>180</v>
      </c>
      <c r="AU1982" s="215" t="s">
        <v>81</v>
      </c>
      <c r="AV1982" s="11" t="s">
        <v>81</v>
      </c>
      <c r="AW1982" s="11" t="s">
        <v>182</v>
      </c>
      <c r="AX1982" s="11" t="s">
        <v>71</v>
      </c>
      <c r="AY1982" s="215" t="s">
        <v>172</v>
      </c>
    </row>
    <row r="1983" spans="2:51" s="11" customFormat="1" ht="13.5">
      <c r="B1983" s="204"/>
      <c r="C1983" s="205"/>
      <c r="D1983" s="206" t="s">
        <v>180</v>
      </c>
      <c r="E1983" s="207" t="s">
        <v>21</v>
      </c>
      <c r="F1983" s="208" t="s">
        <v>3430</v>
      </c>
      <c r="G1983" s="205"/>
      <c r="H1983" s="209">
        <v>21.6</v>
      </c>
      <c r="I1983" s="210"/>
      <c r="J1983" s="205"/>
      <c r="K1983" s="205"/>
      <c r="L1983" s="211"/>
      <c r="M1983" s="212"/>
      <c r="N1983" s="213"/>
      <c r="O1983" s="213"/>
      <c r="P1983" s="213"/>
      <c r="Q1983" s="213"/>
      <c r="R1983" s="213"/>
      <c r="S1983" s="213"/>
      <c r="T1983" s="214"/>
      <c r="AT1983" s="215" t="s">
        <v>180</v>
      </c>
      <c r="AU1983" s="215" t="s">
        <v>81</v>
      </c>
      <c r="AV1983" s="11" t="s">
        <v>81</v>
      </c>
      <c r="AW1983" s="11" t="s">
        <v>182</v>
      </c>
      <c r="AX1983" s="11" t="s">
        <v>71</v>
      </c>
      <c r="AY1983" s="215" t="s">
        <v>172</v>
      </c>
    </row>
    <row r="1984" spans="2:51" s="11" customFormat="1" ht="13.5">
      <c r="B1984" s="204"/>
      <c r="C1984" s="205"/>
      <c r="D1984" s="206" t="s">
        <v>180</v>
      </c>
      <c r="E1984" s="207" t="s">
        <v>21</v>
      </c>
      <c r="F1984" s="208" t="s">
        <v>3431</v>
      </c>
      <c r="G1984" s="205"/>
      <c r="H1984" s="209">
        <v>21.6</v>
      </c>
      <c r="I1984" s="210"/>
      <c r="J1984" s="205"/>
      <c r="K1984" s="205"/>
      <c r="L1984" s="211"/>
      <c r="M1984" s="212"/>
      <c r="N1984" s="213"/>
      <c r="O1984" s="213"/>
      <c r="P1984" s="213"/>
      <c r="Q1984" s="213"/>
      <c r="R1984" s="213"/>
      <c r="S1984" s="213"/>
      <c r="T1984" s="214"/>
      <c r="AT1984" s="215" t="s">
        <v>180</v>
      </c>
      <c r="AU1984" s="215" t="s">
        <v>81</v>
      </c>
      <c r="AV1984" s="11" t="s">
        <v>81</v>
      </c>
      <c r="AW1984" s="11" t="s">
        <v>182</v>
      </c>
      <c r="AX1984" s="11" t="s">
        <v>71</v>
      </c>
      <c r="AY1984" s="215" t="s">
        <v>172</v>
      </c>
    </row>
    <row r="1985" spans="2:51" s="12" customFormat="1" ht="13.5">
      <c r="B1985" s="216"/>
      <c r="C1985" s="217"/>
      <c r="D1985" s="206" t="s">
        <v>180</v>
      </c>
      <c r="E1985" s="218" t="s">
        <v>21</v>
      </c>
      <c r="F1985" s="219" t="s">
        <v>183</v>
      </c>
      <c r="G1985" s="217"/>
      <c r="H1985" s="220">
        <v>108</v>
      </c>
      <c r="I1985" s="221"/>
      <c r="J1985" s="217"/>
      <c r="K1985" s="217"/>
      <c r="L1985" s="222"/>
      <c r="M1985" s="223"/>
      <c r="N1985" s="224"/>
      <c r="O1985" s="224"/>
      <c r="P1985" s="224"/>
      <c r="Q1985" s="224"/>
      <c r="R1985" s="224"/>
      <c r="S1985" s="224"/>
      <c r="T1985" s="225"/>
      <c r="AT1985" s="226" t="s">
        <v>180</v>
      </c>
      <c r="AU1985" s="226" t="s">
        <v>81</v>
      </c>
      <c r="AV1985" s="12" t="s">
        <v>179</v>
      </c>
      <c r="AW1985" s="12" t="s">
        <v>182</v>
      </c>
      <c r="AX1985" s="12" t="s">
        <v>79</v>
      </c>
      <c r="AY1985" s="226" t="s">
        <v>172</v>
      </c>
    </row>
    <row r="1986" spans="2:65" s="1" customFormat="1" ht="25.5" customHeight="1">
      <c r="B1986" s="41"/>
      <c r="C1986" s="192" t="s">
        <v>1200</v>
      </c>
      <c r="D1986" s="192" t="s">
        <v>174</v>
      </c>
      <c r="E1986" s="193" t="s">
        <v>3436</v>
      </c>
      <c r="F1986" s="194" t="s">
        <v>3437</v>
      </c>
      <c r="G1986" s="195" t="s">
        <v>348</v>
      </c>
      <c r="H1986" s="196">
        <v>108</v>
      </c>
      <c r="I1986" s="197"/>
      <c r="J1986" s="198">
        <f>ROUND(I1986*H1986,2)</f>
        <v>0</v>
      </c>
      <c r="K1986" s="194" t="s">
        <v>178</v>
      </c>
      <c r="L1986" s="61"/>
      <c r="M1986" s="199" t="s">
        <v>21</v>
      </c>
      <c r="N1986" s="200" t="s">
        <v>42</v>
      </c>
      <c r="O1986" s="42"/>
      <c r="P1986" s="201">
        <f>O1986*H1986</f>
        <v>0</v>
      </c>
      <c r="Q1986" s="201">
        <v>0</v>
      </c>
      <c r="R1986" s="201">
        <f>Q1986*H1986</f>
        <v>0</v>
      </c>
      <c r="S1986" s="201">
        <v>0</v>
      </c>
      <c r="T1986" s="202">
        <f>S1986*H1986</f>
        <v>0</v>
      </c>
      <c r="AR1986" s="24" t="s">
        <v>209</v>
      </c>
      <c r="AT1986" s="24" t="s">
        <v>174</v>
      </c>
      <c r="AU1986" s="24" t="s">
        <v>81</v>
      </c>
      <c r="AY1986" s="24" t="s">
        <v>172</v>
      </c>
      <c r="BE1986" s="203">
        <f>IF(N1986="základní",J1986,0)</f>
        <v>0</v>
      </c>
      <c r="BF1986" s="203">
        <f>IF(N1986="snížená",J1986,0)</f>
        <v>0</v>
      </c>
      <c r="BG1986" s="203">
        <f>IF(N1986="zákl. přenesená",J1986,0)</f>
        <v>0</v>
      </c>
      <c r="BH1986" s="203">
        <f>IF(N1986="sníž. přenesená",J1986,0)</f>
        <v>0</v>
      </c>
      <c r="BI1986" s="203">
        <f>IF(N1986="nulová",J1986,0)</f>
        <v>0</v>
      </c>
      <c r="BJ1986" s="24" t="s">
        <v>79</v>
      </c>
      <c r="BK1986" s="203">
        <f>ROUND(I1986*H1986,2)</f>
        <v>0</v>
      </c>
      <c r="BL1986" s="24" t="s">
        <v>209</v>
      </c>
      <c r="BM1986" s="24" t="s">
        <v>3438</v>
      </c>
    </row>
    <row r="1987" spans="2:51" s="11" customFormat="1" ht="13.5">
      <c r="B1987" s="204"/>
      <c r="C1987" s="205"/>
      <c r="D1987" s="206" t="s">
        <v>180</v>
      </c>
      <c r="E1987" s="207" t="s">
        <v>21</v>
      </c>
      <c r="F1987" s="208" t="s">
        <v>3427</v>
      </c>
      <c r="G1987" s="205"/>
      <c r="H1987" s="209">
        <v>21.6</v>
      </c>
      <c r="I1987" s="210"/>
      <c r="J1987" s="205"/>
      <c r="K1987" s="205"/>
      <c r="L1987" s="211"/>
      <c r="M1987" s="212"/>
      <c r="N1987" s="213"/>
      <c r="O1987" s="213"/>
      <c r="P1987" s="213"/>
      <c r="Q1987" s="213"/>
      <c r="R1987" s="213"/>
      <c r="S1987" s="213"/>
      <c r="T1987" s="214"/>
      <c r="AT1987" s="215" t="s">
        <v>180</v>
      </c>
      <c r="AU1987" s="215" t="s">
        <v>81</v>
      </c>
      <c r="AV1987" s="11" t="s">
        <v>81</v>
      </c>
      <c r="AW1987" s="11" t="s">
        <v>182</v>
      </c>
      <c r="AX1987" s="11" t="s">
        <v>71</v>
      </c>
      <c r="AY1987" s="215" t="s">
        <v>172</v>
      </c>
    </row>
    <row r="1988" spans="2:51" s="11" customFormat="1" ht="13.5">
      <c r="B1988" s="204"/>
      <c r="C1988" s="205"/>
      <c r="D1988" s="206" t="s">
        <v>180</v>
      </c>
      <c r="E1988" s="207" t="s">
        <v>21</v>
      </c>
      <c r="F1988" s="208" t="s">
        <v>3428</v>
      </c>
      <c r="G1988" s="205"/>
      <c r="H1988" s="209">
        <v>21.6</v>
      </c>
      <c r="I1988" s="210"/>
      <c r="J1988" s="205"/>
      <c r="K1988" s="205"/>
      <c r="L1988" s="211"/>
      <c r="M1988" s="212"/>
      <c r="N1988" s="213"/>
      <c r="O1988" s="213"/>
      <c r="P1988" s="213"/>
      <c r="Q1988" s="213"/>
      <c r="R1988" s="213"/>
      <c r="S1988" s="213"/>
      <c r="T1988" s="214"/>
      <c r="AT1988" s="215" t="s">
        <v>180</v>
      </c>
      <c r="AU1988" s="215" t="s">
        <v>81</v>
      </c>
      <c r="AV1988" s="11" t="s">
        <v>81</v>
      </c>
      <c r="AW1988" s="11" t="s">
        <v>182</v>
      </c>
      <c r="AX1988" s="11" t="s">
        <v>71</v>
      </c>
      <c r="AY1988" s="215" t="s">
        <v>172</v>
      </c>
    </row>
    <row r="1989" spans="2:51" s="11" customFormat="1" ht="13.5">
      <c r="B1989" s="204"/>
      <c r="C1989" s="205"/>
      <c r="D1989" s="206" t="s">
        <v>180</v>
      </c>
      <c r="E1989" s="207" t="s">
        <v>21</v>
      </c>
      <c r="F1989" s="208" t="s">
        <v>3429</v>
      </c>
      <c r="G1989" s="205"/>
      <c r="H1989" s="209">
        <v>21.6</v>
      </c>
      <c r="I1989" s="210"/>
      <c r="J1989" s="205"/>
      <c r="K1989" s="205"/>
      <c r="L1989" s="211"/>
      <c r="M1989" s="212"/>
      <c r="N1989" s="213"/>
      <c r="O1989" s="213"/>
      <c r="P1989" s="213"/>
      <c r="Q1989" s="213"/>
      <c r="R1989" s="213"/>
      <c r="S1989" s="213"/>
      <c r="T1989" s="214"/>
      <c r="AT1989" s="215" t="s">
        <v>180</v>
      </c>
      <c r="AU1989" s="215" t="s">
        <v>81</v>
      </c>
      <c r="AV1989" s="11" t="s">
        <v>81</v>
      </c>
      <c r="AW1989" s="11" t="s">
        <v>182</v>
      </c>
      <c r="AX1989" s="11" t="s">
        <v>71</v>
      </c>
      <c r="AY1989" s="215" t="s">
        <v>172</v>
      </c>
    </row>
    <row r="1990" spans="2:51" s="11" customFormat="1" ht="13.5">
      <c r="B1990" s="204"/>
      <c r="C1990" s="205"/>
      <c r="D1990" s="206" t="s">
        <v>180</v>
      </c>
      <c r="E1990" s="207" t="s">
        <v>21</v>
      </c>
      <c r="F1990" s="208" t="s">
        <v>3430</v>
      </c>
      <c r="G1990" s="205"/>
      <c r="H1990" s="209">
        <v>21.6</v>
      </c>
      <c r="I1990" s="210"/>
      <c r="J1990" s="205"/>
      <c r="K1990" s="205"/>
      <c r="L1990" s="211"/>
      <c r="M1990" s="212"/>
      <c r="N1990" s="213"/>
      <c r="O1990" s="213"/>
      <c r="P1990" s="213"/>
      <c r="Q1990" s="213"/>
      <c r="R1990" s="213"/>
      <c r="S1990" s="213"/>
      <c r="T1990" s="214"/>
      <c r="AT1990" s="215" t="s">
        <v>180</v>
      </c>
      <c r="AU1990" s="215" t="s">
        <v>81</v>
      </c>
      <c r="AV1990" s="11" t="s">
        <v>81</v>
      </c>
      <c r="AW1990" s="11" t="s">
        <v>182</v>
      </c>
      <c r="AX1990" s="11" t="s">
        <v>71</v>
      </c>
      <c r="AY1990" s="215" t="s">
        <v>172</v>
      </c>
    </row>
    <row r="1991" spans="2:51" s="11" customFormat="1" ht="13.5">
      <c r="B1991" s="204"/>
      <c r="C1991" s="205"/>
      <c r="D1991" s="206" t="s">
        <v>180</v>
      </c>
      <c r="E1991" s="207" t="s">
        <v>21</v>
      </c>
      <c r="F1991" s="208" t="s">
        <v>3431</v>
      </c>
      <c r="G1991" s="205"/>
      <c r="H1991" s="209">
        <v>21.6</v>
      </c>
      <c r="I1991" s="210"/>
      <c r="J1991" s="205"/>
      <c r="K1991" s="205"/>
      <c r="L1991" s="211"/>
      <c r="M1991" s="212"/>
      <c r="N1991" s="213"/>
      <c r="O1991" s="213"/>
      <c r="P1991" s="213"/>
      <c r="Q1991" s="213"/>
      <c r="R1991" s="213"/>
      <c r="S1991" s="213"/>
      <c r="T1991" s="214"/>
      <c r="AT1991" s="215" t="s">
        <v>180</v>
      </c>
      <c r="AU1991" s="215" t="s">
        <v>81</v>
      </c>
      <c r="AV1991" s="11" t="s">
        <v>81</v>
      </c>
      <c r="AW1991" s="11" t="s">
        <v>182</v>
      </c>
      <c r="AX1991" s="11" t="s">
        <v>71</v>
      </c>
      <c r="AY1991" s="215" t="s">
        <v>172</v>
      </c>
    </row>
    <row r="1992" spans="2:51" s="12" customFormat="1" ht="13.5">
      <c r="B1992" s="216"/>
      <c r="C1992" s="217"/>
      <c r="D1992" s="206" t="s">
        <v>180</v>
      </c>
      <c r="E1992" s="218" t="s">
        <v>21</v>
      </c>
      <c r="F1992" s="219" t="s">
        <v>183</v>
      </c>
      <c r="G1992" s="217"/>
      <c r="H1992" s="220">
        <v>108</v>
      </c>
      <c r="I1992" s="221"/>
      <c r="J1992" s="217"/>
      <c r="K1992" s="217"/>
      <c r="L1992" s="222"/>
      <c r="M1992" s="223"/>
      <c r="N1992" s="224"/>
      <c r="O1992" s="224"/>
      <c r="P1992" s="224"/>
      <c r="Q1992" s="224"/>
      <c r="R1992" s="224"/>
      <c r="S1992" s="224"/>
      <c r="T1992" s="225"/>
      <c r="AT1992" s="226" t="s">
        <v>180</v>
      </c>
      <c r="AU1992" s="226" t="s">
        <v>81</v>
      </c>
      <c r="AV1992" s="12" t="s">
        <v>179</v>
      </c>
      <c r="AW1992" s="12" t="s">
        <v>182</v>
      </c>
      <c r="AX1992" s="12" t="s">
        <v>79</v>
      </c>
      <c r="AY1992" s="226" t="s">
        <v>172</v>
      </c>
    </row>
    <row r="1993" spans="2:65" s="1" customFormat="1" ht="16.5" customHeight="1">
      <c r="B1993" s="41"/>
      <c r="C1993" s="227" t="s">
        <v>1287</v>
      </c>
      <c r="D1993" s="227" t="s">
        <v>268</v>
      </c>
      <c r="E1993" s="228" t="s">
        <v>3439</v>
      </c>
      <c r="F1993" s="229" t="s">
        <v>3440</v>
      </c>
      <c r="G1993" s="230" t="s">
        <v>218</v>
      </c>
      <c r="H1993" s="231">
        <v>29.7</v>
      </c>
      <c r="I1993" s="232"/>
      <c r="J1993" s="233">
        <f>ROUND(I1993*H1993,2)</f>
        <v>0</v>
      </c>
      <c r="K1993" s="229" t="s">
        <v>21</v>
      </c>
      <c r="L1993" s="234"/>
      <c r="M1993" s="235" t="s">
        <v>21</v>
      </c>
      <c r="N1993" s="236" t="s">
        <v>42</v>
      </c>
      <c r="O1993" s="42"/>
      <c r="P1993" s="201">
        <f>O1993*H1993</f>
        <v>0</v>
      </c>
      <c r="Q1993" s="201">
        <v>0</v>
      </c>
      <c r="R1993" s="201">
        <f>Q1993*H1993</f>
        <v>0</v>
      </c>
      <c r="S1993" s="201">
        <v>0</v>
      </c>
      <c r="T1993" s="202">
        <f>S1993*H1993</f>
        <v>0</v>
      </c>
      <c r="AR1993" s="24" t="s">
        <v>246</v>
      </c>
      <c r="AT1993" s="24" t="s">
        <v>268</v>
      </c>
      <c r="AU1993" s="24" t="s">
        <v>81</v>
      </c>
      <c r="AY1993" s="24" t="s">
        <v>172</v>
      </c>
      <c r="BE1993" s="203">
        <f>IF(N1993="základní",J1993,0)</f>
        <v>0</v>
      </c>
      <c r="BF1993" s="203">
        <f>IF(N1993="snížená",J1993,0)</f>
        <v>0</v>
      </c>
      <c r="BG1993" s="203">
        <f>IF(N1993="zákl. přenesená",J1993,0)</f>
        <v>0</v>
      </c>
      <c r="BH1993" s="203">
        <f>IF(N1993="sníž. přenesená",J1993,0)</f>
        <v>0</v>
      </c>
      <c r="BI1993" s="203">
        <f>IF(N1993="nulová",J1993,0)</f>
        <v>0</v>
      </c>
      <c r="BJ1993" s="24" t="s">
        <v>79</v>
      </c>
      <c r="BK1993" s="203">
        <f>ROUND(I1993*H1993,2)</f>
        <v>0</v>
      </c>
      <c r="BL1993" s="24" t="s">
        <v>209</v>
      </c>
      <c r="BM1993" s="24" t="s">
        <v>3441</v>
      </c>
    </row>
    <row r="1994" spans="2:51" s="11" customFormat="1" ht="13.5">
      <c r="B1994" s="204"/>
      <c r="C1994" s="205"/>
      <c r="D1994" s="206" t="s">
        <v>180</v>
      </c>
      <c r="E1994" s="207" t="s">
        <v>21</v>
      </c>
      <c r="F1994" s="208" t="s">
        <v>3442</v>
      </c>
      <c r="G1994" s="205"/>
      <c r="H1994" s="209">
        <v>29.7</v>
      </c>
      <c r="I1994" s="210"/>
      <c r="J1994" s="205"/>
      <c r="K1994" s="205"/>
      <c r="L1994" s="211"/>
      <c r="M1994" s="212"/>
      <c r="N1994" s="213"/>
      <c r="O1994" s="213"/>
      <c r="P1994" s="213"/>
      <c r="Q1994" s="213"/>
      <c r="R1994" s="213"/>
      <c r="S1994" s="213"/>
      <c r="T1994" s="214"/>
      <c r="AT1994" s="215" t="s">
        <v>180</v>
      </c>
      <c r="AU1994" s="215" t="s">
        <v>81</v>
      </c>
      <c r="AV1994" s="11" t="s">
        <v>81</v>
      </c>
      <c r="AW1994" s="11" t="s">
        <v>182</v>
      </c>
      <c r="AX1994" s="11" t="s">
        <v>71</v>
      </c>
      <c r="AY1994" s="215" t="s">
        <v>172</v>
      </c>
    </row>
    <row r="1995" spans="2:51" s="12" customFormat="1" ht="13.5">
      <c r="B1995" s="216"/>
      <c r="C1995" s="217"/>
      <c r="D1995" s="206" t="s">
        <v>180</v>
      </c>
      <c r="E1995" s="218" t="s">
        <v>21</v>
      </c>
      <c r="F1995" s="219" t="s">
        <v>183</v>
      </c>
      <c r="G1995" s="217"/>
      <c r="H1995" s="220">
        <v>29.7</v>
      </c>
      <c r="I1995" s="221"/>
      <c r="J1995" s="217"/>
      <c r="K1995" s="217"/>
      <c r="L1995" s="222"/>
      <c r="M1995" s="223"/>
      <c r="N1995" s="224"/>
      <c r="O1995" s="224"/>
      <c r="P1995" s="224"/>
      <c r="Q1995" s="224"/>
      <c r="R1995" s="224"/>
      <c r="S1995" s="224"/>
      <c r="T1995" s="225"/>
      <c r="AT1995" s="226" t="s">
        <v>180</v>
      </c>
      <c r="AU1995" s="226" t="s">
        <v>81</v>
      </c>
      <c r="AV1995" s="12" t="s">
        <v>179</v>
      </c>
      <c r="AW1995" s="12" t="s">
        <v>182</v>
      </c>
      <c r="AX1995" s="12" t="s">
        <v>79</v>
      </c>
      <c r="AY1995" s="226" t="s">
        <v>172</v>
      </c>
    </row>
    <row r="1996" spans="2:65" s="1" customFormat="1" ht="25.5" customHeight="1">
      <c r="B1996" s="41"/>
      <c r="C1996" s="192" t="s">
        <v>1481</v>
      </c>
      <c r="D1996" s="192" t="s">
        <v>174</v>
      </c>
      <c r="E1996" s="193" t="s">
        <v>3443</v>
      </c>
      <c r="F1996" s="194" t="s">
        <v>3444</v>
      </c>
      <c r="G1996" s="195" t="s">
        <v>348</v>
      </c>
      <c r="H1996" s="196">
        <v>108</v>
      </c>
      <c r="I1996" s="197"/>
      <c r="J1996" s="198">
        <f>ROUND(I1996*H1996,2)</f>
        <v>0</v>
      </c>
      <c r="K1996" s="194" t="s">
        <v>178</v>
      </c>
      <c r="L1996" s="61"/>
      <c r="M1996" s="199" t="s">
        <v>21</v>
      </c>
      <c r="N1996" s="200" t="s">
        <v>42</v>
      </c>
      <c r="O1996" s="42"/>
      <c r="P1996" s="201">
        <f>O1996*H1996</f>
        <v>0</v>
      </c>
      <c r="Q1996" s="201">
        <v>0</v>
      </c>
      <c r="R1996" s="201">
        <f>Q1996*H1996</f>
        <v>0</v>
      </c>
      <c r="S1996" s="201">
        <v>0</v>
      </c>
      <c r="T1996" s="202">
        <f>S1996*H1996</f>
        <v>0</v>
      </c>
      <c r="AR1996" s="24" t="s">
        <v>209</v>
      </c>
      <c r="AT1996" s="24" t="s">
        <v>174</v>
      </c>
      <c r="AU1996" s="24" t="s">
        <v>81</v>
      </c>
      <c r="AY1996" s="24" t="s">
        <v>172</v>
      </c>
      <c r="BE1996" s="203">
        <f>IF(N1996="základní",J1996,0)</f>
        <v>0</v>
      </c>
      <c r="BF1996" s="203">
        <f>IF(N1996="snížená",J1996,0)</f>
        <v>0</v>
      </c>
      <c r="BG1996" s="203">
        <f>IF(N1996="zákl. přenesená",J1996,0)</f>
        <v>0</v>
      </c>
      <c r="BH1996" s="203">
        <f>IF(N1996="sníž. přenesená",J1996,0)</f>
        <v>0</v>
      </c>
      <c r="BI1996" s="203">
        <f>IF(N1996="nulová",J1996,0)</f>
        <v>0</v>
      </c>
      <c r="BJ1996" s="24" t="s">
        <v>79</v>
      </c>
      <c r="BK1996" s="203">
        <f>ROUND(I1996*H1996,2)</f>
        <v>0</v>
      </c>
      <c r="BL1996" s="24" t="s">
        <v>209</v>
      </c>
      <c r="BM1996" s="24" t="s">
        <v>3445</v>
      </c>
    </row>
    <row r="1997" spans="2:51" s="11" customFormat="1" ht="13.5">
      <c r="B1997" s="204"/>
      <c r="C1997" s="205"/>
      <c r="D1997" s="206" t="s">
        <v>180</v>
      </c>
      <c r="E1997" s="207" t="s">
        <v>21</v>
      </c>
      <c r="F1997" s="208" t="s">
        <v>3427</v>
      </c>
      <c r="G1997" s="205"/>
      <c r="H1997" s="209">
        <v>21.6</v>
      </c>
      <c r="I1997" s="210"/>
      <c r="J1997" s="205"/>
      <c r="K1997" s="205"/>
      <c r="L1997" s="211"/>
      <c r="M1997" s="212"/>
      <c r="N1997" s="213"/>
      <c r="O1997" s="213"/>
      <c r="P1997" s="213"/>
      <c r="Q1997" s="213"/>
      <c r="R1997" s="213"/>
      <c r="S1997" s="213"/>
      <c r="T1997" s="214"/>
      <c r="AT1997" s="215" t="s">
        <v>180</v>
      </c>
      <c r="AU1997" s="215" t="s">
        <v>81</v>
      </c>
      <c r="AV1997" s="11" t="s">
        <v>81</v>
      </c>
      <c r="AW1997" s="11" t="s">
        <v>182</v>
      </c>
      <c r="AX1997" s="11" t="s">
        <v>71</v>
      </c>
      <c r="AY1997" s="215" t="s">
        <v>172</v>
      </c>
    </row>
    <row r="1998" spans="2:51" s="11" customFormat="1" ht="13.5">
      <c r="B1998" s="204"/>
      <c r="C1998" s="205"/>
      <c r="D1998" s="206" t="s">
        <v>180</v>
      </c>
      <c r="E1998" s="207" t="s">
        <v>21</v>
      </c>
      <c r="F1998" s="208" t="s">
        <v>3428</v>
      </c>
      <c r="G1998" s="205"/>
      <c r="H1998" s="209">
        <v>21.6</v>
      </c>
      <c r="I1998" s="210"/>
      <c r="J1998" s="205"/>
      <c r="K1998" s="205"/>
      <c r="L1998" s="211"/>
      <c r="M1998" s="212"/>
      <c r="N1998" s="213"/>
      <c r="O1998" s="213"/>
      <c r="P1998" s="213"/>
      <c r="Q1998" s="213"/>
      <c r="R1998" s="213"/>
      <c r="S1998" s="213"/>
      <c r="T1998" s="214"/>
      <c r="AT1998" s="215" t="s">
        <v>180</v>
      </c>
      <c r="AU1998" s="215" t="s">
        <v>81</v>
      </c>
      <c r="AV1998" s="11" t="s">
        <v>81</v>
      </c>
      <c r="AW1998" s="11" t="s">
        <v>182</v>
      </c>
      <c r="AX1998" s="11" t="s">
        <v>71</v>
      </c>
      <c r="AY1998" s="215" t="s">
        <v>172</v>
      </c>
    </row>
    <row r="1999" spans="2:51" s="11" customFormat="1" ht="13.5">
      <c r="B1999" s="204"/>
      <c r="C1999" s="205"/>
      <c r="D1999" s="206" t="s">
        <v>180</v>
      </c>
      <c r="E1999" s="207" t="s">
        <v>21</v>
      </c>
      <c r="F1999" s="208" t="s">
        <v>3429</v>
      </c>
      <c r="G1999" s="205"/>
      <c r="H1999" s="209">
        <v>21.6</v>
      </c>
      <c r="I1999" s="210"/>
      <c r="J1999" s="205"/>
      <c r="K1999" s="205"/>
      <c r="L1999" s="211"/>
      <c r="M1999" s="212"/>
      <c r="N1999" s="213"/>
      <c r="O1999" s="213"/>
      <c r="P1999" s="213"/>
      <c r="Q1999" s="213"/>
      <c r="R1999" s="213"/>
      <c r="S1999" s="213"/>
      <c r="T1999" s="214"/>
      <c r="AT1999" s="215" t="s">
        <v>180</v>
      </c>
      <c r="AU1999" s="215" t="s">
        <v>81</v>
      </c>
      <c r="AV1999" s="11" t="s">
        <v>81</v>
      </c>
      <c r="AW1999" s="11" t="s">
        <v>182</v>
      </c>
      <c r="AX1999" s="11" t="s">
        <v>71</v>
      </c>
      <c r="AY1999" s="215" t="s">
        <v>172</v>
      </c>
    </row>
    <row r="2000" spans="2:51" s="11" customFormat="1" ht="13.5">
      <c r="B2000" s="204"/>
      <c r="C2000" s="205"/>
      <c r="D2000" s="206" t="s">
        <v>180</v>
      </c>
      <c r="E2000" s="207" t="s">
        <v>21</v>
      </c>
      <c r="F2000" s="208" t="s">
        <v>3430</v>
      </c>
      <c r="G2000" s="205"/>
      <c r="H2000" s="209">
        <v>21.6</v>
      </c>
      <c r="I2000" s="210"/>
      <c r="J2000" s="205"/>
      <c r="K2000" s="205"/>
      <c r="L2000" s="211"/>
      <c r="M2000" s="212"/>
      <c r="N2000" s="213"/>
      <c r="O2000" s="213"/>
      <c r="P2000" s="213"/>
      <c r="Q2000" s="213"/>
      <c r="R2000" s="213"/>
      <c r="S2000" s="213"/>
      <c r="T2000" s="214"/>
      <c r="AT2000" s="215" t="s">
        <v>180</v>
      </c>
      <c r="AU2000" s="215" t="s">
        <v>81</v>
      </c>
      <c r="AV2000" s="11" t="s">
        <v>81</v>
      </c>
      <c r="AW2000" s="11" t="s">
        <v>182</v>
      </c>
      <c r="AX2000" s="11" t="s">
        <v>71</v>
      </c>
      <c r="AY2000" s="215" t="s">
        <v>172</v>
      </c>
    </row>
    <row r="2001" spans="2:51" s="11" customFormat="1" ht="13.5">
      <c r="B2001" s="204"/>
      <c r="C2001" s="205"/>
      <c r="D2001" s="206" t="s">
        <v>180</v>
      </c>
      <c r="E2001" s="207" t="s">
        <v>21</v>
      </c>
      <c r="F2001" s="208" t="s">
        <v>3431</v>
      </c>
      <c r="G2001" s="205"/>
      <c r="H2001" s="209">
        <v>21.6</v>
      </c>
      <c r="I2001" s="210"/>
      <c r="J2001" s="205"/>
      <c r="K2001" s="205"/>
      <c r="L2001" s="211"/>
      <c r="M2001" s="212"/>
      <c r="N2001" s="213"/>
      <c r="O2001" s="213"/>
      <c r="P2001" s="213"/>
      <c r="Q2001" s="213"/>
      <c r="R2001" s="213"/>
      <c r="S2001" s="213"/>
      <c r="T2001" s="214"/>
      <c r="AT2001" s="215" t="s">
        <v>180</v>
      </c>
      <c r="AU2001" s="215" t="s">
        <v>81</v>
      </c>
      <c r="AV2001" s="11" t="s">
        <v>81</v>
      </c>
      <c r="AW2001" s="11" t="s">
        <v>182</v>
      </c>
      <c r="AX2001" s="11" t="s">
        <v>71</v>
      </c>
      <c r="AY2001" s="215" t="s">
        <v>172</v>
      </c>
    </row>
    <row r="2002" spans="2:51" s="12" customFormat="1" ht="13.5">
      <c r="B2002" s="216"/>
      <c r="C2002" s="217"/>
      <c r="D2002" s="206" t="s">
        <v>180</v>
      </c>
      <c r="E2002" s="218" t="s">
        <v>21</v>
      </c>
      <c r="F2002" s="219" t="s">
        <v>183</v>
      </c>
      <c r="G2002" s="217"/>
      <c r="H2002" s="220">
        <v>108</v>
      </c>
      <c r="I2002" s="221"/>
      <c r="J2002" s="217"/>
      <c r="K2002" s="217"/>
      <c r="L2002" s="222"/>
      <c r="M2002" s="223"/>
      <c r="N2002" s="224"/>
      <c r="O2002" s="224"/>
      <c r="P2002" s="224"/>
      <c r="Q2002" s="224"/>
      <c r="R2002" s="224"/>
      <c r="S2002" s="224"/>
      <c r="T2002" s="225"/>
      <c r="AT2002" s="226" t="s">
        <v>180</v>
      </c>
      <c r="AU2002" s="226" t="s">
        <v>81</v>
      </c>
      <c r="AV2002" s="12" t="s">
        <v>179</v>
      </c>
      <c r="AW2002" s="12" t="s">
        <v>182</v>
      </c>
      <c r="AX2002" s="12" t="s">
        <v>79</v>
      </c>
      <c r="AY2002" s="226" t="s">
        <v>172</v>
      </c>
    </row>
    <row r="2003" spans="2:65" s="1" customFormat="1" ht="16.5" customHeight="1">
      <c r="B2003" s="41"/>
      <c r="C2003" s="227" t="s">
        <v>2019</v>
      </c>
      <c r="D2003" s="227" t="s">
        <v>268</v>
      </c>
      <c r="E2003" s="228" t="s">
        <v>3446</v>
      </c>
      <c r="F2003" s="229" t="s">
        <v>3440</v>
      </c>
      <c r="G2003" s="230" t="s">
        <v>218</v>
      </c>
      <c r="H2003" s="231">
        <v>17.28</v>
      </c>
      <c r="I2003" s="232"/>
      <c r="J2003" s="233">
        <f>ROUND(I2003*H2003,2)</f>
        <v>0</v>
      </c>
      <c r="K2003" s="229" t="s">
        <v>21</v>
      </c>
      <c r="L2003" s="234"/>
      <c r="M2003" s="235" t="s">
        <v>21</v>
      </c>
      <c r="N2003" s="236" t="s">
        <v>42</v>
      </c>
      <c r="O2003" s="42"/>
      <c r="P2003" s="201">
        <f>O2003*H2003</f>
        <v>0</v>
      </c>
      <c r="Q2003" s="201">
        <v>0</v>
      </c>
      <c r="R2003" s="201">
        <f>Q2003*H2003</f>
        <v>0</v>
      </c>
      <c r="S2003" s="201">
        <v>0</v>
      </c>
      <c r="T2003" s="202">
        <f>S2003*H2003</f>
        <v>0</v>
      </c>
      <c r="AR2003" s="24" t="s">
        <v>246</v>
      </c>
      <c r="AT2003" s="24" t="s">
        <v>268</v>
      </c>
      <c r="AU2003" s="24" t="s">
        <v>81</v>
      </c>
      <c r="AY2003" s="24" t="s">
        <v>172</v>
      </c>
      <c r="BE2003" s="203">
        <f>IF(N2003="základní",J2003,0)</f>
        <v>0</v>
      </c>
      <c r="BF2003" s="203">
        <f>IF(N2003="snížená",J2003,0)</f>
        <v>0</v>
      </c>
      <c r="BG2003" s="203">
        <f>IF(N2003="zákl. přenesená",J2003,0)</f>
        <v>0</v>
      </c>
      <c r="BH2003" s="203">
        <f>IF(N2003="sníž. přenesená",J2003,0)</f>
        <v>0</v>
      </c>
      <c r="BI2003" s="203">
        <f>IF(N2003="nulová",J2003,0)</f>
        <v>0</v>
      </c>
      <c r="BJ2003" s="24" t="s">
        <v>79</v>
      </c>
      <c r="BK2003" s="203">
        <f>ROUND(I2003*H2003,2)</f>
        <v>0</v>
      </c>
      <c r="BL2003" s="24" t="s">
        <v>209</v>
      </c>
      <c r="BM2003" s="24" t="s">
        <v>3447</v>
      </c>
    </row>
    <row r="2004" spans="2:51" s="11" customFormat="1" ht="13.5">
      <c r="B2004" s="204"/>
      <c r="C2004" s="205"/>
      <c r="D2004" s="206" t="s">
        <v>180</v>
      </c>
      <c r="E2004" s="207" t="s">
        <v>21</v>
      </c>
      <c r="F2004" s="208" t="s">
        <v>3448</v>
      </c>
      <c r="G2004" s="205"/>
      <c r="H2004" s="209">
        <v>17.28</v>
      </c>
      <c r="I2004" s="210"/>
      <c r="J2004" s="205"/>
      <c r="K2004" s="205"/>
      <c r="L2004" s="211"/>
      <c r="M2004" s="212"/>
      <c r="N2004" s="213"/>
      <c r="O2004" s="213"/>
      <c r="P2004" s="213"/>
      <c r="Q2004" s="213"/>
      <c r="R2004" s="213"/>
      <c r="S2004" s="213"/>
      <c r="T2004" s="214"/>
      <c r="AT2004" s="215" t="s">
        <v>180</v>
      </c>
      <c r="AU2004" s="215" t="s">
        <v>81</v>
      </c>
      <c r="AV2004" s="11" t="s">
        <v>81</v>
      </c>
      <c r="AW2004" s="11" t="s">
        <v>182</v>
      </c>
      <c r="AX2004" s="11" t="s">
        <v>71</v>
      </c>
      <c r="AY2004" s="215" t="s">
        <v>172</v>
      </c>
    </row>
    <row r="2005" spans="2:51" s="12" customFormat="1" ht="13.5">
      <c r="B2005" s="216"/>
      <c r="C2005" s="217"/>
      <c r="D2005" s="206" t="s">
        <v>180</v>
      </c>
      <c r="E2005" s="218" t="s">
        <v>21</v>
      </c>
      <c r="F2005" s="219" t="s">
        <v>183</v>
      </c>
      <c r="G2005" s="217"/>
      <c r="H2005" s="220">
        <v>17.28</v>
      </c>
      <c r="I2005" s="221"/>
      <c r="J2005" s="217"/>
      <c r="K2005" s="217"/>
      <c r="L2005" s="222"/>
      <c r="M2005" s="223"/>
      <c r="N2005" s="224"/>
      <c r="O2005" s="224"/>
      <c r="P2005" s="224"/>
      <c r="Q2005" s="224"/>
      <c r="R2005" s="224"/>
      <c r="S2005" s="224"/>
      <c r="T2005" s="225"/>
      <c r="AT2005" s="226" t="s">
        <v>180</v>
      </c>
      <c r="AU2005" s="226" t="s">
        <v>81</v>
      </c>
      <c r="AV2005" s="12" t="s">
        <v>179</v>
      </c>
      <c r="AW2005" s="12" t="s">
        <v>182</v>
      </c>
      <c r="AX2005" s="12" t="s">
        <v>79</v>
      </c>
      <c r="AY2005" s="226" t="s">
        <v>172</v>
      </c>
    </row>
    <row r="2006" spans="2:65" s="1" customFormat="1" ht="25.5" customHeight="1">
      <c r="B2006" s="41"/>
      <c r="C2006" s="192" t="s">
        <v>1504</v>
      </c>
      <c r="D2006" s="192" t="s">
        <v>174</v>
      </c>
      <c r="E2006" s="193" t="s">
        <v>3449</v>
      </c>
      <c r="F2006" s="194" t="s">
        <v>3450</v>
      </c>
      <c r="G2006" s="195" t="s">
        <v>348</v>
      </c>
      <c r="H2006" s="196">
        <v>188.022</v>
      </c>
      <c r="I2006" s="197"/>
      <c r="J2006" s="198">
        <f>ROUND(I2006*H2006,2)</f>
        <v>0</v>
      </c>
      <c r="K2006" s="194" t="s">
        <v>178</v>
      </c>
      <c r="L2006" s="61"/>
      <c r="M2006" s="199" t="s">
        <v>21</v>
      </c>
      <c r="N2006" s="200" t="s">
        <v>42</v>
      </c>
      <c r="O2006" s="42"/>
      <c r="P2006" s="201">
        <f>O2006*H2006</f>
        <v>0</v>
      </c>
      <c r="Q2006" s="201">
        <v>0</v>
      </c>
      <c r="R2006" s="201">
        <f>Q2006*H2006</f>
        <v>0</v>
      </c>
      <c r="S2006" s="201">
        <v>0</v>
      </c>
      <c r="T2006" s="202">
        <f>S2006*H2006</f>
        <v>0</v>
      </c>
      <c r="AR2006" s="24" t="s">
        <v>209</v>
      </c>
      <c r="AT2006" s="24" t="s">
        <v>174</v>
      </c>
      <c r="AU2006" s="24" t="s">
        <v>81</v>
      </c>
      <c r="AY2006" s="24" t="s">
        <v>172</v>
      </c>
      <c r="BE2006" s="203">
        <f>IF(N2006="základní",J2006,0)</f>
        <v>0</v>
      </c>
      <c r="BF2006" s="203">
        <f>IF(N2006="snížená",J2006,0)</f>
        <v>0</v>
      </c>
      <c r="BG2006" s="203">
        <f>IF(N2006="zákl. přenesená",J2006,0)</f>
        <v>0</v>
      </c>
      <c r="BH2006" s="203">
        <f>IF(N2006="sníž. přenesená",J2006,0)</f>
        <v>0</v>
      </c>
      <c r="BI2006" s="203">
        <f>IF(N2006="nulová",J2006,0)</f>
        <v>0</v>
      </c>
      <c r="BJ2006" s="24" t="s">
        <v>79</v>
      </c>
      <c r="BK2006" s="203">
        <f>ROUND(I2006*H2006,2)</f>
        <v>0</v>
      </c>
      <c r="BL2006" s="24" t="s">
        <v>209</v>
      </c>
      <c r="BM2006" s="24" t="s">
        <v>3451</v>
      </c>
    </row>
    <row r="2007" spans="2:51" s="13" customFormat="1" ht="13.5">
      <c r="B2007" s="237"/>
      <c r="C2007" s="238"/>
      <c r="D2007" s="206" t="s">
        <v>180</v>
      </c>
      <c r="E2007" s="239" t="s">
        <v>21</v>
      </c>
      <c r="F2007" s="240" t="s">
        <v>3452</v>
      </c>
      <c r="G2007" s="238"/>
      <c r="H2007" s="239" t="s">
        <v>21</v>
      </c>
      <c r="I2007" s="241"/>
      <c r="J2007" s="238"/>
      <c r="K2007" s="238"/>
      <c r="L2007" s="242"/>
      <c r="M2007" s="243"/>
      <c r="N2007" s="244"/>
      <c r="O2007" s="244"/>
      <c r="P2007" s="244"/>
      <c r="Q2007" s="244"/>
      <c r="R2007" s="244"/>
      <c r="S2007" s="244"/>
      <c r="T2007" s="245"/>
      <c r="AT2007" s="246" t="s">
        <v>180</v>
      </c>
      <c r="AU2007" s="246" t="s">
        <v>81</v>
      </c>
      <c r="AV2007" s="13" t="s">
        <v>79</v>
      </c>
      <c r="AW2007" s="13" t="s">
        <v>182</v>
      </c>
      <c r="AX2007" s="13" t="s">
        <v>71</v>
      </c>
      <c r="AY2007" s="246" t="s">
        <v>172</v>
      </c>
    </row>
    <row r="2008" spans="2:51" s="11" customFormat="1" ht="13.5">
      <c r="B2008" s="204"/>
      <c r="C2008" s="205"/>
      <c r="D2008" s="206" t="s">
        <v>180</v>
      </c>
      <c r="E2008" s="207" t="s">
        <v>21</v>
      </c>
      <c r="F2008" s="208" t="s">
        <v>3453</v>
      </c>
      <c r="G2008" s="205"/>
      <c r="H2008" s="209">
        <v>28.8</v>
      </c>
      <c r="I2008" s="210"/>
      <c r="J2008" s="205"/>
      <c r="K2008" s="205"/>
      <c r="L2008" s="211"/>
      <c r="M2008" s="212"/>
      <c r="N2008" s="213"/>
      <c r="O2008" s="213"/>
      <c r="P2008" s="213"/>
      <c r="Q2008" s="213"/>
      <c r="R2008" s="213"/>
      <c r="S2008" s="213"/>
      <c r="T2008" s="214"/>
      <c r="AT2008" s="215" t="s">
        <v>180</v>
      </c>
      <c r="AU2008" s="215" t="s">
        <v>81</v>
      </c>
      <c r="AV2008" s="11" t="s">
        <v>81</v>
      </c>
      <c r="AW2008" s="11" t="s">
        <v>182</v>
      </c>
      <c r="AX2008" s="11" t="s">
        <v>71</v>
      </c>
      <c r="AY2008" s="215" t="s">
        <v>172</v>
      </c>
    </row>
    <row r="2009" spans="2:51" s="11" customFormat="1" ht="13.5">
      <c r="B2009" s="204"/>
      <c r="C2009" s="205"/>
      <c r="D2009" s="206" t="s">
        <v>180</v>
      </c>
      <c r="E2009" s="207" t="s">
        <v>21</v>
      </c>
      <c r="F2009" s="208" t="s">
        <v>3454</v>
      </c>
      <c r="G2009" s="205"/>
      <c r="H2009" s="209">
        <v>16.11</v>
      </c>
      <c r="I2009" s="210"/>
      <c r="J2009" s="205"/>
      <c r="K2009" s="205"/>
      <c r="L2009" s="211"/>
      <c r="M2009" s="212"/>
      <c r="N2009" s="213"/>
      <c r="O2009" s="213"/>
      <c r="P2009" s="213"/>
      <c r="Q2009" s="213"/>
      <c r="R2009" s="213"/>
      <c r="S2009" s="213"/>
      <c r="T2009" s="214"/>
      <c r="AT2009" s="215" t="s">
        <v>180</v>
      </c>
      <c r="AU2009" s="215" t="s">
        <v>81</v>
      </c>
      <c r="AV2009" s="11" t="s">
        <v>81</v>
      </c>
      <c r="AW2009" s="11" t="s">
        <v>182</v>
      </c>
      <c r="AX2009" s="11" t="s">
        <v>71</v>
      </c>
      <c r="AY2009" s="215" t="s">
        <v>172</v>
      </c>
    </row>
    <row r="2010" spans="2:51" s="11" customFormat="1" ht="13.5">
      <c r="B2010" s="204"/>
      <c r="C2010" s="205"/>
      <c r="D2010" s="206" t="s">
        <v>180</v>
      </c>
      <c r="E2010" s="207" t="s">
        <v>21</v>
      </c>
      <c r="F2010" s="208" t="s">
        <v>3455</v>
      </c>
      <c r="G2010" s="205"/>
      <c r="H2010" s="209">
        <v>17.54</v>
      </c>
      <c r="I2010" s="210"/>
      <c r="J2010" s="205"/>
      <c r="K2010" s="205"/>
      <c r="L2010" s="211"/>
      <c r="M2010" s="212"/>
      <c r="N2010" s="213"/>
      <c r="O2010" s="213"/>
      <c r="P2010" s="213"/>
      <c r="Q2010" s="213"/>
      <c r="R2010" s="213"/>
      <c r="S2010" s="213"/>
      <c r="T2010" s="214"/>
      <c r="AT2010" s="215" t="s">
        <v>180</v>
      </c>
      <c r="AU2010" s="215" t="s">
        <v>81</v>
      </c>
      <c r="AV2010" s="11" t="s">
        <v>81</v>
      </c>
      <c r="AW2010" s="11" t="s">
        <v>182</v>
      </c>
      <c r="AX2010" s="11" t="s">
        <v>71</v>
      </c>
      <c r="AY2010" s="215" t="s">
        <v>172</v>
      </c>
    </row>
    <row r="2011" spans="2:51" s="11" customFormat="1" ht="13.5">
      <c r="B2011" s="204"/>
      <c r="C2011" s="205"/>
      <c r="D2011" s="206" t="s">
        <v>180</v>
      </c>
      <c r="E2011" s="207" t="s">
        <v>21</v>
      </c>
      <c r="F2011" s="208" t="s">
        <v>3456</v>
      </c>
      <c r="G2011" s="205"/>
      <c r="H2011" s="209">
        <v>13.15</v>
      </c>
      <c r="I2011" s="210"/>
      <c r="J2011" s="205"/>
      <c r="K2011" s="205"/>
      <c r="L2011" s="211"/>
      <c r="M2011" s="212"/>
      <c r="N2011" s="213"/>
      <c r="O2011" s="213"/>
      <c r="P2011" s="213"/>
      <c r="Q2011" s="213"/>
      <c r="R2011" s="213"/>
      <c r="S2011" s="213"/>
      <c r="T2011" s="214"/>
      <c r="AT2011" s="215" t="s">
        <v>180</v>
      </c>
      <c r="AU2011" s="215" t="s">
        <v>81</v>
      </c>
      <c r="AV2011" s="11" t="s">
        <v>81</v>
      </c>
      <c r="AW2011" s="11" t="s">
        <v>182</v>
      </c>
      <c r="AX2011" s="11" t="s">
        <v>71</v>
      </c>
      <c r="AY2011" s="215" t="s">
        <v>172</v>
      </c>
    </row>
    <row r="2012" spans="2:51" s="11" customFormat="1" ht="13.5">
      <c r="B2012" s="204"/>
      <c r="C2012" s="205"/>
      <c r="D2012" s="206" t="s">
        <v>180</v>
      </c>
      <c r="E2012" s="207" t="s">
        <v>21</v>
      </c>
      <c r="F2012" s="208" t="s">
        <v>3457</v>
      </c>
      <c r="G2012" s="205"/>
      <c r="H2012" s="209">
        <v>12.94</v>
      </c>
      <c r="I2012" s="210"/>
      <c r="J2012" s="205"/>
      <c r="K2012" s="205"/>
      <c r="L2012" s="211"/>
      <c r="M2012" s="212"/>
      <c r="N2012" s="213"/>
      <c r="O2012" s="213"/>
      <c r="P2012" s="213"/>
      <c r="Q2012" s="213"/>
      <c r="R2012" s="213"/>
      <c r="S2012" s="213"/>
      <c r="T2012" s="214"/>
      <c r="AT2012" s="215" t="s">
        <v>180</v>
      </c>
      <c r="AU2012" s="215" t="s">
        <v>81</v>
      </c>
      <c r="AV2012" s="11" t="s">
        <v>81</v>
      </c>
      <c r="AW2012" s="11" t="s">
        <v>182</v>
      </c>
      <c r="AX2012" s="11" t="s">
        <v>71</v>
      </c>
      <c r="AY2012" s="215" t="s">
        <v>172</v>
      </c>
    </row>
    <row r="2013" spans="2:51" s="11" customFormat="1" ht="13.5">
      <c r="B2013" s="204"/>
      <c r="C2013" s="205"/>
      <c r="D2013" s="206" t="s">
        <v>180</v>
      </c>
      <c r="E2013" s="207" t="s">
        <v>21</v>
      </c>
      <c r="F2013" s="208" t="s">
        <v>3458</v>
      </c>
      <c r="G2013" s="205"/>
      <c r="H2013" s="209">
        <v>24.292</v>
      </c>
      <c r="I2013" s="210"/>
      <c r="J2013" s="205"/>
      <c r="K2013" s="205"/>
      <c r="L2013" s="211"/>
      <c r="M2013" s="212"/>
      <c r="N2013" s="213"/>
      <c r="O2013" s="213"/>
      <c r="P2013" s="213"/>
      <c r="Q2013" s="213"/>
      <c r="R2013" s="213"/>
      <c r="S2013" s="213"/>
      <c r="T2013" s="214"/>
      <c r="AT2013" s="215" t="s">
        <v>180</v>
      </c>
      <c r="AU2013" s="215" t="s">
        <v>81</v>
      </c>
      <c r="AV2013" s="11" t="s">
        <v>81</v>
      </c>
      <c r="AW2013" s="11" t="s">
        <v>182</v>
      </c>
      <c r="AX2013" s="11" t="s">
        <v>71</v>
      </c>
      <c r="AY2013" s="215" t="s">
        <v>172</v>
      </c>
    </row>
    <row r="2014" spans="2:51" s="11" customFormat="1" ht="40.5">
      <c r="B2014" s="204"/>
      <c r="C2014" s="205"/>
      <c r="D2014" s="206" t="s">
        <v>180</v>
      </c>
      <c r="E2014" s="207" t="s">
        <v>21</v>
      </c>
      <c r="F2014" s="208" t="s">
        <v>3459</v>
      </c>
      <c r="G2014" s="205"/>
      <c r="H2014" s="209">
        <v>65.788</v>
      </c>
      <c r="I2014" s="210"/>
      <c r="J2014" s="205"/>
      <c r="K2014" s="205"/>
      <c r="L2014" s="211"/>
      <c r="M2014" s="212"/>
      <c r="N2014" s="213"/>
      <c r="O2014" s="213"/>
      <c r="P2014" s="213"/>
      <c r="Q2014" s="213"/>
      <c r="R2014" s="213"/>
      <c r="S2014" s="213"/>
      <c r="T2014" s="214"/>
      <c r="AT2014" s="215" t="s">
        <v>180</v>
      </c>
      <c r="AU2014" s="215" t="s">
        <v>81</v>
      </c>
      <c r="AV2014" s="11" t="s">
        <v>81</v>
      </c>
      <c r="AW2014" s="11" t="s">
        <v>182</v>
      </c>
      <c r="AX2014" s="11" t="s">
        <v>71</v>
      </c>
      <c r="AY2014" s="215" t="s">
        <v>172</v>
      </c>
    </row>
    <row r="2015" spans="2:51" s="11" customFormat="1" ht="13.5">
      <c r="B2015" s="204"/>
      <c r="C2015" s="205"/>
      <c r="D2015" s="206" t="s">
        <v>180</v>
      </c>
      <c r="E2015" s="207" t="s">
        <v>21</v>
      </c>
      <c r="F2015" s="208" t="s">
        <v>3460</v>
      </c>
      <c r="G2015" s="205"/>
      <c r="H2015" s="209">
        <v>9.402</v>
      </c>
      <c r="I2015" s="210"/>
      <c r="J2015" s="205"/>
      <c r="K2015" s="205"/>
      <c r="L2015" s="211"/>
      <c r="M2015" s="212"/>
      <c r="N2015" s="213"/>
      <c r="O2015" s="213"/>
      <c r="P2015" s="213"/>
      <c r="Q2015" s="213"/>
      <c r="R2015" s="213"/>
      <c r="S2015" s="213"/>
      <c r="T2015" s="214"/>
      <c r="AT2015" s="215" t="s">
        <v>180</v>
      </c>
      <c r="AU2015" s="215" t="s">
        <v>81</v>
      </c>
      <c r="AV2015" s="11" t="s">
        <v>81</v>
      </c>
      <c r="AW2015" s="11" t="s">
        <v>182</v>
      </c>
      <c r="AX2015" s="11" t="s">
        <v>71</v>
      </c>
      <c r="AY2015" s="215" t="s">
        <v>172</v>
      </c>
    </row>
    <row r="2016" spans="2:51" s="12" customFormat="1" ht="13.5">
      <c r="B2016" s="216"/>
      <c r="C2016" s="217"/>
      <c r="D2016" s="206" t="s">
        <v>180</v>
      </c>
      <c r="E2016" s="218" t="s">
        <v>21</v>
      </c>
      <c r="F2016" s="219" t="s">
        <v>183</v>
      </c>
      <c r="G2016" s="217"/>
      <c r="H2016" s="220">
        <v>188.022</v>
      </c>
      <c r="I2016" s="221"/>
      <c r="J2016" s="217"/>
      <c r="K2016" s="217"/>
      <c r="L2016" s="222"/>
      <c r="M2016" s="223"/>
      <c r="N2016" s="224"/>
      <c r="O2016" s="224"/>
      <c r="P2016" s="224"/>
      <c r="Q2016" s="224"/>
      <c r="R2016" s="224"/>
      <c r="S2016" s="224"/>
      <c r="T2016" s="225"/>
      <c r="AT2016" s="226" t="s">
        <v>180</v>
      </c>
      <c r="AU2016" s="226" t="s">
        <v>81</v>
      </c>
      <c r="AV2016" s="12" t="s">
        <v>179</v>
      </c>
      <c r="AW2016" s="12" t="s">
        <v>182</v>
      </c>
      <c r="AX2016" s="12" t="s">
        <v>79</v>
      </c>
      <c r="AY2016" s="226" t="s">
        <v>172</v>
      </c>
    </row>
    <row r="2017" spans="2:65" s="1" customFormat="1" ht="16.5" customHeight="1">
      <c r="B2017" s="41"/>
      <c r="C2017" s="227" t="s">
        <v>2022</v>
      </c>
      <c r="D2017" s="227" t="s">
        <v>268</v>
      </c>
      <c r="E2017" s="228" t="s">
        <v>3461</v>
      </c>
      <c r="F2017" s="229" t="s">
        <v>3462</v>
      </c>
      <c r="G2017" s="230" t="s">
        <v>218</v>
      </c>
      <c r="H2017" s="231">
        <v>18.802</v>
      </c>
      <c r="I2017" s="232"/>
      <c r="J2017" s="233">
        <f>ROUND(I2017*H2017,2)</f>
        <v>0</v>
      </c>
      <c r="K2017" s="229" t="s">
        <v>21</v>
      </c>
      <c r="L2017" s="234"/>
      <c r="M2017" s="235" t="s">
        <v>21</v>
      </c>
      <c r="N2017" s="236" t="s">
        <v>42</v>
      </c>
      <c r="O2017" s="42"/>
      <c r="P2017" s="201">
        <f>O2017*H2017</f>
        <v>0</v>
      </c>
      <c r="Q2017" s="201">
        <v>0</v>
      </c>
      <c r="R2017" s="201">
        <f>Q2017*H2017</f>
        <v>0</v>
      </c>
      <c r="S2017" s="201">
        <v>0</v>
      </c>
      <c r="T2017" s="202">
        <f>S2017*H2017</f>
        <v>0</v>
      </c>
      <c r="AR2017" s="24" t="s">
        <v>246</v>
      </c>
      <c r="AT2017" s="24" t="s">
        <v>268</v>
      </c>
      <c r="AU2017" s="24" t="s">
        <v>81</v>
      </c>
      <c r="AY2017" s="24" t="s">
        <v>172</v>
      </c>
      <c r="BE2017" s="203">
        <f>IF(N2017="základní",J2017,0)</f>
        <v>0</v>
      </c>
      <c r="BF2017" s="203">
        <f>IF(N2017="snížená",J2017,0)</f>
        <v>0</v>
      </c>
      <c r="BG2017" s="203">
        <f>IF(N2017="zákl. přenesená",J2017,0)</f>
        <v>0</v>
      </c>
      <c r="BH2017" s="203">
        <f>IF(N2017="sníž. přenesená",J2017,0)</f>
        <v>0</v>
      </c>
      <c r="BI2017" s="203">
        <f>IF(N2017="nulová",J2017,0)</f>
        <v>0</v>
      </c>
      <c r="BJ2017" s="24" t="s">
        <v>79</v>
      </c>
      <c r="BK2017" s="203">
        <f>ROUND(I2017*H2017,2)</f>
        <v>0</v>
      </c>
      <c r="BL2017" s="24" t="s">
        <v>209</v>
      </c>
      <c r="BM2017" s="24" t="s">
        <v>3463</v>
      </c>
    </row>
    <row r="2018" spans="2:51" s="11" customFormat="1" ht="13.5">
      <c r="B2018" s="204"/>
      <c r="C2018" s="205"/>
      <c r="D2018" s="206" t="s">
        <v>180</v>
      </c>
      <c r="E2018" s="207" t="s">
        <v>21</v>
      </c>
      <c r="F2018" s="208" t="s">
        <v>3464</v>
      </c>
      <c r="G2018" s="205"/>
      <c r="H2018" s="209">
        <v>18.8022</v>
      </c>
      <c r="I2018" s="210"/>
      <c r="J2018" s="205"/>
      <c r="K2018" s="205"/>
      <c r="L2018" s="211"/>
      <c r="M2018" s="212"/>
      <c r="N2018" s="213"/>
      <c r="O2018" s="213"/>
      <c r="P2018" s="213"/>
      <c r="Q2018" s="213"/>
      <c r="R2018" s="213"/>
      <c r="S2018" s="213"/>
      <c r="T2018" s="214"/>
      <c r="AT2018" s="215" t="s">
        <v>180</v>
      </c>
      <c r="AU2018" s="215" t="s">
        <v>81</v>
      </c>
      <c r="AV2018" s="11" t="s">
        <v>81</v>
      </c>
      <c r="AW2018" s="11" t="s">
        <v>182</v>
      </c>
      <c r="AX2018" s="11" t="s">
        <v>71</v>
      </c>
      <c r="AY2018" s="215" t="s">
        <v>172</v>
      </c>
    </row>
    <row r="2019" spans="2:51" s="12" customFormat="1" ht="13.5">
      <c r="B2019" s="216"/>
      <c r="C2019" s="217"/>
      <c r="D2019" s="206" t="s">
        <v>180</v>
      </c>
      <c r="E2019" s="218" t="s">
        <v>21</v>
      </c>
      <c r="F2019" s="219" t="s">
        <v>183</v>
      </c>
      <c r="G2019" s="217"/>
      <c r="H2019" s="220">
        <v>18.8022</v>
      </c>
      <c r="I2019" s="221"/>
      <c r="J2019" s="217"/>
      <c r="K2019" s="217"/>
      <c r="L2019" s="222"/>
      <c r="M2019" s="223"/>
      <c r="N2019" s="224"/>
      <c r="O2019" s="224"/>
      <c r="P2019" s="224"/>
      <c r="Q2019" s="224"/>
      <c r="R2019" s="224"/>
      <c r="S2019" s="224"/>
      <c r="T2019" s="225"/>
      <c r="AT2019" s="226" t="s">
        <v>180</v>
      </c>
      <c r="AU2019" s="226" t="s">
        <v>81</v>
      </c>
      <c r="AV2019" s="12" t="s">
        <v>179</v>
      </c>
      <c r="AW2019" s="12" t="s">
        <v>182</v>
      </c>
      <c r="AX2019" s="12" t="s">
        <v>79</v>
      </c>
      <c r="AY2019" s="226" t="s">
        <v>172</v>
      </c>
    </row>
    <row r="2020" spans="2:65" s="1" customFormat="1" ht="25.5" customHeight="1">
      <c r="B2020" s="41"/>
      <c r="C2020" s="192" t="s">
        <v>3465</v>
      </c>
      <c r="D2020" s="192" t="s">
        <v>174</v>
      </c>
      <c r="E2020" s="193" t="s">
        <v>3466</v>
      </c>
      <c r="F2020" s="194" t="s">
        <v>3467</v>
      </c>
      <c r="G2020" s="195" t="s">
        <v>348</v>
      </c>
      <c r="H2020" s="196">
        <v>96.3</v>
      </c>
      <c r="I2020" s="197"/>
      <c r="J2020" s="198">
        <f>ROUND(I2020*H2020,2)</f>
        <v>0</v>
      </c>
      <c r="K2020" s="194" t="s">
        <v>178</v>
      </c>
      <c r="L2020" s="61"/>
      <c r="M2020" s="199" t="s">
        <v>21</v>
      </c>
      <c r="N2020" s="200" t="s">
        <v>42</v>
      </c>
      <c r="O2020" s="42"/>
      <c r="P2020" s="201">
        <f>O2020*H2020</f>
        <v>0</v>
      </c>
      <c r="Q2020" s="201">
        <v>0</v>
      </c>
      <c r="R2020" s="201">
        <f>Q2020*H2020</f>
        <v>0</v>
      </c>
      <c r="S2020" s="201">
        <v>0</v>
      </c>
      <c r="T2020" s="202">
        <f>S2020*H2020</f>
        <v>0</v>
      </c>
      <c r="AR2020" s="24" t="s">
        <v>209</v>
      </c>
      <c r="AT2020" s="24" t="s">
        <v>174</v>
      </c>
      <c r="AU2020" s="24" t="s">
        <v>81</v>
      </c>
      <c r="AY2020" s="24" t="s">
        <v>172</v>
      </c>
      <c r="BE2020" s="203">
        <f>IF(N2020="základní",J2020,0)</f>
        <v>0</v>
      </c>
      <c r="BF2020" s="203">
        <f>IF(N2020="snížená",J2020,0)</f>
        <v>0</v>
      </c>
      <c r="BG2020" s="203">
        <f>IF(N2020="zákl. přenesená",J2020,0)</f>
        <v>0</v>
      </c>
      <c r="BH2020" s="203">
        <f>IF(N2020="sníž. přenesená",J2020,0)</f>
        <v>0</v>
      </c>
      <c r="BI2020" s="203">
        <f>IF(N2020="nulová",J2020,0)</f>
        <v>0</v>
      </c>
      <c r="BJ2020" s="24" t="s">
        <v>79</v>
      </c>
      <c r="BK2020" s="203">
        <f>ROUND(I2020*H2020,2)</f>
        <v>0</v>
      </c>
      <c r="BL2020" s="24" t="s">
        <v>209</v>
      </c>
      <c r="BM2020" s="24" t="s">
        <v>3468</v>
      </c>
    </row>
    <row r="2021" spans="2:51" s="11" customFormat="1" ht="13.5">
      <c r="B2021" s="204"/>
      <c r="C2021" s="205"/>
      <c r="D2021" s="206" t="s">
        <v>180</v>
      </c>
      <c r="E2021" s="207" t="s">
        <v>21</v>
      </c>
      <c r="F2021" s="208" t="s">
        <v>3469</v>
      </c>
      <c r="G2021" s="205"/>
      <c r="H2021" s="209">
        <v>19.26</v>
      </c>
      <c r="I2021" s="210"/>
      <c r="J2021" s="205"/>
      <c r="K2021" s="205"/>
      <c r="L2021" s="211"/>
      <c r="M2021" s="212"/>
      <c r="N2021" s="213"/>
      <c r="O2021" s="213"/>
      <c r="P2021" s="213"/>
      <c r="Q2021" s="213"/>
      <c r="R2021" s="213"/>
      <c r="S2021" s="213"/>
      <c r="T2021" s="214"/>
      <c r="AT2021" s="215" t="s">
        <v>180</v>
      </c>
      <c r="AU2021" s="215" t="s">
        <v>81</v>
      </c>
      <c r="AV2021" s="11" t="s">
        <v>81</v>
      </c>
      <c r="AW2021" s="11" t="s">
        <v>182</v>
      </c>
      <c r="AX2021" s="11" t="s">
        <v>71</v>
      </c>
      <c r="AY2021" s="215" t="s">
        <v>172</v>
      </c>
    </row>
    <row r="2022" spans="2:51" s="11" customFormat="1" ht="13.5">
      <c r="B2022" s="204"/>
      <c r="C2022" s="205"/>
      <c r="D2022" s="206" t="s">
        <v>180</v>
      </c>
      <c r="E2022" s="207" t="s">
        <v>21</v>
      </c>
      <c r="F2022" s="208" t="s">
        <v>3470</v>
      </c>
      <c r="G2022" s="205"/>
      <c r="H2022" s="209">
        <v>19.26</v>
      </c>
      <c r="I2022" s="210"/>
      <c r="J2022" s="205"/>
      <c r="K2022" s="205"/>
      <c r="L2022" s="211"/>
      <c r="M2022" s="212"/>
      <c r="N2022" s="213"/>
      <c r="O2022" s="213"/>
      <c r="P2022" s="213"/>
      <c r="Q2022" s="213"/>
      <c r="R2022" s="213"/>
      <c r="S2022" s="213"/>
      <c r="T2022" s="214"/>
      <c r="AT2022" s="215" t="s">
        <v>180</v>
      </c>
      <c r="AU2022" s="215" t="s">
        <v>81</v>
      </c>
      <c r="AV2022" s="11" t="s">
        <v>81</v>
      </c>
      <c r="AW2022" s="11" t="s">
        <v>182</v>
      </c>
      <c r="AX2022" s="11" t="s">
        <v>71</v>
      </c>
      <c r="AY2022" s="215" t="s">
        <v>172</v>
      </c>
    </row>
    <row r="2023" spans="2:51" s="11" customFormat="1" ht="13.5">
      <c r="B2023" s="204"/>
      <c r="C2023" s="205"/>
      <c r="D2023" s="206" t="s">
        <v>180</v>
      </c>
      <c r="E2023" s="207" t="s">
        <v>21</v>
      </c>
      <c r="F2023" s="208" t="s">
        <v>3471</v>
      </c>
      <c r="G2023" s="205"/>
      <c r="H2023" s="209">
        <v>19.26</v>
      </c>
      <c r="I2023" s="210"/>
      <c r="J2023" s="205"/>
      <c r="K2023" s="205"/>
      <c r="L2023" s="211"/>
      <c r="M2023" s="212"/>
      <c r="N2023" s="213"/>
      <c r="O2023" s="213"/>
      <c r="P2023" s="213"/>
      <c r="Q2023" s="213"/>
      <c r="R2023" s="213"/>
      <c r="S2023" s="213"/>
      <c r="T2023" s="214"/>
      <c r="AT2023" s="215" t="s">
        <v>180</v>
      </c>
      <c r="AU2023" s="215" t="s">
        <v>81</v>
      </c>
      <c r="AV2023" s="11" t="s">
        <v>81</v>
      </c>
      <c r="AW2023" s="11" t="s">
        <v>182</v>
      </c>
      <c r="AX2023" s="11" t="s">
        <v>71</v>
      </c>
      <c r="AY2023" s="215" t="s">
        <v>172</v>
      </c>
    </row>
    <row r="2024" spans="2:51" s="11" customFormat="1" ht="13.5">
      <c r="B2024" s="204"/>
      <c r="C2024" s="205"/>
      <c r="D2024" s="206" t="s">
        <v>180</v>
      </c>
      <c r="E2024" s="207" t="s">
        <v>21</v>
      </c>
      <c r="F2024" s="208" t="s">
        <v>3472</v>
      </c>
      <c r="G2024" s="205"/>
      <c r="H2024" s="209">
        <v>19.26</v>
      </c>
      <c r="I2024" s="210"/>
      <c r="J2024" s="205"/>
      <c r="K2024" s="205"/>
      <c r="L2024" s="211"/>
      <c r="M2024" s="212"/>
      <c r="N2024" s="213"/>
      <c r="O2024" s="213"/>
      <c r="P2024" s="213"/>
      <c r="Q2024" s="213"/>
      <c r="R2024" s="213"/>
      <c r="S2024" s="213"/>
      <c r="T2024" s="214"/>
      <c r="AT2024" s="215" t="s">
        <v>180</v>
      </c>
      <c r="AU2024" s="215" t="s">
        <v>81</v>
      </c>
      <c r="AV2024" s="11" t="s">
        <v>81</v>
      </c>
      <c r="AW2024" s="11" t="s">
        <v>182</v>
      </c>
      <c r="AX2024" s="11" t="s">
        <v>71</v>
      </c>
      <c r="AY2024" s="215" t="s">
        <v>172</v>
      </c>
    </row>
    <row r="2025" spans="2:51" s="11" customFormat="1" ht="13.5">
      <c r="B2025" s="204"/>
      <c r="C2025" s="205"/>
      <c r="D2025" s="206" t="s">
        <v>180</v>
      </c>
      <c r="E2025" s="207" t="s">
        <v>21</v>
      </c>
      <c r="F2025" s="208" t="s">
        <v>3473</v>
      </c>
      <c r="G2025" s="205"/>
      <c r="H2025" s="209">
        <v>19.26</v>
      </c>
      <c r="I2025" s="210"/>
      <c r="J2025" s="205"/>
      <c r="K2025" s="205"/>
      <c r="L2025" s="211"/>
      <c r="M2025" s="212"/>
      <c r="N2025" s="213"/>
      <c r="O2025" s="213"/>
      <c r="P2025" s="213"/>
      <c r="Q2025" s="213"/>
      <c r="R2025" s="213"/>
      <c r="S2025" s="213"/>
      <c r="T2025" s="214"/>
      <c r="AT2025" s="215" t="s">
        <v>180</v>
      </c>
      <c r="AU2025" s="215" t="s">
        <v>81</v>
      </c>
      <c r="AV2025" s="11" t="s">
        <v>81</v>
      </c>
      <c r="AW2025" s="11" t="s">
        <v>182</v>
      </c>
      <c r="AX2025" s="11" t="s">
        <v>71</v>
      </c>
      <c r="AY2025" s="215" t="s">
        <v>172</v>
      </c>
    </row>
    <row r="2026" spans="2:51" s="12" customFormat="1" ht="13.5">
      <c r="B2026" s="216"/>
      <c r="C2026" s="217"/>
      <c r="D2026" s="206" t="s">
        <v>180</v>
      </c>
      <c r="E2026" s="218" t="s">
        <v>21</v>
      </c>
      <c r="F2026" s="219" t="s">
        <v>183</v>
      </c>
      <c r="G2026" s="217"/>
      <c r="H2026" s="220">
        <v>96.3</v>
      </c>
      <c r="I2026" s="221"/>
      <c r="J2026" s="217"/>
      <c r="K2026" s="217"/>
      <c r="L2026" s="222"/>
      <c r="M2026" s="223"/>
      <c r="N2026" s="224"/>
      <c r="O2026" s="224"/>
      <c r="P2026" s="224"/>
      <c r="Q2026" s="224"/>
      <c r="R2026" s="224"/>
      <c r="S2026" s="224"/>
      <c r="T2026" s="225"/>
      <c r="AT2026" s="226" t="s">
        <v>180</v>
      </c>
      <c r="AU2026" s="226" t="s">
        <v>81</v>
      </c>
      <c r="AV2026" s="12" t="s">
        <v>179</v>
      </c>
      <c r="AW2026" s="12" t="s">
        <v>182</v>
      </c>
      <c r="AX2026" s="12" t="s">
        <v>79</v>
      </c>
      <c r="AY2026" s="226" t="s">
        <v>172</v>
      </c>
    </row>
    <row r="2027" spans="2:65" s="1" customFormat="1" ht="16.5" customHeight="1">
      <c r="B2027" s="41"/>
      <c r="C2027" s="227" t="s">
        <v>2024</v>
      </c>
      <c r="D2027" s="227" t="s">
        <v>268</v>
      </c>
      <c r="E2027" s="228" t="s">
        <v>3474</v>
      </c>
      <c r="F2027" s="229" t="s">
        <v>3462</v>
      </c>
      <c r="G2027" s="230" t="s">
        <v>218</v>
      </c>
      <c r="H2027" s="231">
        <v>9.63</v>
      </c>
      <c r="I2027" s="232"/>
      <c r="J2027" s="233">
        <f>ROUND(I2027*H2027,2)</f>
        <v>0</v>
      </c>
      <c r="K2027" s="229" t="s">
        <v>21</v>
      </c>
      <c r="L2027" s="234"/>
      <c r="M2027" s="235" t="s">
        <v>21</v>
      </c>
      <c r="N2027" s="236" t="s">
        <v>42</v>
      </c>
      <c r="O2027" s="42"/>
      <c r="P2027" s="201">
        <f>O2027*H2027</f>
        <v>0</v>
      </c>
      <c r="Q2027" s="201">
        <v>0</v>
      </c>
      <c r="R2027" s="201">
        <f>Q2027*H2027</f>
        <v>0</v>
      </c>
      <c r="S2027" s="201">
        <v>0</v>
      </c>
      <c r="T2027" s="202">
        <f>S2027*H2027</f>
        <v>0</v>
      </c>
      <c r="AR2027" s="24" t="s">
        <v>246</v>
      </c>
      <c r="AT2027" s="24" t="s">
        <v>268</v>
      </c>
      <c r="AU2027" s="24" t="s">
        <v>81</v>
      </c>
      <c r="AY2027" s="24" t="s">
        <v>172</v>
      </c>
      <c r="BE2027" s="203">
        <f>IF(N2027="základní",J2027,0)</f>
        <v>0</v>
      </c>
      <c r="BF2027" s="203">
        <f>IF(N2027="snížená",J2027,0)</f>
        <v>0</v>
      </c>
      <c r="BG2027" s="203">
        <f>IF(N2027="zákl. přenesená",J2027,0)</f>
        <v>0</v>
      </c>
      <c r="BH2027" s="203">
        <f>IF(N2027="sníž. přenesená",J2027,0)</f>
        <v>0</v>
      </c>
      <c r="BI2027" s="203">
        <f>IF(N2027="nulová",J2027,0)</f>
        <v>0</v>
      </c>
      <c r="BJ2027" s="24" t="s">
        <v>79</v>
      </c>
      <c r="BK2027" s="203">
        <f>ROUND(I2027*H2027,2)</f>
        <v>0</v>
      </c>
      <c r="BL2027" s="24" t="s">
        <v>209</v>
      </c>
      <c r="BM2027" s="24" t="s">
        <v>3475</v>
      </c>
    </row>
    <row r="2028" spans="2:51" s="11" customFormat="1" ht="13.5">
      <c r="B2028" s="204"/>
      <c r="C2028" s="205"/>
      <c r="D2028" s="206" t="s">
        <v>180</v>
      </c>
      <c r="E2028" s="207" t="s">
        <v>21</v>
      </c>
      <c r="F2028" s="208" t="s">
        <v>3476</v>
      </c>
      <c r="G2028" s="205"/>
      <c r="H2028" s="209">
        <v>9.63</v>
      </c>
      <c r="I2028" s="210"/>
      <c r="J2028" s="205"/>
      <c r="K2028" s="205"/>
      <c r="L2028" s="211"/>
      <c r="M2028" s="212"/>
      <c r="N2028" s="213"/>
      <c r="O2028" s="213"/>
      <c r="P2028" s="213"/>
      <c r="Q2028" s="213"/>
      <c r="R2028" s="213"/>
      <c r="S2028" s="213"/>
      <c r="T2028" s="214"/>
      <c r="AT2028" s="215" t="s">
        <v>180</v>
      </c>
      <c r="AU2028" s="215" t="s">
        <v>81</v>
      </c>
      <c r="AV2028" s="11" t="s">
        <v>81</v>
      </c>
      <c r="AW2028" s="11" t="s">
        <v>182</v>
      </c>
      <c r="AX2028" s="11" t="s">
        <v>71</v>
      </c>
      <c r="AY2028" s="215" t="s">
        <v>172</v>
      </c>
    </row>
    <row r="2029" spans="2:51" s="12" customFormat="1" ht="13.5">
      <c r="B2029" s="216"/>
      <c r="C2029" s="217"/>
      <c r="D2029" s="206" t="s">
        <v>180</v>
      </c>
      <c r="E2029" s="218" t="s">
        <v>21</v>
      </c>
      <c r="F2029" s="219" t="s">
        <v>183</v>
      </c>
      <c r="G2029" s="217"/>
      <c r="H2029" s="220">
        <v>9.63</v>
      </c>
      <c r="I2029" s="221"/>
      <c r="J2029" s="217"/>
      <c r="K2029" s="217"/>
      <c r="L2029" s="222"/>
      <c r="M2029" s="223"/>
      <c r="N2029" s="224"/>
      <c r="O2029" s="224"/>
      <c r="P2029" s="224"/>
      <c r="Q2029" s="224"/>
      <c r="R2029" s="224"/>
      <c r="S2029" s="224"/>
      <c r="T2029" s="225"/>
      <c r="AT2029" s="226" t="s">
        <v>180</v>
      </c>
      <c r="AU2029" s="226" t="s">
        <v>81</v>
      </c>
      <c r="AV2029" s="12" t="s">
        <v>179</v>
      </c>
      <c r="AW2029" s="12" t="s">
        <v>182</v>
      </c>
      <c r="AX2029" s="12" t="s">
        <v>79</v>
      </c>
      <c r="AY2029" s="226" t="s">
        <v>172</v>
      </c>
    </row>
    <row r="2030" spans="2:65" s="1" customFormat="1" ht="25.5" customHeight="1">
      <c r="B2030" s="41"/>
      <c r="C2030" s="192" t="s">
        <v>3477</v>
      </c>
      <c r="D2030" s="192" t="s">
        <v>174</v>
      </c>
      <c r="E2030" s="193" t="s">
        <v>3478</v>
      </c>
      <c r="F2030" s="194" t="s">
        <v>3479</v>
      </c>
      <c r="G2030" s="195" t="s">
        <v>218</v>
      </c>
      <c r="H2030" s="196">
        <v>223.64</v>
      </c>
      <c r="I2030" s="197"/>
      <c r="J2030" s="198">
        <f>ROUND(I2030*H2030,2)</f>
        <v>0</v>
      </c>
      <c r="K2030" s="194" t="s">
        <v>178</v>
      </c>
      <c r="L2030" s="61"/>
      <c r="M2030" s="199" t="s">
        <v>21</v>
      </c>
      <c r="N2030" s="200" t="s">
        <v>42</v>
      </c>
      <c r="O2030" s="42"/>
      <c r="P2030" s="201">
        <f>O2030*H2030</f>
        <v>0</v>
      </c>
      <c r="Q2030" s="201">
        <v>0</v>
      </c>
      <c r="R2030" s="201">
        <f>Q2030*H2030</f>
        <v>0</v>
      </c>
      <c r="S2030" s="201">
        <v>0</v>
      </c>
      <c r="T2030" s="202">
        <f>S2030*H2030</f>
        <v>0</v>
      </c>
      <c r="AR2030" s="24" t="s">
        <v>209</v>
      </c>
      <c r="AT2030" s="24" t="s">
        <v>174</v>
      </c>
      <c r="AU2030" s="24" t="s">
        <v>81</v>
      </c>
      <c r="AY2030" s="24" t="s">
        <v>172</v>
      </c>
      <c r="BE2030" s="203">
        <f>IF(N2030="základní",J2030,0)</f>
        <v>0</v>
      </c>
      <c r="BF2030" s="203">
        <f>IF(N2030="snížená",J2030,0)</f>
        <v>0</v>
      </c>
      <c r="BG2030" s="203">
        <f>IF(N2030="zákl. přenesená",J2030,0)</f>
        <v>0</v>
      </c>
      <c r="BH2030" s="203">
        <f>IF(N2030="sníž. přenesená",J2030,0)</f>
        <v>0</v>
      </c>
      <c r="BI2030" s="203">
        <f>IF(N2030="nulová",J2030,0)</f>
        <v>0</v>
      </c>
      <c r="BJ2030" s="24" t="s">
        <v>79</v>
      </c>
      <c r="BK2030" s="203">
        <f>ROUND(I2030*H2030,2)</f>
        <v>0</v>
      </c>
      <c r="BL2030" s="24" t="s">
        <v>209</v>
      </c>
      <c r="BM2030" s="24" t="s">
        <v>3480</v>
      </c>
    </row>
    <row r="2031" spans="2:65" s="1" customFormat="1" ht="16.5" customHeight="1">
      <c r="B2031" s="41"/>
      <c r="C2031" s="227" t="s">
        <v>1648</v>
      </c>
      <c r="D2031" s="227" t="s">
        <v>268</v>
      </c>
      <c r="E2031" s="228" t="s">
        <v>3481</v>
      </c>
      <c r="F2031" s="229" t="s">
        <v>3482</v>
      </c>
      <c r="G2031" s="230" t="s">
        <v>218</v>
      </c>
      <c r="H2031" s="231">
        <v>76.464</v>
      </c>
      <c r="I2031" s="232"/>
      <c r="J2031" s="233">
        <f>ROUND(I2031*H2031,2)</f>
        <v>0</v>
      </c>
      <c r="K2031" s="229" t="s">
        <v>21</v>
      </c>
      <c r="L2031" s="234"/>
      <c r="M2031" s="235" t="s">
        <v>21</v>
      </c>
      <c r="N2031" s="236" t="s">
        <v>42</v>
      </c>
      <c r="O2031" s="42"/>
      <c r="P2031" s="201">
        <f>O2031*H2031</f>
        <v>0</v>
      </c>
      <c r="Q2031" s="201">
        <v>0</v>
      </c>
      <c r="R2031" s="201">
        <f>Q2031*H2031</f>
        <v>0</v>
      </c>
      <c r="S2031" s="201">
        <v>0</v>
      </c>
      <c r="T2031" s="202">
        <f>S2031*H2031</f>
        <v>0</v>
      </c>
      <c r="AR2031" s="24" t="s">
        <v>246</v>
      </c>
      <c r="AT2031" s="24" t="s">
        <v>268</v>
      </c>
      <c r="AU2031" s="24" t="s">
        <v>81</v>
      </c>
      <c r="AY2031" s="24" t="s">
        <v>172</v>
      </c>
      <c r="BE2031" s="203">
        <f>IF(N2031="základní",J2031,0)</f>
        <v>0</v>
      </c>
      <c r="BF2031" s="203">
        <f>IF(N2031="snížená",J2031,0)</f>
        <v>0</v>
      </c>
      <c r="BG2031" s="203">
        <f>IF(N2031="zákl. přenesená",J2031,0)</f>
        <v>0</v>
      </c>
      <c r="BH2031" s="203">
        <f>IF(N2031="sníž. přenesená",J2031,0)</f>
        <v>0</v>
      </c>
      <c r="BI2031" s="203">
        <f>IF(N2031="nulová",J2031,0)</f>
        <v>0</v>
      </c>
      <c r="BJ2031" s="24" t="s">
        <v>79</v>
      </c>
      <c r="BK2031" s="203">
        <f>ROUND(I2031*H2031,2)</f>
        <v>0</v>
      </c>
      <c r="BL2031" s="24" t="s">
        <v>209</v>
      </c>
      <c r="BM2031" s="24" t="s">
        <v>3483</v>
      </c>
    </row>
    <row r="2032" spans="2:51" s="11" customFormat="1" ht="13.5">
      <c r="B2032" s="204"/>
      <c r="C2032" s="205"/>
      <c r="D2032" s="206" t="s">
        <v>180</v>
      </c>
      <c r="E2032" s="207" t="s">
        <v>21</v>
      </c>
      <c r="F2032" s="208" t="s">
        <v>3484</v>
      </c>
      <c r="G2032" s="205"/>
      <c r="H2032" s="209">
        <v>3.87</v>
      </c>
      <c r="I2032" s="210"/>
      <c r="J2032" s="205"/>
      <c r="K2032" s="205"/>
      <c r="L2032" s="211"/>
      <c r="M2032" s="212"/>
      <c r="N2032" s="213"/>
      <c r="O2032" s="213"/>
      <c r="P2032" s="213"/>
      <c r="Q2032" s="213"/>
      <c r="R2032" s="213"/>
      <c r="S2032" s="213"/>
      <c r="T2032" s="214"/>
      <c r="AT2032" s="215" t="s">
        <v>180</v>
      </c>
      <c r="AU2032" s="215" t="s">
        <v>81</v>
      </c>
      <c r="AV2032" s="11" t="s">
        <v>81</v>
      </c>
      <c r="AW2032" s="11" t="s">
        <v>182</v>
      </c>
      <c r="AX2032" s="11" t="s">
        <v>71</v>
      </c>
      <c r="AY2032" s="215" t="s">
        <v>172</v>
      </c>
    </row>
    <row r="2033" spans="2:51" s="11" customFormat="1" ht="13.5">
      <c r="B2033" s="204"/>
      <c r="C2033" s="205"/>
      <c r="D2033" s="206" t="s">
        <v>180</v>
      </c>
      <c r="E2033" s="207" t="s">
        <v>21</v>
      </c>
      <c r="F2033" s="208" t="s">
        <v>3485</v>
      </c>
      <c r="G2033" s="205"/>
      <c r="H2033" s="209">
        <v>3.37</v>
      </c>
      <c r="I2033" s="210"/>
      <c r="J2033" s="205"/>
      <c r="K2033" s="205"/>
      <c r="L2033" s="211"/>
      <c r="M2033" s="212"/>
      <c r="N2033" s="213"/>
      <c r="O2033" s="213"/>
      <c r="P2033" s="213"/>
      <c r="Q2033" s="213"/>
      <c r="R2033" s="213"/>
      <c r="S2033" s="213"/>
      <c r="T2033" s="214"/>
      <c r="AT2033" s="215" t="s">
        <v>180</v>
      </c>
      <c r="AU2033" s="215" t="s">
        <v>81</v>
      </c>
      <c r="AV2033" s="11" t="s">
        <v>81</v>
      </c>
      <c r="AW2033" s="11" t="s">
        <v>182</v>
      </c>
      <c r="AX2033" s="11" t="s">
        <v>71</v>
      </c>
      <c r="AY2033" s="215" t="s">
        <v>172</v>
      </c>
    </row>
    <row r="2034" spans="2:51" s="11" customFormat="1" ht="13.5">
      <c r="B2034" s="204"/>
      <c r="C2034" s="205"/>
      <c r="D2034" s="206" t="s">
        <v>180</v>
      </c>
      <c r="E2034" s="207" t="s">
        <v>21</v>
      </c>
      <c r="F2034" s="208" t="s">
        <v>3486</v>
      </c>
      <c r="G2034" s="205"/>
      <c r="H2034" s="209">
        <v>3.37</v>
      </c>
      <c r="I2034" s="210"/>
      <c r="J2034" s="205"/>
      <c r="K2034" s="205"/>
      <c r="L2034" s="211"/>
      <c r="M2034" s="212"/>
      <c r="N2034" s="213"/>
      <c r="O2034" s="213"/>
      <c r="P2034" s="213"/>
      <c r="Q2034" s="213"/>
      <c r="R2034" s="213"/>
      <c r="S2034" s="213"/>
      <c r="T2034" s="214"/>
      <c r="AT2034" s="215" t="s">
        <v>180</v>
      </c>
      <c r="AU2034" s="215" t="s">
        <v>81</v>
      </c>
      <c r="AV2034" s="11" t="s">
        <v>81</v>
      </c>
      <c r="AW2034" s="11" t="s">
        <v>182</v>
      </c>
      <c r="AX2034" s="11" t="s">
        <v>71</v>
      </c>
      <c r="AY2034" s="215" t="s">
        <v>172</v>
      </c>
    </row>
    <row r="2035" spans="2:51" s="11" customFormat="1" ht="13.5">
      <c r="B2035" s="204"/>
      <c r="C2035" s="205"/>
      <c r="D2035" s="206" t="s">
        <v>180</v>
      </c>
      <c r="E2035" s="207" t="s">
        <v>21</v>
      </c>
      <c r="F2035" s="208" t="s">
        <v>3487</v>
      </c>
      <c r="G2035" s="205"/>
      <c r="H2035" s="209">
        <v>3.83</v>
      </c>
      <c r="I2035" s="210"/>
      <c r="J2035" s="205"/>
      <c r="K2035" s="205"/>
      <c r="L2035" s="211"/>
      <c r="M2035" s="212"/>
      <c r="N2035" s="213"/>
      <c r="O2035" s="213"/>
      <c r="P2035" s="213"/>
      <c r="Q2035" s="213"/>
      <c r="R2035" s="213"/>
      <c r="S2035" s="213"/>
      <c r="T2035" s="214"/>
      <c r="AT2035" s="215" t="s">
        <v>180</v>
      </c>
      <c r="AU2035" s="215" t="s">
        <v>81</v>
      </c>
      <c r="AV2035" s="11" t="s">
        <v>81</v>
      </c>
      <c r="AW2035" s="11" t="s">
        <v>182</v>
      </c>
      <c r="AX2035" s="11" t="s">
        <v>71</v>
      </c>
      <c r="AY2035" s="215" t="s">
        <v>172</v>
      </c>
    </row>
    <row r="2036" spans="2:51" s="11" customFormat="1" ht="13.5">
      <c r="B2036" s="204"/>
      <c r="C2036" s="205"/>
      <c r="D2036" s="206" t="s">
        <v>180</v>
      </c>
      <c r="E2036" s="207" t="s">
        <v>21</v>
      </c>
      <c r="F2036" s="208" t="s">
        <v>3488</v>
      </c>
      <c r="G2036" s="205"/>
      <c r="H2036" s="209">
        <v>3.87</v>
      </c>
      <c r="I2036" s="210"/>
      <c r="J2036" s="205"/>
      <c r="K2036" s="205"/>
      <c r="L2036" s="211"/>
      <c r="M2036" s="212"/>
      <c r="N2036" s="213"/>
      <c r="O2036" s="213"/>
      <c r="P2036" s="213"/>
      <c r="Q2036" s="213"/>
      <c r="R2036" s="213"/>
      <c r="S2036" s="213"/>
      <c r="T2036" s="214"/>
      <c r="AT2036" s="215" t="s">
        <v>180</v>
      </c>
      <c r="AU2036" s="215" t="s">
        <v>81</v>
      </c>
      <c r="AV2036" s="11" t="s">
        <v>81</v>
      </c>
      <c r="AW2036" s="11" t="s">
        <v>182</v>
      </c>
      <c r="AX2036" s="11" t="s">
        <v>71</v>
      </c>
      <c r="AY2036" s="215" t="s">
        <v>172</v>
      </c>
    </row>
    <row r="2037" spans="2:51" s="11" customFormat="1" ht="13.5">
      <c r="B2037" s="204"/>
      <c r="C2037" s="205"/>
      <c r="D2037" s="206" t="s">
        <v>180</v>
      </c>
      <c r="E2037" s="207" t="s">
        <v>21</v>
      </c>
      <c r="F2037" s="208" t="s">
        <v>3489</v>
      </c>
      <c r="G2037" s="205"/>
      <c r="H2037" s="209">
        <v>3.16</v>
      </c>
      <c r="I2037" s="210"/>
      <c r="J2037" s="205"/>
      <c r="K2037" s="205"/>
      <c r="L2037" s="211"/>
      <c r="M2037" s="212"/>
      <c r="N2037" s="213"/>
      <c r="O2037" s="213"/>
      <c r="P2037" s="213"/>
      <c r="Q2037" s="213"/>
      <c r="R2037" s="213"/>
      <c r="S2037" s="213"/>
      <c r="T2037" s="214"/>
      <c r="AT2037" s="215" t="s">
        <v>180</v>
      </c>
      <c r="AU2037" s="215" t="s">
        <v>81</v>
      </c>
      <c r="AV2037" s="11" t="s">
        <v>81</v>
      </c>
      <c r="AW2037" s="11" t="s">
        <v>182</v>
      </c>
      <c r="AX2037" s="11" t="s">
        <v>71</v>
      </c>
      <c r="AY2037" s="215" t="s">
        <v>172</v>
      </c>
    </row>
    <row r="2038" spans="2:51" s="11" customFormat="1" ht="13.5">
      <c r="B2038" s="204"/>
      <c r="C2038" s="205"/>
      <c r="D2038" s="206" t="s">
        <v>180</v>
      </c>
      <c r="E2038" s="207" t="s">
        <v>21</v>
      </c>
      <c r="F2038" s="208" t="s">
        <v>3490</v>
      </c>
      <c r="G2038" s="205"/>
      <c r="H2038" s="209">
        <v>3.23</v>
      </c>
      <c r="I2038" s="210"/>
      <c r="J2038" s="205"/>
      <c r="K2038" s="205"/>
      <c r="L2038" s="211"/>
      <c r="M2038" s="212"/>
      <c r="N2038" s="213"/>
      <c r="O2038" s="213"/>
      <c r="P2038" s="213"/>
      <c r="Q2038" s="213"/>
      <c r="R2038" s="213"/>
      <c r="S2038" s="213"/>
      <c r="T2038" s="214"/>
      <c r="AT2038" s="215" t="s">
        <v>180</v>
      </c>
      <c r="AU2038" s="215" t="s">
        <v>81</v>
      </c>
      <c r="AV2038" s="11" t="s">
        <v>81</v>
      </c>
      <c r="AW2038" s="11" t="s">
        <v>182</v>
      </c>
      <c r="AX2038" s="11" t="s">
        <v>71</v>
      </c>
      <c r="AY2038" s="215" t="s">
        <v>172</v>
      </c>
    </row>
    <row r="2039" spans="2:51" s="11" customFormat="1" ht="13.5">
      <c r="B2039" s="204"/>
      <c r="C2039" s="205"/>
      <c r="D2039" s="206" t="s">
        <v>180</v>
      </c>
      <c r="E2039" s="207" t="s">
        <v>21</v>
      </c>
      <c r="F2039" s="208" t="s">
        <v>3491</v>
      </c>
      <c r="G2039" s="205"/>
      <c r="H2039" s="209">
        <v>3.83</v>
      </c>
      <c r="I2039" s="210"/>
      <c r="J2039" s="205"/>
      <c r="K2039" s="205"/>
      <c r="L2039" s="211"/>
      <c r="M2039" s="212"/>
      <c r="N2039" s="213"/>
      <c r="O2039" s="213"/>
      <c r="P2039" s="213"/>
      <c r="Q2039" s="213"/>
      <c r="R2039" s="213"/>
      <c r="S2039" s="213"/>
      <c r="T2039" s="214"/>
      <c r="AT2039" s="215" t="s">
        <v>180</v>
      </c>
      <c r="AU2039" s="215" t="s">
        <v>81</v>
      </c>
      <c r="AV2039" s="11" t="s">
        <v>81</v>
      </c>
      <c r="AW2039" s="11" t="s">
        <v>182</v>
      </c>
      <c r="AX2039" s="11" t="s">
        <v>71</v>
      </c>
      <c r="AY2039" s="215" t="s">
        <v>172</v>
      </c>
    </row>
    <row r="2040" spans="2:51" s="11" customFormat="1" ht="13.5">
      <c r="B2040" s="204"/>
      <c r="C2040" s="205"/>
      <c r="D2040" s="206" t="s">
        <v>180</v>
      </c>
      <c r="E2040" s="207" t="s">
        <v>21</v>
      </c>
      <c r="F2040" s="208" t="s">
        <v>3492</v>
      </c>
      <c r="G2040" s="205"/>
      <c r="H2040" s="209">
        <v>3.87</v>
      </c>
      <c r="I2040" s="210"/>
      <c r="J2040" s="205"/>
      <c r="K2040" s="205"/>
      <c r="L2040" s="211"/>
      <c r="M2040" s="212"/>
      <c r="N2040" s="213"/>
      <c r="O2040" s="213"/>
      <c r="P2040" s="213"/>
      <c r="Q2040" s="213"/>
      <c r="R2040" s="213"/>
      <c r="S2040" s="213"/>
      <c r="T2040" s="214"/>
      <c r="AT2040" s="215" t="s">
        <v>180</v>
      </c>
      <c r="AU2040" s="215" t="s">
        <v>81</v>
      </c>
      <c r="AV2040" s="11" t="s">
        <v>81</v>
      </c>
      <c r="AW2040" s="11" t="s">
        <v>182</v>
      </c>
      <c r="AX2040" s="11" t="s">
        <v>71</v>
      </c>
      <c r="AY2040" s="215" t="s">
        <v>172</v>
      </c>
    </row>
    <row r="2041" spans="2:51" s="11" customFormat="1" ht="13.5">
      <c r="B2041" s="204"/>
      <c r="C2041" s="205"/>
      <c r="D2041" s="206" t="s">
        <v>180</v>
      </c>
      <c r="E2041" s="207" t="s">
        <v>21</v>
      </c>
      <c r="F2041" s="208" t="s">
        <v>3493</v>
      </c>
      <c r="G2041" s="205"/>
      <c r="H2041" s="209">
        <v>3.16</v>
      </c>
      <c r="I2041" s="210"/>
      <c r="J2041" s="205"/>
      <c r="K2041" s="205"/>
      <c r="L2041" s="211"/>
      <c r="M2041" s="212"/>
      <c r="N2041" s="213"/>
      <c r="O2041" s="213"/>
      <c r="P2041" s="213"/>
      <c r="Q2041" s="213"/>
      <c r="R2041" s="213"/>
      <c r="S2041" s="213"/>
      <c r="T2041" s="214"/>
      <c r="AT2041" s="215" t="s">
        <v>180</v>
      </c>
      <c r="AU2041" s="215" t="s">
        <v>81</v>
      </c>
      <c r="AV2041" s="11" t="s">
        <v>81</v>
      </c>
      <c r="AW2041" s="11" t="s">
        <v>182</v>
      </c>
      <c r="AX2041" s="11" t="s">
        <v>71</v>
      </c>
      <c r="AY2041" s="215" t="s">
        <v>172</v>
      </c>
    </row>
    <row r="2042" spans="2:51" s="11" customFormat="1" ht="13.5">
      <c r="B2042" s="204"/>
      <c r="C2042" s="205"/>
      <c r="D2042" s="206" t="s">
        <v>180</v>
      </c>
      <c r="E2042" s="207" t="s">
        <v>21</v>
      </c>
      <c r="F2042" s="208" t="s">
        <v>3494</v>
      </c>
      <c r="G2042" s="205"/>
      <c r="H2042" s="209">
        <v>3.23</v>
      </c>
      <c r="I2042" s="210"/>
      <c r="J2042" s="205"/>
      <c r="K2042" s="205"/>
      <c r="L2042" s="211"/>
      <c r="M2042" s="212"/>
      <c r="N2042" s="213"/>
      <c r="O2042" s="213"/>
      <c r="P2042" s="213"/>
      <c r="Q2042" s="213"/>
      <c r="R2042" s="213"/>
      <c r="S2042" s="213"/>
      <c r="T2042" s="214"/>
      <c r="AT2042" s="215" t="s">
        <v>180</v>
      </c>
      <c r="AU2042" s="215" t="s">
        <v>81</v>
      </c>
      <c r="AV2042" s="11" t="s">
        <v>81</v>
      </c>
      <c r="AW2042" s="11" t="s">
        <v>182</v>
      </c>
      <c r="AX2042" s="11" t="s">
        <v>71</v>
      </c>
      <c r="AY2042" s="215" t="s">
        <v>172</v>
      </c>
    </row>
    <row r="2043" spans="2:51" s="11" customFormat="1" ht="13.5">
      <c r="B2043" s="204"/>
      <c r="C2043" s="205"/>
      <c r="D2043" s="206" t="s">
        <v>180</v>
      </c>
      <c r="E2043" s="207" t="s">
        <v>21</v>
      </c>
      <c r="F2043" s="208" t="s">
        <v>3495</v>
      </c>
      <c r="G2043" s="205"/>
      <c r="H2043" s="209">
        <v>3.83</v>
      </c>
      <c r="I2043" s="210"/>
      <c r="J2043" s="205"/>
      <c r="K2043" s="205"/>
      <c r="L2043" s="211"/>
      <c r="M2043" s="212"/>
      <c r="N2043" s="213"/>
      <c r="O2043" s="213"/>
      <c r="P2043" s="213"/>
      <c r="Q2043" s="213"/>
      <c r="R2043" s="213"/>
      <c r="S2043" s="213"/>
      <c r="T2043" s="214"/>
      <c r="AT2043" s="215" t="s">
        <v>180</v>
      </c>
      <c r="AU2043" s="215" t="s">
        <v>81</v>
      </c>
      <c r="AV2043" s="11" t="s">
        <v>81</v>
      </c>
      <c r="AW2043" s="11" t="s">
        <v>182</v>
      </c>
      <c r="AX2043" s="11" t="s">
        <v>71</v>
      </c>
      <c r="AY2043" s="215" t="s">
        <v>172</v>
      </c>
    </row>
    <row r="2044" spans="2:51" s="11" customFormat="1" ht="13.5">
      <c r="B2044" s="204"/>
      <c r="C2044" s="205"/>
      <c r="D2044" s="206" t="s">
        <v>180</v>
      </c>
      <c r="E2044" s="207" t="s">
        <v>21</v>
      </c>
      <c r="F2044" s="208" t="s">
        <v>3496</v>
      </c>
      <c r="G2044" s="205"/>
      <c r="H2044" s="209">
        <v>3.87</v>
      </c>
      <c r="I2044" s="210"/>
      <c r="J2044" s="205"/>
      <c r="K2044" s="205"/>
      <c r="L2044" s="211"/>
      <c r="M2044" s="212"/>
      <c r="N2044" s="213"/>
      <c r="O2044" s="213"/>
      <c r="P2044" s="213"/>
      <c r="Q2044" s="213"/>
      <c r="R2044" s="213"/>
      <c r="S2044" s="213"/>
      <c r="T2044" s="214"/>
      <c r="AT2044" s="215" t="s">
        <v>180</v>
      </c>
      <c r="AU2044" s="215" t="s">
        <v>81</v>
      </c>
      <c r="AV2044" s="11" t="s">
        <v>81</v>
      </c>
      <c r="AW2044" s="11" t="s">
        <v>182</v>
      </c>
      <c r="AX2044" s="11" t="s">
        <v>71</v>
      </c>
      <c r="AY2044" s="215" t="s">
        <v>172</v>
      </c>
    </row>
    <row r="2045" spans="2:51" s="11" customFormat="1" ht="13.5">
      <c r="B2045" s="204"/>
      <c r="C2045" s="205"/>
      <c r="D2045" s="206" t="s">
        <v>180</v>
      </c>
      <c r="E2045" s="207" t="s">
        <v>21</v>
      </c>
      <c r="F2045" s="208" t="s">
        <v>3497</v>
      </c>
      <c r="G2045" s="205"/>
      <c r="H2045" s="209">
        <v>3.16</v>
      </c>
      <c r="I2045" s="210"/>
      <c r="J2045" s="205"/>
      <c r="K2045" s="205"/>
      <c r="L2045" s="211"/>
      <c r="M2045" s="212"/>
      <c r="N2045" s="213"/>
      <c r="O2045" s="213"/>
      <c r="P2045" s="213"/>
      <c r="Q2045" s="213"/>
      <c r="R2045" s="213"/>
      <c r="S2045" s="213"/>
      <c r="T2045" s="214"/>
      <c r="AT2045" s="215" t="s">
        <v>180</v>
      </c>
      <c r="AU2045" s="215" t="s">
        <v>81</v>
      </c>
      <c r="AV2045" s="11" t="s">
        <v>81</v>
      </c>
      <c r="AW2045" s="11" t="s">
        <v>182</v>
      </c>
      <c r="AX2045" s="11" t="s">
        <v>71</v>
      </c>
      <c r="AY2045" s="215" t="s">
        <v>172</v>
      </c>
    </row>
    <row r="2046" spans="2:51" s="11" customFormat="1" ht="13.5">
      <c r="B2046" s="204"/>
      <c r="C2046" s="205"/>
      <c r="D2046" s="206" t="s">
        <v>180</v>
      </c>
      <c r="E2046" s="207" t="s">
        <v>21</v>
      </c>
      <c r="F2046" s="208" t="s">
        <v>3498</v>
      </c>
      <c r="G2046" s="205"/>
      <c r="H2046" s="209">
        <v>3.23</v>
      </c>
      <c r="I2046" s="210"/>
      <c r="J2046" s="205"/>
      <c r="K2046" s="205"/>
      <c r="L2046" s="211"/>
      <c r="M2046" s="212"/>
      <c r="N2046" s="213"/>
      <c r="O2046" s="213"/>
      <c r="P2046" s="213"/>
      <c r="Q2046" s="213"/>
      <c r="R2046" s="213"/>
      <c r="S2046" s="213"/>
      <c r="T2046" s="214"/>
      <c r="AT2046" s="215" t="s">
        <v>180</v>
      </c>
      <c r="AU2046" s="215" t="s">
        <v>81</v>
      </c>
      <c r="AV2046" s="11" t="s">
        <v>81</v>
      </c>
      <c r="AW2046" s="11" t="s">
        <v>182</v>
      </c>
      <c r="AX2046" s="11" t="s">
        <v>71</v>
      </c>
      <c r="AY2046" s="215" t="s">
        <v>172</v>
      </c>
    </row>
    <row r="2047" spans="2:51" s="11" customFormat="1" ht="13.5">
      <c r="B2047" s="204"/>
      <c r="C2047" s="205"/>
      <c r="D2047" s="206" t="s">
        <v>180</v>
      </c>
      <c r="E2047" s="207" t="s">
        <v>21</v>
      </c>
      <c r="F2047" s="208" t="s">
        <v>3499</v>
      </c>
      <c r="G2047" s="205"/>
      <c r="H2047" s="209">
        <v>3.83</v>
      </c>
      <c r="I2047" s="210"/>
      <c r="J2047" s="205"/>
      <c r="K2047" s="205"/>
      <c r="L2047" s="211"/>
      <c r="M2047" s="212"/>
      <c r="N2047" s="213"/>
      <c r="O2047" s="213"/>
      <c r="P2047" s="213"/>
      <c r="Q2047" s="213"/>
      <c r="R2047" s="213"/>
      <c r="S2047" s="213"/>
      <c r="T2047" s="214"/>
      <c r="AT2047" s="215" t="s">
        <v>180</v>
      </c>
      <c r="AU2047" s="215" t="s">
        <v>81</v>
      </c>
      <c r="AV2047" s="11" t="s">
        <v>81</v>
      </c>
      <c r="AW2047" s="11" t="s">
        <v>182</v>
      </c>
      <c r="AX2047" s="11" t="s">
        <v>71</v>
      </c>
      <c r="AY2047" s="215" t="s">
        <v>172</v>
      </c>
    </row>
    <row r="2048" spans="2:51" s="11" customFormat="1" ht="13.5">
      <c r="B2048" s="204"/>
      <c r="C2048" s="205"/>
      <c r="D2048" s="206" t="s">
        <v>180</v>
      </c>
      <c r="E2048" s="207" t="s">
        <v>21</v>
      </c>
      <c r="F2048" s="208" t="s">
        <v>3500</v>
      </c>
      <c r="G2048" s="205"/>
      <c r="H2048" s="209">
        <v>3.87</v>
      </c>
      <c r="I2048" s="210"/>
      <c r="J2048" s="205"/>
      <c r="K2048" s="205"/>
      <c r="L2048" s="211"/>
      <c r="M2048" s="212"/>
      <c r="N2048" s="213"/>
      <c r="O2048" s="213"/>
      <c r="P2048" s="213"/>
      <c r="Q2048" s="213"/>
      <c r="R2048" s="213"/>
      <c r="S2048" s="213"/>
      <c r="T2048" s="214"/>
      <c r="AT2048" s="215" t="s">
        <v>180</v>
      </c>
      <c r="AU2048" s="215" t="s">
        <v>81</v>
      </c>
      <c r="AV2048" s="11" t="s">
        <v>81</v>
      </c>
      <c r="AW2048" s="11" t="s">
        <v>182</v>
      </c>
      <c r="AX2048" s="11" t="s">
        <v>71</v>
      </c>
      <c r="AY2048" s="215" t="s">
        <v>172</v>
      </c>
    </row>
    <row r="2049" spans="2:51" s="11" customFormat="1" ht="13.5">
      <c r="B2049" s="204"/>
      <c r="C2049" s="205"/>
      <c r="D2049" s="206" t="s">
        <v>180</v>
      </c>
      <c r="E2049" s="207" t="s">
        <v>21</v>
      </c>
      <c r="F2049" s="208" t="s">
        <v>3501</v>
      </c>
      <c r="G2049" s="205"/>
      <c r="H2049" s="209">
        <v>3.16</v>
      </c>
      <c r="I2049" s="210"/>
      <c r="J2049" s="205"/>
      <c r="K2049" s="205"/>
      <c r="L2049" s="211"/>
      <c r="M2049" s="212"/>
      <c r="N2049" s="213"/>
      <c r="O2049" s="213"/>
      <c r="P2049" s="213"/>
      <c r="Q2049" s="213"/>
      <c r="R2049" s="213"/>
      <c r="S2049" s="213"/>
      <c r="T2049" s="214"/>
      <c r="AT2049" s="215" t="s">
        <v>180</v>
      </c>
      <c r="AU2049" s="215" t="s">
        <v>81</v>
      </c>
      <c r="AV2049" s="11" t="s">
        <v>81</v>
      </c>
      <c r="AW2049" s="11" t="s">
        <v>182</v>
      </c>
      <c r="AX2049" s="11" t="s">
        <v>71</v>
      </c>
      <c r="AY2049" s="215" t="s">
        <v>172</v>
      </c>
    </row>
    <row r="2050" spans="2:51" s="11" customFormat="1" ht="13.5">
      <c r="B2050" s="204"/>
      <c r="C2050" s="205"/>
      <c r="D2050" s="206" t="s">
        <v>180</v>
      </c>
      <c r="E2050" s="207" t="s">
        <v>21</v>
      </c>
      <c r="F2050" s="208" t="s">
        <v>3502</v>
      </c>
      <c r="G2050" s="205"/>
      <c r="H2050" s="209">
        <v>3.23</v>
      </c>
      <c r="I2050" s="210"/>
      <c r="J2050" s="205"/>
      <c r="K2050" s="205"/>
      <c r="L2050" s="211"/>
      <c r="M2050" s="212"/>
      <c r="N2050" s="213"/>
      <c r="O2050" s="213"/>
      <c r="P2050" s="213"/>
      <c r="Q2050" s="213"/>
      <c r="R2050" s="213"/>
      <c r="S2050" s="213"/>
      <c r="T2050" s="214"/>
      <c r="AT2050" s="215" t="s">
        <v>180</v>
      </c>
      <c r="AU2050" s="215" t="s">
        <v>81</v>
      </c>
      <c r="AV2050" s="11" t="s">
        <v>81</v>
      </c>
      <c r="AW2050" s="11" t="s">
        <v>182</v>
      </c>
      <c r="AX2050" s="11" t="s">
        <v>71</v>
      </c>
      <c r="AY2050" s="215" t="s">
        <v>172</v>
      </c>
    </row>
    <row r="2051" spans="2:51" s="11" customFormat="1" ht="13.5">
      <c r="B2051" s="204"/>
      <c r="C2051" s="205"/>
      <c r="D2051" s="206" t="s">
        <v>180</v>
      </c>
      <c r="E2051" s="207" t="s">
        <v>21</v>
      </c>
      <c r="F2051" s="208" t="s">
        <v>3503</v>
      </c>
      <c r="G2051" s="205"/>
      <c r="H2051" s="209">
        <v>3.83</v>
      </c>
      <c r="I2051" s="210"/>
      <c r="J2051" s="205"/>
      <c r="K2051" s="205"/>
      <c r="L2051" s="211"/>
      <c r="M2051" s="212"/>
      <c r="N2051" s="213"/>
      <c r="O2051" s="213"/>
      <c r="P2051" s="213"/>
      <c r="Q2051" s="213"/>
      <c r="R2051" s="213"/>
      <c r="S2051" s="213"/>
      <c r="T2051" s="214"/>
      <c r="AT2051" s="215" t="s">
        <v>180</v>
      </c>
      <c r="AU2051" s="215" t="s">
        <v>81</v>
      </c>
      <c r="AV2051" s="11" t="s">
        <v>81</v>
      </c>
      <c r="AW2051" s="11" t="s">
        <v>182</v>
      </c>
      <c r="AX2051" s="11" t="s">
        <v>71</v>
      </c>
      <c r="AY2051" s="215" t="s">
        <v>172</v>
      </c>
    </row>
    <row r="2052" spans="2:51" s="12" customFormat="1" ht="13.5">
      <c r="B2052" s="216"/>
      <c r="C2052" s="217"/>
      <c r="D2052" s="206" t="s">
        <v>180</v>
      </c>
      <c r="E2052" s="218" t="s">
        <v>21</v>
      </c>
      <c r="F2052" s="219" t="s">
        <v>183</v>
      </c>
      <c r="G2052" s="217"/>
      <c r="H2052" s="220">
        <v>70.8</v>
      </c>
      <c r="I2052" s="221"/>
      <c r="J2052" s="217"/>
      <c r="K2052" s="217"/>
      <c r="L2052" s="222"/>
      <c r="M2052" s="223"/>
      <c r="N2052" s="224"/>
      <c r="O2052" s="224"/>
      <c r="P2052" s="224"/>
      <c r="Q2052" s="224"/>
      <c r="R2052" s="224"/>
      <c r="S2052" s="224"/>
      <c r="T2052" s="225"/>
      <c r="AT2052" s="226" t="s">
        <v>180</v>
      </c>
      <c r="AU2052" s="226" t="s">
        <v>81</v>
      </c>
      <c r="AV2052" s="12" t="s">
        <v>179</v>
      </c>
      <c r="AW2052" s="12" t="s">
        <v>182</v>
      </c>
      <c r="AX2052" s="12" t="s">
        <v>71</v>
      </c>
      <c r="AY2052" s="226" t="s">
        <v>172</v>
      </c>
    </row>
    <row r="2053" spans="2:51" s="11" customFormat="1" ht="13.5">
      <c r="B2053" s="204"/>
      <c r="C2053" s="205"/>
      <c r="D2053" s="206" t="s">
        <v>180</v>
      </c>
      <c r="E2053" s="207" t="s">
        <v>21</v>
      </c>
      <c r="F2053" s="208" t="s">
        <v>3504</v>
      </c>
      <c r="G2053" s="205"/>
      <c r="H2053" s="209">
        <v>76.464</v>
      </c>
      <c r="I2053" s="210"/>
      <c r="J2053" s="205"/>
      <c r="K2053" s="205"/>
      <c r="L2053" s="211"/>
      <c r="M2053" s="212"/>
      <c r="N2053" s="213"/>
      <c r="O2053" s="213"/>
      <c r="P2053" s="213"/>
      <c r="Q2053" s="213"/>
      <c r="R2053" s="213"/>
      <c r="S2053" s="213"/>
      <c r="T2053" s="214"/>
      <c r="AT2053" s="215" t="s">
        <v>180</v>
      </c>
      <c r="AU2053" s="215" t="s">
        <v>81</v>
      </c>
      <c r="AV2053" s="11" t="s">
        <v>81</v>
      </c>
      <c r="AW2053" s="11" t="s">
        <v>182</v>
      </c>
      <c r="AX2053" s="11" t="s">
        <v>71</v>
      </c>
      <c r="AY2053" s="215" t="s">
        <v>172</v>
      </c>
    </row>
    <row r="2054" spans="2:51" s="12" customFormat="1" ht="13.5">
      <c r="B2054" s="216"/>
      <c r="C2054" s="217"/>
      <c r="D2054" s="206" t="s">
        <v>180</v>
      </c>
      <c r="E2054" s="218" t="s">
        <v>21</v>
      </c>
      <c r="F2054" s="219" t="s">
        <v>183</v>
      </c>
      <c r="G2054" s="217"/>
      <c r="H2054" s="220">
        <v>76.464</v>
      </c>
      <c r="I2054" s="221"/>
      <c r="J2054" s="217"/>
      <c r="K2054" s="217"/>
      <c r="L2054" s="222"/>
      <c r="M2054" s="223"/>
      <c r="N2054" s="224"/>
      <c r="O2054" s="224"/>
      <c r="P2054" s="224"/>
      <c r="Q2054" s="224"/>
      <c r="R2054" s="224"/>
      <c r="S2054" s="224"/>
      <c r="T2054" s="225"/>
      <c r="AT2054" s="226" t="s">
        <v>180</v>
      </c>
      <c r="AU2054" s="226" t="s">
        <v>81</v>
      </c>
      <c r="AV2054" s="12" t="s">
        <v>179</v>
      </c>
      <c r="AW2054" s="12" t="s">
        <v>182</v>
      </c>
      <c r="AX2054" s="12" t="s">
        <v>79</v>
      </c>
      <c r="AY2054" s="226" t="s">
        <v>172</v>
      </c>
    </row>
    <row r="2055" spans="2:65" s="1" customFormat="1" ht="16.5" customHeight="1">
      <c r="B2055" s="41"/>
      <c r="C2055" s="227" t="s">
        <v>3505</v>
      </c>
      <c r="D2055" s="227" t="s">
        <v>268</v>
      </c>
      <c r="E2055" s="228" t="s">
        <v>3506</v>
      </c>
      <c r="F2055" s="229" t="s">
        <v>3462</v>
      </c>
      <c r="G2055" s="230" t="s">
        <v>218</v>
      </c>
      <c r="H2055" s="231">
        <v>152.84</v>
      </c>
      <c r="I2055" s="232"/>
      <c r="J2055" s="233">
        <f>ROUND(I2055*H2055,2)</f>
        <v>0</v>
      </c>
      <c r="K2055" s="229" t="s">
        <v>21</v>
      </c>
      <c r="L2055" s="234"/>
      <c r="M2055" s="235" t="s">
        <v>21</v>
      </c>
      <c r="N2055" s="236" t="s">
        <v>42</v>
      </c>
      <c r="O2055" s="42"/>
      <c r="P2055" s="201">
        <f>O2055*H2055</f>
        <v>0</v>
      </c>
      <c r="Q2055" s="201">
        <v>0</v>
      </c>
      <c r="R2055" s="201">
        <f>Q2055*H2055</f>
        <v>0</v>
      </c>
      <c r="S2055" s="201">
        <v>0</v>
      </c>
      <c r="T2055" s="202">
        <f>S2055*H2055</f>
        <v>0</v>
      </c>
      <c r="AR2055" s="24" t="s">
        <v>246</v>
      </c>
      <c r="AT2055" s="24" t="s">
        <v>268</v>
      </c>
      <c r="AU2055" s="24" t="s">
        <v>81</v>
      </c>
      <c r="AY2055" s="24" t="s">
        <v>172</v>
      </c>
      <c r="BE2055" s="203">
        <f>IF(N2055="základní",J2055,0)</f>
        <v>0</v>
      </c>
      <c r="BF2055" s="203">
        <f>IF(N2055="snížená",J2055,0)</f>
        <v>0</v>
      </c>
      <c r="BG2055" s="203">
        <f>IF(N2055="zákl. přenesená",J2055,0)</f>
        <v>0</v>
      </c>
      <c r="BH2055" s="203">
        <f>IF(N2055="sníž. přenesená",J2055,0)</f>
        <v>0</v>
      </c>
      <c r="BI2055" s="203">
        <f>IF(N2055="nulová",J2055,0)</f>
        <v>0</v>
      </c>
      <c r="BJ2055" s="24" t="s">
        <v>79</v>
      </c>
      <c r="BK2055" s="203">
        <f>ROUND(I2055*H2055,2)</f>
        <v>0</v>
      </c>
      <c r="BL2055" s="24" t="s">
        <v>209</v>
      </c>
      <c r="BM2055" s="24" t="s">
        <v>3507</v>
      </c>
    </row>
    <row r="2056" spans="2:51" s="11" customFormat="1" ht="13.5">
      <c r="B2056" s="204"/>
      <c r="C2056" s="205"/>
      <c r="D2056" s="206" t="s">
        <v>180</v>
      </c>
      <c r="E2056" s="207" t="s">
        <v>21</v>
      </c>
      <c r="F2056" s="208" t="s">
        <v>3508</v>
      </c>
      <c r="G2056" s="205"/>
      <c r="H2056" s="209">
        <v>4.2</v>
      </c>
      <c r="I2056" s="210"/>
      <c r="J2056" s="205"/>
      <c r="K2056" s="205"/>
      <c r="L2056" s="211"/>
      <c r="M2056" s="212"/>
      <c r="N2056" s="213"/>
      <c r="O2056" s="213"/>
      <c r="P2056" s="213"/>
      <c r="Q2056" s="213"/>
      <c r="R2056" s="213"/>
      <c r="S2056" s="213"/>
      <c r="T2056" s="214"/>
      <c r="AT2056" s="215" t="s">
        <v>180</v>
      </c>
      <c r="AU2056" s="215" t="s">
        <v>81</v>
      </c>
      <c r="AV2056" s="11" t="s">
        <v>81</v>
      </c>
      <c r="AW2056" s="11" t="s">
        <v>182</v>
      </c>
      <c r="AX2056" s="11" t="s">
        <v>71</v>
      </c>
      <c r="AY2056" s="215" t="s">
        <v>172</v>
      </c>
    </row>
    <row r="2057" spans="2:51" s="11" customFormat="1" ht="13.5">
      <c r="B2057" s="204"/>
      <c r="C2057" s="205"/>
      <c r="D2057" s="206" t="s">
        <v>180</v>
      </c>
      <c r="E2057" s="207" t="s">
        <v>21</v>
      </c>
      <c r="F2057" s="208" t="s">
        <v>3509</v>
      </c>
      <c r="G2057" s="205"/>
      <c r="H2057" s="209">
        <v>9.61</v>
      </c>
      <c r="I2057" s="210"/>
      <c r="J2057" s="205"/>
      <c r="K2057" s="205"/>
      <c r="L2057" s="211"/>
      <c r="M2057" s="212"/>
      <c r="N2057" s="213"/>
      <c r="O2057" s="213"/>
      <c r="P2057" s="213"/>
      <c r="Q2057" s="213"/>
      <c r="R2057" s="213"/>
      <c r="S2057" s="213"/>
      <c r="T2057" s="214"/>
      <c r="AT2057" s="215" t="s">
        <v>180</v>
      </c>
      <c r="AU2057" s="215" t="s">
        <v>81</v>
      </c>
      <c r="AV2057" s="11" t="s">
        <v>81</v>
      </c>
      <c r="AW2057" s="11" t="s">
        <v>182</v>
      </c>
      <c r="AX2057" s="11" t="s">
        <v>71</v>
      </c>
      <c r="AY2057" s="215" t="s">
        <v>172</v>
      </c>
    </row>
    <row r="2058" spans="2:51" s="11" customFormat="1" ht="13.5">
      <c r="B2058" s="204"/>
      <c r="C2058" s="205"/>
      <c r="D2058" s="206" t="s">
        <v>180</v>
      </c>
      <c r="E2058" s="207" t="s">
        <v>21</v>
      </c>
      <c r="F2058" s="208" t="s">
        <v>3510</v>
      </c>
      <c r="G2058" s="205"/>
      <c r="H2058" s="209">
        <v>4.19</v>
      </c>
      <c r="I2058" s="210"/>
      <c r="J2058" s="205"/>
      <c r="K2058" s="205"/>
      <c r="L2058" s="211"/>
      <c r="M2058" s="212"/>
      <c r="N2058" s="213"/>
      <c r="O2058" s="213"/>
      <c r="P2058" s="213"/>
      <c r="Q2058" s="213"/>
      <c r="R2058" s="213"/>
      <c r="S2058" s="213"/>
      <c r="T2058" s="214"/>
      <c r="AT2058" s="215" t="s">
        <v>180</v>
      </c>
      <c r="AU2058" s="215" t="s">
        <v>81</v>
      </c>
      <c r="AV2058" s="11" t="s">
        <v>81</v>
      </c>
      <c r="AW2058" s="11" t="s">
        <v>182</v>
      </c>
      <c r="AX2058" s="11" t="s">
        <v>71</v>
      </c>
      <c r="AY2058" s="215" t="s">
        <v>172</v>
      </c>
    </row>
    <row r="2059" spans="2:51" s="11" customFormat="1" ht="13.5">
      <c r="B2059" s="204"/>
      <c r="C2059" s="205"/>
      <c r="D2059" s="206" t="s">
        <v>180</v>
      </c>
      <c r="E2059" s="207" t="s">
        <v>21</v>
      </c>
      <c r="F2059" s="208" t="s">
        <v>3511</v>
      </c>
      <c r="G2059" s="205"/>
      <c r="H2059" s="209">
        <v>3.09</v>
      </c>
      <c r="I2059" s="210"/>
      <c r="J2059" s="205"/>
      <c r="K2059" s="205"/>
      <c r="L2059" s="211"/>
      <c r="M2059" s="212"/>
      <c r="N2059" s="213"/>
      <c r="O2059" s="213"/>
      <c r="P2059" s="213"/>
      <c r="Q2059" s="213"/>
      <c r="R2059" s="213"/>
      <c r="S2059" s="213"/>
      <c r="T2059" s="214"/>
      <c r="AT2059" s="215" t="s">
        <v>180</v>
      </c>
      <c r="AU2059" s="215" t="s">
        <v>81</v>
      </c>
      <c r="AV2059" s="11" t="s">
        <v>81</v>
      </c>
      <c r="AW2059" s="11" t="s">
        <v>182</v>
      </c>
      <c r="AX2059" s="11" t="s">
        <v>71</v>
      </c>
      <c r="AY2059" s="215" t="s">
        <v>172</v>
      </c>
    </row>
    <row r="2060" spans="2:51" s="11" customFormat="1" ht="13.5">
      <c r="B2060" s="204"/>
      <c r="C2060" s="205"/>
      <c r="D2060" s="206" t="s">
        <v>180</v>
      </c>
      <c r="E2060" s="207" t="s">
        <v>21</v>
      </c>
      <c r="F2060" s="208" t="s">
        <v>3512</v>
      </c>
      <c r="G2060" s="205"/>
      <c r="H2060" s="209">
        <v>7.92</v>
      </c>
      <c r="I2060" s="210"/>
      <c r="J2060" s="205"/>
      <c r="K2060" s="205"/>
      <c r="L2060" s="211"/>
      <c r="M2060" s="212"/>
      <c r="N2060" s="213"/>
      <c r="O2060" s="213"/>
      <c r="P2060" s="213"/>
      <c r="Q2060" s="213"/>
      <c r="R2060" s="213"/>
      <c r="S2060" s="213"/>
      <c r="T2060" s="214"/>
      <c r="AT2060" s="215" t="s">
        <v>180</v>
      </c>
      <c r="AU2060" s="215" t="s">
        <v>81</v>
      </c>
      <c r="AV2060" s="11" t="s">
        <v>81</v>
      </c>
      <c r="AW2060" s="11" t="s">
        <v>182</v>
      </c>
      <c r="AX2060" s="11" t="s">
        <v>71</v>
      </c>
      <c r="AY2060" s="215" t="s">
        <v>172</v>
      </c>
    </row>
    <row r="2061" spans="2:51" s="11" customFormat="1" ht="13.5">
      <c r="B2061" s="204"/>
      <c r="C2061" s="205"/>
      <c r="D2061" s="206" t="s">
        <v>180</v>
      </c>
      <c r="E2061" s="207" t="s">
        <v>21</v>
      </c>
      <c r="F2061" s="208" t="s">
        <v>3513</v>
      </c>
      <c r="G2061" s="205"/>
      <c r="H2061" s="209">
        <v>11.69</v>
      </c>
      <c r="I2061" s="210"/>
      <c r="J2061" s="205"/>
      <c r="K2061" s="205"/>
      <c r="L2061" s="211"/>
      <c r="M2061" s="212"/>
      <c r="N2061" s="213"/>
      <c r="O2061" s="213"/>
      <c r="P2061" s="213"/>
      <c r="Q2061" s="213"/>
      <c r="R2061" s="213"/>
      <c r="S2061" s="213"/>
      <c r="T2061" s="214"/>
      <c r="AT2061" s="215" t="s">
        <v>180</v>
      </c>
      <c r="AU2061" s="215" t="s">
        <v>81</v>
      </c>
      <c r="AV2061" s="11" t="s">
        <v>81</v>
      </c>
      <c r="AW2061" s="11" t="s">
        <v>182</v>
      </c>
      <c r="AX2061" s="11" t="s">
        <v>71</v>
      </c>
      <c r="AY2061" s="215" t="s">
        <v>172</v>
      </c>
    </row>
    <row r="2062" spans="2:51" s="11" customFormat="1" ht="13.5">
      <c r="B2062" s="204"/>
      <c r="C2062" s="205"/>
      <c r="D2062" s="206" t="s">
        <v>180</v>
      </c>
      <c r="E2062" s="207" t="s">
        <v>21</v>
      </c>
      <c r="F2062" s="208" t="s">
        <v>3514</v>
      </c>
      <c r="G2062" s="205"/>
      <c r="H2062" s="209">
        <v>35.86</v>
      </c>
      <c r="I2062" s="210"/>
      <c r="J2062" s="205"/>
      <c r="K2062" s="205"/>
      <c r="L2062" s="211"/>
      <c r="M2062" s="212"/>
      <c r="N2062" s="213"/>
      <c r="O2062" s="213"/>
      <c r="P2062" s="213"/>
      <c r="Q2062" s="213"/>
      <c r="R2062" s="213"/>
      <c r="S2062" s="213"/>
      <c r="T2062" s="214"/>
      <c r="AT2062" s="215" t="s">
        <v>180</v>
      </c>
      <c r="AU2062" s="215" t="s">
        <v>81</v>
      </c>
      <c r="AV2062" s="11" t="s">
        <v>81</v>
      </c>
      <c r="AW2062" s="11" t="s">
        <v>182</v>
      </c>
      <c r="AX2062" s="11" t="s">
        <v>71</v>
      </c>
      <c r="AY2062" s="215" t="s">
        <v>172</v>
      </c>
    </row>
    <row r="2063" spans="2:51" s="11" customFormat="1" ht="13.5">
      <c r="B2063" s="204"/>
      <c r="C2063" s="205"/>
      <c r="D2063" s="206" t="s">
        <v>180</v>
      </c>
      <c r="E2063" s="207" t="s">
        <v>21</v>
      </c>
      <c r="F2063" s="208" t="s">
        <v>1020</v>
      </c>
      <c r="G2063" s="205"/>
      <c r="H2063" s="209">
        <v>70.5</v>
      </c>
      <c r="I2063" s="210"/>
      <c r="J2063" s="205"/>
      <c r="K2063" s="205"/>
      <c r="L2063" s="211"/>
      <c r="M2063" s="212"/>
      <c r="N2063" s="213"/>
      <c r="O2063" s="213"/>
      <c r="P2063" s="213"/>
      <c r="Q2063" s="213"/>
      <c r="R2063" s="213"/>
      <c r="S2063" s="213"/>
      <c r="T2063" s="214"/>
      <c r="AT2063" s="215" t="s">
        <v>180</v>
      </c>
      <c r="AU2063" s="215" t="s">
        <v>81</v>
      </c>
      <c r="AV2063" s="11" t="s">
        <v>81</v>
      </c>
      <c r="AW2063" s="11" t="s">
        <v>182</v>
      </c>
      <c r="AX2063" s="11" t="s">
        <v>71</v>
      </c>
      <c r="AY2063" s="215" t="s">
        <v>172</v>
      </c>
    </row>
    <row r="2064" spans="2:51" s="11" customFormat="1" ht="13.5">
      <c r="B2064" s="204"/>
      <c r="C2064" s="205"/>
      <c r="D2064" s="206" t="s">
        <v>180</v>
      </c>
      <c r="E2064" s="207" t="s">
        <v>21</v>
      </c>
      <c r="F2064" s="208" t="s">
        <v>1021</v>
      </c>
      <c r="G2064" s="205"/>
      <c r="H2064" s="209">
        <v>5.78</v>
      </c>
      <c r="I2064" s="210"/>
      <c r="J2064" s="205"/>
      <c r="K2064" s="205"/>
      <c r="L2064" s="211"/>
      <c r="M2064" s="212"/>
      <c r="N2064" s="213"/>
      <c r="O2064" s="213"/>
      <c r="P2064" s="213"/>
      <c r="Q2064" s="213"/>
      <c r="R2064" s="213"/>
      <c r="S2064" s="213"/>
      <c r="T2064" s="214"/>
      <c r="AT2064" s="215" t="s">
        <v>180</v>
      </c>
      <c r="AU2064" s="215" t="s">
        <v>81</v>
      </c>
      <c r="AV2064" s="11" t="s">
        <v>81</v>
      </c>
      <c r="AW2064" s="11" t="s">
        <v>182</v>
      </c>
      <c r="AX2064" s="11" t="s">
        <v>71</v>
      </c>
      <c r="AY2064" s="215" t="s">
        <v>172</v>
      </c>
    </row>
    <row r="2065" spans="2:51" s="12" customFormat="1" ht="13.5">
      <c r="B2065" s="216"/>
      <c r="C2065" s="217"/>
      <c r="D2065" s="206" t="s">
        <v>180</v>
      </c>
      <c r="E2065" s="218" t="s">
        <v>21</v>
      </c>
      <c r="F2065" s="219" t="s">
        <v>183</v>
      </c>
      <c r="G2065" s="217"/>
      <c r="H2065" s="220">
        <v>152.84</v>
      </c>
      <c r="I2065" s="221"/>
      <c r="J2065" s="217"/>
      <c r="K2065" s="217"/>
      <c r="L2065" s="222"/>
      <c r="M2065" s="223"/>
      <c r="N2065" s="224"/>
      <c r="O2065" s="224"/>
      <c r="P2065" s="224"/>
      <c r="Q2065" s="224"/>
      <c r="R2065" s="224"/>
      <c r="S2065" s="224"/>
      <c r="T2065" s="225"/>
      <c r="AT2065" s="226" t="s">
        <v>180</v>
      </c>
      <c r="AU2065" s="226" t="s">
        <v>81</v>
      </c>
      <c r="AV2065" s="12" t="s">
        <v>179</v>
      </c>
      <c r="AW2065" s="12" t="s">
        <v>182</v>
      </c>
      <c r="AX2065" s="12" t="s">
        <v>79</v>
      </c>
      <c r="AY2065" s="226" t="s">
        <v>172</v>
      </c>
    </row>
    <row r="2066" spans="2:65" s="1" customFormat="1" ht="16.5" customHeight="1">
      <c r="B2066" s="41"/>
      <c r="C2066" s="192" t="s">
        <v>1653</v>
      </c>
      <c r="D2066" s="192" t="s">
        <v>174</v>
      </c>
      <c r="E2066" s="193" t="s">
        <v>3515</v>
      </c>
      <c r="F2066" s="194" t="s">
        <v>3516</v>
      </c>
      <c r="G2066" s="195" t="s">
        <v>218</v>
      </c>
      <c r="H2066" s="196">
        <v>299.052</v>
      </c>
      <c r="I2066" s="197"/>
      <c r="J2066" s="198">
        <f>ROUND(I2066*H2066,2)</f>
        <v>0</v>
      </c>
      <c r="K2066" s="194" t="s">
        <v>178</v>
      </c>
      <c r="L2066" s="61"/>
      <c r="M2066" s="199" t="s">
        <v>21</v>
      </c>
      <c r="N2066" s="200" t="s">
        <v>42</v>
      </c>
      <c r="O2066" s="42"/>
      <c r="P2066" s="201">
        <f>O2066*H2066</f>
        <v>0</v>
      </c>
      <c r="Q2066" s="201">
        <v>0</v>
      </c>
      <c r="R2066" s="201">
        <f>Q2066*H2066</f>
        <v>0</v>
      </c>
      <c r="S2066" s="201">
        <v>0</v>
      </c>
      <c r="T2066" s="202">
        <f>S2066*H2066</f>
        <v>0</v>
      </c>
      <c r="AR2066" s="24" t="s">
        <v>209</v>
      </c>
      <c r="AT2066" s="24" t="s">
        <v>174</v>
      </c>
      <c r="AU2066" s="24" t="s">
        <v>81</v>
      </c>
      <c r="AY2066" s="24" t="s">
        <v>172</v>
      </c>
      <c r="BE2066" s="203">
        <f>IF(N2066="základní",J2066,0)</f>
        <v>0</v>
      </c>
      <c r="BF2066" s="203">
        <f>IF(N2066="snížená",J2066,0)</f>
        <v>0</v>
      </c>
      <c r="BG2066" s="203">
        <f>IF(N2066="zákl. přenesená",J2066,0)</f>
        <v>0</v>
      </c>
      <c r="BH2066" s="203">
        <f>IF(N2066="sníž. přenesená",J2066,0)</f>
        <v>0</v>
      </c>
      <c r="BI2066" s="203">
        <f>IF(N2066="nulová",J2066,0)</f>
        <v>0</v>
      </c>
      <c r="BJ2066" s="24" t="s">
        <v>79</v>
      </c>
      <c r="BK2066" s="203">
        <f>ROUND(I2066*H2066,2)</f>
        <v>0</v>
      </c>
      <c r="BL2066" s="24" t="s">
        <v>209</v>
      </c>
      <c r="BM2066" s="24" t="s">
        <v>3517</v>
      </c>
    </row>
    <row r="2067" spans="2:51" s="11" customFormat="1" ht="13.5">
      <c r="B2067" s="204"/>
      <c r="C2067" s="205"/>
      <c r="D2067" s="206" t="s">
        <v>180</v>
      </c>
      <c r="E2067" s="207" t="s">
        <v>21</v>
      </c>
      <c r="F2067" s="208" t="s">
        <v>3518</v>
      </c>
      <c r="G2067" s="205"/>
      <c r="H2067" s="209">
        <v>299.052</v>
      </c>
      <c r="I2067" s="210"/>
      <c r="J2067" s="205"/>
      <c r="K2067" s="205"/>
      <c r="L2067" s="211"/>
      <c r="M2067" s="212"/>
      <c r="N2067" s="213"/>
      <c r="O2067" s="213"/>
      <c r="P2067" s="213"/>
      <c r="Q2067" s="213"/>
      <c r="R2067" s="213"/>
      <c r="S2067" s="213"/>
      <c r="T2067" s="214"/>
      <c r="AT2067" s="215" t="s">
        <v>180</v>
      </c>
      <c r="AU2067" s="215" t="s">
        <v>81</v>
      </c>
      <c r="AV2067" s="11" t="s">
        <v>81</v>
      </c>
      <c r="AW2067" s="11" t="s">
        <v>182</v>
      </c>
      <c r="AX2067" s="11" t="s">
        <v>71</v>
      </c>
      <c r="AY2067" s="215" t="s">
        <v>172</v>
      </c>
    </row>
    <row r="2068" spans="2:51" s="12" customFormat="1" ht="13.5">
      <c r="B2068" s="216"/>
      <c r="C2068" s="217"/>
      <c r="D2068" s="206" t="s">
        <v>180</v>
      </c>
      <c r="E2068" s="218" t="s">
        <v>21</v>
      </c>
      <c r="F2068" s="219" t="s">
        <v>183</v>
      </c>
      <c r="G2068" s="217"/>
      <c r="H2068" s="220">
        <v>299.052</v>
      </c>
      <c r="I2068" s="221"/>
      <c r="J2068" s="217"/>
      <c r="K2068" s="217"/>
      <c r="L2068" s="222"/>
      <c r="M2068" s="223"/>
      <c r="N2068" s="224"/>
      <c r="O2068" s="224"/>
      <c r="P2068" s="224"/>
      <c r="Q2068" s="224"/>
      <c r="R2068" s="224"/>
      <c r="S2068" s="224"/>
      <c r="T2068" s="225"/>
      <c r="AT2068" s="226" t="s">
        <v>180</v>
      </c>
      <c r="AU2068" s="226" t="s">
        <v>81</v>
      </c>
      <c r="AV2068" s="12" t="s">
        <v>179</v>
      </c>
      <c r="AW2068" s="12" t="s">
        <v>182</v>
      </c>
      <c r="AX2068" s="12" t="s">
        <v>79</v>
      </c>
      <c r="AY2068" s="226" t="s">
        <v>172</v>
      </c>
    </row>
    <row r="2069" spans="2:65" s="1" customFormat="1" ht="16.5" customHeight="1">
      <c r="B2069" s="41"/>
      <c r="C2069" s="192" t="s">
        <v>1694</v>
      </c>
      <c r="D2069" s="192" t="s">
        <v>174</v>
      </c>
      <c r="E2069" s="193" t="s">
        <v>3519</v>
      </c>
      <c r="F2069" s="194" t="s">
        <v>3520</v>
      </c>
      <c r="G2069" s="195" t="s">
        <v>348</v>
      </c>
      <c r="H2069" s="196">
        <v>467.642</v>
      </c>
      <c r="I2069" s="197"/>
      <c r="J2069" s="198">
        <f>ROUND(I2069*H2069,2)</f>
        <v>0</v>
      </c>
      <c r="K2069" s="194" t="s">
        <v>178</v>
      </c>
      <c r="L2069" s="61"/>
      <c r="M2069" s="199" t="s">
        <v>21</v>
      </c>
      <c r="N2069" s="200" t="s">
        <v>42</v>
      </c>
      <c r="O2069" s="42"/>
      <c r="P2069" s="201">
        <f>O2069*H2069</f>
        <v>0</v>
      </c>
      <c r="Q2069" s="201">
        <v>0</v>
      </c>
      <c r="R2069" s="201">
        <f>Q2069*H2069</f>
        <v>0</v>
      </c>
      <c r="S2069" s="201">
        <v>0</v>
      </c>
      <c r="T2069" s="202">
        <f>S2069*H2069</f>
        <v>0</v>
      </c>
      <c r="AR2069" s="24" t="s">
        <v>209</v>
      </c>
      <c r="AT2069" s="24" t="s">
        <v>174</v>
      </c>
      <c r="AU2069" s="24" t="s">
        <v>81</v>
      </c>
      <c r="AY2069" s="24" t="s">
        <v>172</v>
      </c>
      <c r="BE2069" s="203">
        <f>IF(N2069="základní",J2069,0)</f>
        <v>0</v>
      </c>
      <c r="BF2069" s="203">
        <f>IF(N2069="snížená",J2069,0)</f>
        <v>0</v>
      </c>
      <c r="BG2069" s="203">
        <f>IF(N2069="zákl. přenesená",J2069,0)</f>
        <v>0</v>
      </c>
      <c r="BH2069" s="203">
        <f>IF(N2069="sníž. přenesená",J2069,0)</f>
        <v>0</v>
      </c>
      <c r="BI2069" s="203">
        <f>IF(N2069="nulová",J2069,0)</f>
        <v>0</v>
      </c>
      <c r="BJ2069" s="24" t="s">
        <v>79</v>
      </c>
      <c r="BK2069" s="203">
        <f>ROUND(I2069*H2069,2)</f>
        <v>0</v>
      </c>
      <c r="BL2069" s="24" t="s">
        <v>209</v>
      </c>
      <c r="BM2069" s="24" t="s">
        <v>3521</v>
      </c>
    </row>
    <row r="2070" spans="2:51" s="11" customFormat="1" ht="13.5">
      <c r="B2070" s="204"/>
      <c r="C2070" s="205"/>
      <c r="D2070" s="206" t="s">
        <v>180</v>
      </c>
      <c r="E2070" s="207" t="s">
        <v>21</v>
      </c>
      <c r="F2070" s="208" t="s">
        <v>3522</v>
      </c>
      <c r="G2070" s="205"/>
      <c r="H2070" s="209">
        <v>24</v>
      </c>
      <c r="I2070" s="210"/>
      <c r="J2070" s="205"/>
      <c r="K2070" s="205"/>
      <c r="L2070" s="211"/>
      <c r="M2070" s="212"/>
      <c r="N2070" s="213"/>
      <c r="O2070" s="213"/>
      <c r="P2070" s="213"/>
      <c r="Q2070" s="213"/>
      <c r="R2070" s="213"/>
      <c r="S2070" s="213"/>
      <c r="T2070" s="214"/>
      <c r="AT2070" s="215" t="s">
        <v>180</v>
      </c>
      <c r="AU2070" s="215" t="s">
        <v>81</v>
      </c>
      <c r="AV2070" s="11" t="s">
        <v>81</v>
      </c>
      <c r="AW2070" s="11" t="s">
        <v>182</v>
      </c>
      <c r="AX2070" s="11" t="s">
        <v>71</v>
      </c>
      <c r="AY2070" s="215" t="s">
        <v>172</v>
      </c>
    </row>
    <row r="2071" spans="2:51" s="11" customFormat="1" ht="13.5">
      <c r="B2071" s="204"/>
      <c r="C2071" s="205"/>
      <c r="D2071" s="206" t="s">
        <v>180</v>
      </c>
      <c r="E2071" s="207" t="s">
        <v>21</v>
      </c>
      <c r="F2071" s="208" t="s">
        <v>3523</v>
      </c>
      <c r="G2071" s="205"/>
      <c r="H2071" s="209">
        <v>78.3</v>
      </c>
      <c r="I2071" s="210"/>
      <c r="J2071" s="205"/>
      <c r="K2071" s="205"/>
      <c r="L2071" s="211"/>
      <c r="M2071" s="212"/>
      <c r="N2071" s="213"/>
      <c r="O2071" s="213"/>
      <c r="P2071" s="213"/>
      <c r="Q2071" s="213"/>
      <c r="R2071" s="213"/>
      <c r="S2071" s="213"/>
      <c r="T2071" s="214"/>
      <c r="AT2071" s="215" t="s">
        <v>180</v>
      </c>
      <c r="AU2071" s="215" t="s">
        <v>81</v>
      </c>
      <c r="AV2071" s="11" t="s">
        <v>81</v>
      </c>
      <c r="AW2071" s="11" t="s">
        <v>182</v>
      </c>
      <c r="AX2071" s="11" t="s">
        <v>71</v>
      </c>
      <c r="AY2071" s="215" t="s">
        <v>172</v>
      </c>
    </row>
    <row r="2072" spans="2:51" s="11" customFormat="1" ht="13.5">
      <c r="B2072" s="204"/>
      <c r="C2072" s="205"/>
      <c r="D2072" s="206" t="s">
        <v>180</v>
      </c>
      <c r="E2072" s="207" t="s">
        <v>21</v>
      </c>
      <c r="F2072" s="208" t="s">
        <v>3454</v>
      </c>
      <c r="G2072" s="205"/>
      <c r="H2072" s="209">
        <v>16.11</v>
      </c>
      <c r="I2072" s="210"/>
      <c r="J2072" s="205"/>
      <c r="K2072" s="205"/>
      <c r="L2072" s="211"/>
      <c r="M2072" s="212"/>
      <c r="N2072" s="213"/>
      <c r="O2072" s="213"/>
      <c r="P2072" s="213"/>
      <c r="Q2072" s="213"/>
      <c r="R2072" s="213"/>
      <c r="S2072" s="213"/>
      <c r="T2072" s="214"/>
      <c r="AT2072" s="215" t="s">
        <v>180</v>
      </c>
      <c r="AU2072" s="215" t="s">
        <v>81</v>
      </c>
      <c r="AV2072" s="11" t="s">
        <v>81</v>
      </c>
      <c r="AW2072" s="11" t="s">
        <v>182</v>
      </c>
      <c r="AX2072" s="11" t="s">
        <v>71</v>
      </c>
      <c r="AY2072" s="215" t="s">
        <v>172</v>
      </c>
    </row>
    <row r="2073" spans="2:51" s="11" customFormat="1" ht="13.5">
      <c r="B2073" s="204"/>
      <c r="C2073" s="205"/>
      <c r="D2073" s="206" t="s">
        <v>180</v>
      </c>
      <c r="E2073" s="207" t="s">
        <v>21</v>
      </c>
      <c r="F2073" s="208" t="s">
        <v>3455</v>
      </c>
      <c r="G2073" s="205"/>
      <c r="H2073" s="209">
        <v>17.54</v>
      </c>
      <c r="I2073" s="210"/>
      <c r="J2073" s="205"/>
      <c r="K2073" s="205"/>
      <c r="L2073" s="211"/>
      <c r="M2073" s="212"/>
      <c r="N2073" s="213"/>
      <c r="O2073" s="213"/>
      <c r="P2073" s="213"/>
      <c r="Q2073" s="213"/>
      <c r="R2073" s="213"/>
      <c r="S2073" s="213"/>
      <c r="T2073" s="214"/>
      <c r="AT2073" s="215" t="s">
        <v>180</v>
      </c>
      <c r="AU2073" s="215" t="s">
        <v>81</v>
      </c>
      <c r="AV2073" s="11" t="s">
        <v>81</v>
      </c>
      <c r="AW2073" s="11" t="s">
        <v>182</v>
      </c>
      <c r="AX2073" s="11" t="s">
        <v>71</v>
      </c>
      <c r="AY2073" s="215" t="s">
        <v>172</v>
      </c>
    </row>
    <row r="2074" spans="2:51" s="11" customFormat="1" ht="13.5">
      <c r="B2074" s="204"/>
      <c r="C2074" s="205"/>
      <c r="D2074" s="206" t="s">
        <v>180</v>
      </c>
      <c r="E2074" s="207" t="s">
        <v>21</v>
      </c>
      <c r="F2074" s="208" t="s">
        <v>3456</v>
      </c>
      <c r="G2074" s="205"/>
      <c r="H2074" s="209">
        <v>13.15</v>
      </c>
      <c r="I2074" s="210"/>
      <c r="J2074" s="205"/>
      <c r="K2074" s="205"/>
      <c r="L2074" s="211"/>
      <c r="M2074" s="212"/>
      <c r="N2074" s="213"/>
      <c r="O2074" s="213"/>
      <c r="P2074" s="213"/>
      <c r="Q2074" s="213"/>
      <c r="R2074" s="213"/>
      <c r="S2074" s="213"/>
      <c r="T2074" s="214"/>
      <c r="AT2074" s="215" t="s">
        <v>180</v>
      </c>
      <c r="AU2074" s="215" t="s">
        <v>81</v>
      </c>
      <c r="AV2074" s="11" t="s">
        <v>81</v>
      </c>
      <c r="AW2074" s="11" t="s">
        <v>182</v>
      </c>
      <c r="AX2074" s="11" t="s">
        <v>71</v>
      </c>
      <c r="AY2074" s="215" t="s">
        <v>172</v>
      </c>
    </row>
    <row r="2075" spans="2:51" s="11" customFormat="1" ht="13.5">
      <c r="B2075" s="204"/>
      <c r="C2075" s="205"/>
      <c r="D2075" s="206" t="s">
        <v>180</v>
      </c>
      <c r="E2075" s="207" t="s">
        <v>21</v>
      </c>
      <c r="F2075" s="208" t="s">
        <v>3457</v>
      </c>
      <c r="G2075" s="205"/>
      <c r="H2075" s="209">
        <v>12.94</v>
      </c>
      <c r="I2075" s="210"/>
      <c r="J2075" s="205"/>
      <c r="K2075" s="205"/>
      <c r="L2075" s="211"/>
      <c r="M2075" s="212"/>
      <c r="N2075" s="213"/>
      <c r="O2075" s="213"/>
      <c r="P2075" s="213"/>
      <c r="Q2075" s="213"/>
      <c r="R2075" s="213"/>
      <c r="S2075" s="213"/>
      <c r="T2075" s="214"/>
      <c r="AT2075" s="215" t="s">
        <v>180</v>
      </c>
      <c r="AU2075" s="215" t="s">
        <v>81</v>
      </c>
      <c r="AV2075" s="11" t="s">
        <v>81</v>
      </c>
      <c r="AW2075" s="11" t="s">
        <v>182</v>
      </c>
      <c r="AX2075" s="11" t="s">
        <v>71</v>
      </c>
      <c r="AY2075" s="215" t="s">
        <v>172</v>
      </c>
    </row>
    <row r="2076" spans="2:51" s="11" customFormat="1" ht="13.5">
      <c r="B2076" s="204"/>
      <c r="C2076" s="205"/>
      <c r="D2076" s="206" t="s">
        <v>180</v>
      </c>
      <c r="E2076" s="207" t="s">
        <v>21</v>
      </c>
      <c r="F2076" s="208" t="s">
        <v>3458</v>
      </c>
      <c r="G2076" s="205"/>
      <c r="H2076" s="209">
        <v>24.292</v>
      </c>
      <c r="I2076" s="210"/>
      <c r="J2076" s="205"/>
      <c r="K2076" s="205"/>
      <c r="L2076" s="211"/>
      <c r="M2076" s="212"/>
      <c r="N2076" s="213"/>
      <c r="O2076" s="213"/>
      <c r="P2076" s="213"/>
      <c r="Q2076" s="213"/>
      <c r="R2076" s="213"/>
      <c r="S2076" s="213"/>
      <c r="T2076" s="214"/>
      <c r="AT2076" s="215" t="s">
        <v>180</v>
      </c>
      <c r="AU2076" s="215" t="s">
        <v>81</v>
      </c>
      <c r="AV2076" s="11" t="s">
        <v>81</v>
      </c>
      <c r="AW2076" s="11" t="s">
        <v>182</v>
      </c>
      <c r="AX2076" s="11" t="s">
        <v>71</v>
      </c>
      <c r="AY2076" s="215" t="s">
        <v>172</v>
      </c>
    </row>
    <row r="2077" spans="2:51" s="11" customFormat="1" ht="40.5">
      <c r="B2077" s="204"/>
      <c r="C2077" s="205"/>
      <c r="D2077" s="206" t="s">
        <v>180</v>
      </c>
      <c r="E2077" s="207" t="s">
        <v>21</v>
      </c>
      <c r="F2077" s="208" t="s">
        <v>3459</v>
      </c>
      <c r="G2077" s="205"/>
      <c r="H2077" s="209">
        <v>65.788</v>
      </c>
      <c r="I2077" s="210"/>
      <c r="J2077" s="205"/>
      <c r="K2077" s="205"/>
      <c r="L2077" s="211"/>
      <c r="M2077" s="212"/>
      <c r="N2077" s="213"/>
      <c r="O2077" s="213"/>
      <c r="P2077" s="213"/>
      <c r="Q2077" s="213"/>
      <c r="R2077" s="213"/>
      <c r="S2077" s="213"/>
      <c r="T2077" s="214"/>
      <c r="AT2077" s="215" t="s">
        <v>180</v>
      </c>
      <c r="AU2077" s="215" t="s">
        <v>81</v>
      </c>
      <c r="AV2077" s="11" t="s">
        <v>81</v>
      </c>
      <c r="AW2077" s="11" t="s">
        <v>182</v>
      </c>
      <c r="AX2077" s="11" t="s">
        <v>71</v>
      </c>
      <c r="AY2077" s="215" t="s">
        <v>172</v>
      </c>
    </row>
    <row r="2078" spans="2:51" s="11" customFormat="1" ht="13.5">
      <c r="B2078" s="204"/>
      <c r="C2078" s="205"/>
      <c r="D2078" s="206" t="s">
        <v>180</v>
      </c>
      <c r="E2078" s="207" t="s">
        <v>21</v>
      </c>
      <c r="F2078" s="208" t="s">
        <v>3460</v>
      </c>
      <c r="G2078" s="205"/>
      <c r="H2078" s="209">
        <v>9.402</v>
      </c>
      <c r="I2078" s="210"/>
      <c r="J2078" s="205"/>
      <c r="K2078" s="205"/>
      <c r="L2078" s="211"/>
      <c r="M2078" s="212"/>
      <c r="N2078" s="213"/>
      <c r="O2078" s="213"/>
      <c r="P2078" s="213"/>
      <c r="Q2078" s="213"/>
      <c r="R2078" s="213"/>
      <c r="S2078" s="213"/>
      <c r="T2078" s="214"/>
      <c r="AT2078" s="215" t="s">
        <v>180</v>
      </c>
      <c r="AU2078" s="215" t="s">
        <v>81</v>
      </c>
      <c r="AV2078" s="11" t="s">
        <v>81</v>
      </c>
      <c r="AW2078" s="11" t="s">
        <v>182</v>
      </c>
      <c r="AX2078" s="11" t="s">
        <v>71</v>
      </c>
      <c r="AY2078" s="215" t="s">
        <v>172</v>
      </c>
    </row>
    <row r="2079" spans="2:51" s="11" customFormat="1" ht="13.5">
      <c r="B2079" s="204"/>
      <c r="C2079" s="205"/>
      <c r="D2079" s="206" t="s">
        <v>180</v>
      </c>
      <c r="E2079" s="207" t="s">
        <v>21</v>
      </c>
      <c r="F2079" s="208" t="s">
        <v>3524</v>
      </c>
      <c r="G2079" s="205"/>
      <c r="H2079" s="209">
        <v>12.1</v>
      </c>
      <c r="I2079" s="210"/>
      <c r="J2079" s="205"/>
      <c r="K2079" s="205"/>
      <c r="L2079" s="211"/>
      <c r="M2079" s="212"/>
      <c r="N2079" s="213"/>
      <c r="O2079" s="213"/>
      <c r="P2079" s="213"/>
      <c r="Q2079" s="213"/>
      <c r="R2079" s="213"/>
      <c r="S2079" s="213"/>
      <c r="T2079" s="214"/>
      <c r="AT2079" s="215" t="s">
        <v>180</v>
      </c>
      <c r="AU2079" s="215" t="s">
        <v>81</v>
      </c>
      <c r="AV2079" s="11" t="s">
        <v>81</v>
      </c>
      <c r="AW2079" s="11" t="s">
        <v>182</v>
      </c>
      <c r="AX2079" s="11" t="s">
        <v>71</v>
      </c>
      <c r="AY2079" s="215" t="s">
        <v>172</v>
      </c>
    </row>
    <row r="2080" spans="2:51" s="11" customFormat="1" ht="13.5">
      <c r="B2080" s="204"/>
      <c r="C2080" s="205"/>
      <c r="D2080" s="206" t="s">
        <v>180</v>
      </c>
      <c r="E2080" s="207" t="s">
        <v>21</v>
      </c>
      <c r="F2080" s="208" t="s">
        <v>3525</v>
      </c>
      <c r="G2080" s="205"/>
      <c r="H2080" s="209">
        <v>11.3</v>
      </c>
      <c r="I2080" s="210"/>
      <c r="J2080" s="205"/>
      <c r="K2080" s="205"/>
      <c r="L2080" s="211"/>
      <c r="M2080" s="212"/>
      <c r="N2080" s="213"/>
      <c r="O2080" s="213"/>
      <c r="P2080" s="213"/>
      <c r="Q2080" s="213"/>
      <c r="R2080" s="213"/>
      <c r="S2080" s="213"/>
      <c r="T2080" s="214"/>
      <c r="AT2080" s="215" t="s">
        <v>180</v>
      </c>
      <c r="AU2080" s="215" t="s">
        <v>81</v>
      </c>
      <c r="AV2080" s="11" t="s">
        <v>81</v>
      </c>
      <c r="AW2080" s="11" t="s">
        <v>182</v>
      </c>
      <c r="AX2080" s="11" t="s">
        <v>71</v>
      </c>
      <c r="AY2080" s="215" t="s">
        <v>172</v>
      </c>
    </row>
    <row r="2081" spans="2:51" s="11" customFormat="1" ht="13.5">
      <c r="B2081" s="204"/>
      <c r="C2081" s="205"/>
      <c r="D2081" s="206" t="s">
        <v>180</v>
      </c>
      <c r="E2081" s="207" t="s">
        <v>21</v>
      </c>
      <c r="F2081" s="208" t="s">
        <v>3526</v>
      </c>
      <c r="G2081" s="205"/>
      <c r="H2081" s="209">
        <v>11.3</v>
      </c>
      <c r="I2081" s="210"/>
      <c r="J2081" s="205"/>
      <c r="K2081" s="205"/>
      <c r="L2081" s="211"/>
      <c r="M2081" s="212"/>
      <c r="N2081" s="213"/>
      <c r="O2081" s="213"/>
      <c r="P2081" s="213"/>
      <c r="Q2081" s="213"/>
      <c r="R2081" s="213"/>
      <c r="S2081" s="213"/>
      <c r="T2081" s="214"/>
      <c r="AT2081" s="215" t="s">
        <v>180</v>
      </c>
      <c r="AU2081" s="215" t="s">
        <v>81</v>
      </c>
      <c r="AV2081" s="11" t="s">
        <v>81</v>
      </c>
      <c r="AW2081" s="11" t="s">
        <v>182</v>
      </c>
      <c r="AX2081" s="11" t="s">
        <v>71</v>
      </c>
      <c r="AY2081" s="215" t="s">
        <v>172</v>
      </c>
    </row>
    <row r="2082" spans="2:51" s="11" customFormat="1" ht="13.5">
      <c r="B2082" s="204"/>
      <c r="C2082" s="205"/>
      <c r="D2082" s="206" t="s">
        <v>180</v>
      </c>
      <c r="E2082" s="207" t="s">
        <v>21</v>
      </c>
      <c r="F2082" s="208" t="s">
        <v>3527</v>
      </c>
      <c r="G2082" s="205"/>
      <c r="H2082" s="209">
        <v>11.9</v>
      </c>
      <c r="I2082" s="210"/>
      <c r="J2082" s="205"/>
      <c r="K2082" s="205"/>
      <c r="L2082" s="211"/>
      <c r="M2082" s="212"/>
      <c r="N2082" s="213"/>
      <c r="O2082" s="213"/>
      <c r="P2082" s="213"/>
      <c r="Q2082" s="213"/>
      <c r="R2082" s="213"/>
      <c r="S2082" s="213"/>
      <c r="T2082" s="214"/>
      <c r="AT2082" s="215" t="s">
        <v>180</v>
      </c>
      <c r="AU2082" s="215" t="s">
        <v>81</v>
      </c>
      <c r="AV2082" s="11" t="s">
        <v>81</v>
      </c>
      <c r="AW2082" s="11" t="s">
        <v>182</v>
      </c>
      <c r="AX2082" s="11" t="s">
        <v>71</v>
      </c>
      <c r="AY2082" s="215" t="s">
        <v>172</v>
      </c>
    </row>
    <row r="2083" spans="2:51" s="11" customFormat="1" ht="13.5">
      <c r="B2083" s="204"/>
      <c r="C2083" s="205"/>
      <c r="D2083" s="206" t="s">
        <v>180</v>
      </c>
      <c r="E2083" s="207" t="s">
        <v>21</v>
      </c>
      <c r="F2083" s="208" t="s">
        <v>3528</v>
      </c>
      <c r="G2083" s="205"/>
      <c r="H2083" s="209">
        <v>10.52</v>
      </c>
      <c r="I2083" s="210"/>
      <c r="J2083" s="205"/>
      <c r="K2083" s="205"/>
      <c r="L2083" s="211"/>
      <c r="M2083" s="212"/>
      <c r="N2083" s="213"/>
      <c r="O2083" s="213"/>
      <c r="P2083" s="213"/>
      <c r="Q2083" s="213"/>
      <c r="R2083" s="213"/>
      <c r="S2083" s="213"/>
      <c r="T2083" s="214"/>
      <c r="AT2083" s="215" t="s">
        <v>180</v>
      </c>
      <c r="AU2083" s="215" t="s">
        <v>81</v>
      </c>
      <c r="AV2083" s="11" t="s">
        <v>81</v>
      </c>
      <c r="AW2083" s="11" t="s">
        <v>182</v>
      </c>
      <c r="AX2083" s="11" t="s">
        <v>71</v>
      </c>
      <c r="AY2083" s="215" t="s">
        <v>172</v>
      </c>
    </row>
    <row r="2084" spans="2:51" s="11" customFormat="1" ht="13.5">
      <c r="B2084" s="204"/>
      <c r="C2084" s="205"/>
      <c r="D2084" s="206" t="s">
        <v>180</v>
      </c>
      <c r="E2084" s="207" t="s">
        <v>21</v>
      </c>
      <c r="F2084" s="208" t="s">
        <v>3529</v>
      </c>
      <c r="G2084" s="205"/>
      <c r="H2084" s="209">
        <v>9.36</v>
      </c>
      <c r="I2084" s="210"/>
      <c r="J2084" s="205"/>
      <c r="K2084" s="205"/>
      <c r="L2084" s="211"/>
      <c r="M2084" s="212"/>
      <c r="N2084" s="213"/>
      <c r="O2084" s="213"/>
      <c r="P2084" s="213"/>
      <c r="Q2084" s="213"/>
      <c r="R2084" s="213"/>
      <c r="S2084" s="213"/>
      <c r="T2084" s="214"/>
      <c r="AT2084" s="215" t="s">
        <v>180</v>
      </c>
      <c r="AU2084" s="215" t="s">
        <v>81</v>
      </c>
      <c r="AV2084" s="11" t="s">
        <v>81</v>
      </c>
      <c r="AW2084" s="11" t="s">
        <v>182</v>
      </c>
      <c r="AX2084" s="11" t="s">
        <v>71</v>
      </c>
      <c r="AY2084" s="215" t="s">
        <v>172</v>
      </c>
    </row>
    <row r="2085" spans="2:51" s="11" customFormat="1" ht="13.5">
      <c r="B2085" s="204"/>
      <c r="C2085" s="205"/>
      <c r="D2085" s="206" t="s">
        <v>180</v>
      </c>
      <c r="E2085" s="207" t="s">
        <v>21</v>
      </c>
      <c r="F2085" s="208" t="s">
        <v>3530</v>
      </c>
      <c r="G2085" s="205"/>
      <c r="H2085" s="209">
        <v>9.48</v>
      </c>
      <c r="I2085" s="210"/>
      <c r="J2085" s="205"/>
      <c r="K2085" s="205"/>
      <c r="L2085" s="211"/>
      <c r="M2085" s="212"/>
      <c r="N2085" s="213"/>
      <c r="O2085" s="213"/>
      <c r="P2085" s="213"/>
      <c r="Q2085" s="213"/>
      <c r="R2085" s="213"/>
      <c r="S2085" s="213"/>
      <c r="T2085" s="214"/>
      <c r="AT2085" s="215" t="s">
        <v>180</v>
      </c>
      <c r="AU2085" s="215" t="s">
        <v>81</v>
      </c>
      <c r="AV2085" s="11" t="s">
        <v>81</v>
      </c>
      <c r="AW2085" s="11" t="s">
        <v>182</v>
      </c>
      <c r="AX2085" s="11" t="s">
        <v>71</v>
      </c>
      <c r="AY2085" s="215" t="s">
        <v>172</v>
      </c>
    </row>
    <row r="2086" spans="2:51" s="11" customFormat="1" ht="13.5">
      <c r="B2086" s="204"/>
      <c r="C2086" s="205"/>
      <c r="D2086" s="206" t="s">
        <v>180</v>
      </c>
      <c r="E2086" s="207" t="s">
        <v>21</v>
      </c>
      <c r="F2086" s="208" t="s">
        <v>3531</v>
      </c>
      <c r="G2086" s="205"/>
      <c r="H2086" s="209">
        <v>10.52</v>
      </c>
      <c r="I2086" s="210"/>
      <c r="J2086" s="205"/>
      <c r="K2086" s="205"/>
      <c r="L2086" s="211"/>
      <c r="M2086" s="212"/>
      <c r="N2086" s="213"/>
      <c r="O2086" s="213"/>
      <c r="P2086" s="213"/>
      <c r="Q2086" s="213"/>
      <c r="R2086" s="213"/>
      <c r="S2086" s="213"/>
      <c r="T2086" s="214"/>
      <c r="AT2086" s="215" t="s">
        <v>180</v>
      </c>
      <c r="AU2086" s="215" t="s">
        <v>81</v>
      </c>
      <c r="AV2086" s="11" t="s">
        <v>81</v>
      </c>
      <c r="AW2086" s="11" t="s">
        <v>182</v>
      </c>
      <c r="AX2086" s="11" t="s">
        <v>71</v>
      </c>
      <c r="AY2086" s="215" t="s">
        <v>172</v>
      </c>
    </row>
    <row r="2087" spans="2:51" s="11" customFormat="1" ht="13.5">
      <c r="B2087" s="204"/>
      <c r="C2087" s="205"/>
      <c r="D2087" s="206" t="s">
        <v>180</v>
      </c>
      <c r="E2087" s="207" t="s">
        <v>21</v>
      </c>
      <c r="F2087" s="208" t="s">
        <v>3532</v>
      </c>
      <c r="G2087" s="205"/>
      <c r="H2087" s="209">
        <v>10.52</v>
      </c>
      <c r="I2087" s="210"/>
      <c r="J2087" s="205"/>
      <c r="K2087" s="205"/>
      <c r="L2087" s="211"/>
      <c r="M2087" s="212"/>
      <c r="N2087" s="213"/>
      <c r="O2087" s="213"/>
      <c r="P2087" s="213"/>
      <c r="Q2087" s="213"/>
      <c r="R2087" s="213"/>
      <c r="S2087" s="213"/>
      <c r="T2087" s="214"/>
      <c r="AT2087" s="215" t="s">
        <v>180</v>
      </c>
      <c r="AU2087" s="215" t="s">
        <v>81</v>
      </c>
      <c r="AV2087" s="11" t="s">
        <v>81</v>
      </c>
      <c r="AW2087" s="11" t="s">
        <v>182</v>
      </c>
      <c r="AX2087" s="11" t="s">
        <v>71</v>
      </c>
      <c r="AY2087" s="215" t="s">
        <v>172</v>
      </c>
    </row>
    <row r="2088" spans="2:51" s="11" customFormat="1" ht="13.5">
      <c r="B2088" s="204"/>
      <c r="C2088" s="205"/>
      <c r="D2088" s="206" t="s">
        <v>180</v>
      </c>
      <c r="E2088" s="207" t="s">
        <v>21</v>
      </c>
      <c r="F2088" s="208" t="s">
        <v>3533</v>
      </c>
      <c r="G2088" s="205"/>
      <c r="H2088" s="209">
        <v>9.36</v>
      </c>
      <c r="I2088" s="210"/>
      <c r="J2088" s="205"/>
      <c r="K2088" s="205"/>
      <c r="L2088" s="211"/>
      <c r="M2088" s="212"/>
      <c r="N2088" s="213"/>
      <c r="O2088" s="213"/>
      <c r="P2088" s="213"/>
      <c r="Q2088" s="213"/>
      <c r="R2088" s="213"/>
      <c r="S2088" s="213"/>
      <c r="T2088" s="214"/>
      <c r="AT2088" s="215" t="s">
        <v>180</v>
      </c>
      <c r="AU2088" s="215" t="s">
        <v>81</v>
      </c>
      <c r="AV2088" s="11" t="s">
        <v>81</v>
      </c>
      <c r="AW2088" s="11" t="s">
        <v>182</v>
      </c>
      <c r="AX2088" s="11" t="s">
        <v>71</v>
      </c>
      <c r="AY2088" s="215" t="s">
        <v>172</v>
      </c>
    </row>
    <row r="2089" spans="2:51" s="11" customFormat="1" ht="13.5">
      <c r="B2089" s="204"/>
      <c r="C2089" s="205"/>
      <c r="D2089" s="206" t="s">
        <v>180</v>
      </c>
      <c r="E2089" s="207" t="s">
        <v>21</v>
      </c>
      <c r="F2089" s="208" t="s">
        <v>3534</v>
      </c>
      <c r="G2089" s="205"/>
      <c r="H2089" s="209">
        <v>9.48</v>
      </c>
      <c r="I2089" s="210"/>
      <c r="J2089" s="205"/>
      <c r="K2089" s="205"/>
      <c r="L2089" s="211"/>
      <c r="M2089" s="212"/>
      <c r="N2089" s="213"/>
      <c r="O2089" s="213"/>
      <c r="P2089" s="213"/>
      <c r="Q2089" s="213"/>
      <c r="R2089" s="213"/>
      <c r="S2089" s="213"/>
      <c r="T2089" s="214"/>
      <c r="AT2089" s="215" t="s">
        <v>180</v>
      </c>
      <c r="AU2089" s="215" t="s">
        <v>81</v>
      </c>
      <c r="AV2089" s="11" t="s">
        <v>81</v>
      </c>
      <c r="AW2089" s="11" t="s">
        <v>182</v>
      </c>
      <c r="AX2089" s="11" t="s">
        <v>71</v>
      </c>
      <c r="AY2089" s="215" t="s">
        <v>172</v>
      </c>
    </row>
    <row r="2090" spans="2:51" s="11" customFormat="1" ht="13.5">
      <c r="B2090" s="204"/>
      <c r="C2090" s="205"/>
      <c r="D2090" s="206" t="s">
        <v>180</v>
      </c>
      <c r="E2090" s="207" t="s">
        <v>21</v>
      </c>
      <c r="F2090" s="208" t="s">
        <v>3535</v>
      </c>
      <c r="G2090" s="205"/>
      <c r="H2090" s="209">
        <v>10.52</v>
      </c>
      <c r="I2090" s="210"/>
      <c r="J2090" s="205"/>
      <c r="K2090" s="205"/>
      <c r="L2090" s="211"/>
      <c r="M2090" s="212"/>
      <c r="N2090" s="213"/>
      <c r="O2090" s="213"/>
      <c r="P2090" s="213"/>
      <c r="Q2090" s="213"/>
      <c r="R2090" s="213"/>
      <c r="S2090" s="213"/>
      <c r="T2090" s="214"/>
      <c r="AT2090" s="215" t="s">
        <v>180</v>
      </c>
      <c r="AU2090" s="215" t="s">
        <v>81</v>
      </c>
      <c r="AV2090" s="11" t="s">
        <v>81</v>
      </c>
      <c r="AW2090" s="11" t="s">
        <v>182</v>
      </c>
      <c r="AX2090" s="11" t="s">
        <v>71</v>
      </c>
      <c r="AY2090" s="215" t="s">
        <v>172</v>
      </c>
    </row>
    <row r="2091" spans="2:51" s="11" customFormat="1" ht="13.5">
      <c r="B2091" s="204"/>
      <c r="C2091" s="205"/>
      <c r="D2091" s="206" t="s">
        <v>180</v>
      </c>
      <c r="E2091" s="207" t="s">
        <v>21</v>
      </c>
      <c r="F2091" s="208" t="s">
        <v>3536</v>
      </c>
      <c r="G2091" s="205"/>
      <c r="H2091" s="209">
        <v>10.52</v>
      </c>
      <c r="I2091" s="210"/>
      <c r="J2091" s="205"/>
      <c r="K2091" s="205"/>
      <c r="L2091" s="211"/>
      <c r="M2091" s="212"/>
      <c r="N2091" s="213"/>
      <c r="O2091" s="213"/>
      <c r="P2091" s="213"/>
      <c r="Q2091" s="213"/>
      <c r="R2091" s="213"/>
      <c r="S2091" s="213"/>
      <c r="T2091" s="214"/>
      <c r="AT2091" s="215" t="s">
        <v>180</v>
      </c>
      <c r="AU2091" s="215" t="s">
        <v>81</v>
      </c>
      <c r="AV2091" s="11" t="s">
        <v>81</v>
      </c>
      <c r="AW2091" s="11" t="s">
        <v>182</v>
      </c>
      <c r="AX2091" s="11" t="s">
        <v>71</v>
      </c>
      <c r="AY2091" s="215" t="s">
        <v>172</v>
      </c>
    </row>
    <row r="2092" spans="2:51" s="11" customFormat="1" ht="13.5">
      <c r="B2092" s="204"/>
      <c r="C2092" s="205"/>
      <c r="D2092" s="206" t="s">
        <v>180</v>
      </c>
      <c r="E2092" s="207" t="s">
        <v>21</v>
      </c>
      <c r="F2092" s="208" t="s">
        <v>3537</v>
      </c>
      <c r="G2092" s="205"/>
      <c r="H2092" s="209">
        <v>9.36</v>
      </c>
      <c r="I2092" s="210"/>
      <c r="J2092" s="205"/>
      <c r="K2092" s="205"/>
      <c r="L2092" s="211"/>
      <c r="M2092" s="212"/>
      <c r="N2092" s="213"/>
      <c r="O2092" s="213"/>
      <c r="P2092" s="213"/>
      <c r="Q2092" s="213"/>
      <c r="R2092" s="213"/>
      <c r="S2092" s="213"/>
      <c r="T2092" s="214"/>
      <c r="AT2092" s="215" t="s">
        <v>180</v>
      </c>
      <c r="AU2092" s="215" t="s">
        <v>81</v>
      </c>
      <c r="AV2092" s="11" t="s">
        <v>81</v>
      </c>
      <c r="AW2092" s="11" t="s">
        <v>182</v>
      </c>
      <c r="AX2092" s="11" t="s">
        <v>71</v>
      </c>
      <c r="AY2092" s="215" t="s">
        <v>172</v>
      </c>
    </row>
    <row r="2093" spans="2:51" s="11" customFormat="1" ht="13.5">
      <c r="B2093" s="204"/>
      <c r="C2093" s="205"/>
      <c r="D2093" s="206" t="s">
        <v>180</v>
      </c>
      <c r="E2093" s="207" t="s">
        <v>21</v>
      </c>
      <c r="F2093" s="208" t="s">
        <v>3538</v>
      </c>
      <c r="G2093" s="205"/>
      <c r="H2093" s="209">
        <v>9.48</v>
      </c>
      <c r="I2093" s="210"/>
      <c r="J2093" s="205"/>
      <c r="K2093" s="205"/>
      <c r="L2093" s="211"/>
      <c r="M2093" s="212"/>
      <c r="N2093" s="213"/>
      <c r="O2093" s="213"/>
      <c r="P2093" s="213"/>
      <c r="Q2093" s="213"/>
      <c r="R2093" s="213"/>
      <c r="S2093" s="213"/>
      <c r="T2093" s="214"/>
      <c r="AT2093" s="215" t="s">
        <v>180</v>
      </c>
      <c r="AU2093" s="215" t="s">
        <v>81</v>
      </c>
      <c r="AV2093" s="11" t="s">
        <v>81</v>
      </c>
      <c r="AW2093" s="11" t="s">
        <v>182</v>
      </c>
      <c r="AX2093" s="11" t="s">
        <v>71</v>
      </c>
      <c r="AY2093" s="215" t="s">
        <v>172</v>
      </c>
    </row>
    <row r="2094" spans="2:51" s="11" customFormat="1" ht="13.5">
      <c r="B2094" s="204"/>
      <c r="C2094" s="205"/>
      <c r="D2094" s="206" t="s">
        <v>180</v>
      </c>
      <c r="E2094" s="207" t="s">
        <v>21</v>
      </c>
      <c r="F2094" s="208" t="s">
        <v>3539</v>
      </c>
      <c r="G2094" s="205"/>
      <c r="H2094" s="209">
        <v>10.52</v>
      </c>
      <c r="I2094" s="210"/>
      <c r="J2094" s="205"/>
      <c r="K2094" s="205"/>
      <c r="L2094" s="211"/>
      <c r="M2094" s="212"/>
      <c r="N2094" s="213"/>
      <c r="O2094" s="213"/>
      <c r="P2094" s="213"/>
      <c r="Q2094" s="213"/>
      <c r="R2094" s="213"/>
      <c r="S2094" s="213"/>
      <c r="T2094" s="214"/>
      <c r="AT2094" s="215" t="s">
        <v>180</v>
      </c>
      <c r="AU2094" s="215" t="s">
        <v>81</v>
      </c>
      <c r="AV2094" s="11" t="s">
        <v>81</v>
      </c>
      <c r="AW2094" s="11" t="s">
        <v>182</v>
      </c>
      <c r="AX2094" s="11" t="s">
        <v>71</v>
      </c>
      <c r="AY2094" s="215" t="s">
        <v>172</v>
      </c>
    </row>
    <row r="2095" spans="2:51" s="11" customFormat="1" ht="13.5">
      <c r="B2095" s="204"/>
      <c r="C2095" s="205"/>
      <c r="D2095" s="206" t="s">
        <v>180</v>
      </c>
      <c r="E2095" s="207" t="s">
        <v>21</v>
      </c>
      <c r="F2095" s="208" t="s">
        <v>3540</v>
      </c>
      <c r="G2095" s="205"/>
      <c r="H2095" s="209">
        <v>10.52</v>
      </c>
      <c r="I2095" s="210"/>
      <c r="J2095" s="205"/>
      <c r="K2095" s="205"/>
      <c r="L2095" s="211"/>
      <c r="M2095" s="212"/>
      <c r="N2095" s="213"/>
      <c r="O2095" s="213"/>
      <c r="P2095" s="213"/>
      <c r="Q2095" s="213"/>
      <c r="R2095" s="213"/>
      <c r="S2095" s="213"/>
      <c r="T2095" s="214"/>
      <c r="AT2095" s="215" t="s">
        <v>180</v>
      </c>
      <c r="AU2095" s="215" t="s">
        <v>81</v>
      </c>
      <c r="AV2095" s="11" t="s">
        <v>81</v>
      </c>
      <c r="AW2095" s="11" t="s">
        <v>182</v>
      </c>
      <c r="AX2095" s="11" t="s">
        <v>71</v>
      </c>
      <c r="AY2095" s="215" t="s">
        <v>172</v>
      </c>
    </row>
    <row r="2096" spans="2:51" s="11" customFormat="1" ht="13.5">
      <c r="B2096" s="204"/>
      <c r="C2096" s="205"/>
      <c r="D2096" s="206" t="s">
        <v>180</v>
      </c>
      <c r="E2096" s="207" t="s">
        <v>21</v>
      </c>
      <c r="F2096" s="208" t="s">
        <v>3541</v>
      </c>
      <c r="G2096" s="205"/>
      <c r="H2096" s="209">
        <v>9.36</v>
      </c>
      <c r="I2096" s="210"/>
      <c r="J2096" s="205"/>
      <c r="K2096" s="205"/>
      <c r="L2096" s="211"/>
      <c r="M2096" s="212"/>
      <c r="N2096" s="213"/>
      <c r="O2096" s="213"/>
      <c r="P2096" s="213"/>
      <c r="Q2096" s="213"/>
      <c r="R2096" s="213"/>
      <c r="S2096" s="213"/>
      <c r="T2096" s="214"/>
      <c r="AT2096" s="215" t="s">
        <v>180</v>
      </c>
      <c r="AU2096" s="215" t="s">
        <v>81</v>
      </c>
      <c r="AV2096" s="11" t="s">
        <v>81</v>
      </c>
      <c r="AW2096" s="11" t="s">
        <v>182</v>
      </c>
      <c r="AX2096" s="11" t="s">
        <v>71</v>
      </c>
      <c r="AY2096" s="215" t="s">
        <v>172</v>
      </c>
    </row>
    <row r="2097" spans="2:51" s="11" customFormat="1" ht="13.5">
      <c r="B2097" s="204"/>
      <c r="C2097" s="205"/>
      <c r="D2097" s="206" t="s">
        <v>180</v>
      </c>
      <c r="E2097" s="207" t="s">
        <v>21</v>
      </c>
      <c r="F2097" s="208" t="s">
        <v>3542</v>
      </c>
      <c r="G2097" s="205"/>
      <c r="H2097" s="209">
        <v>9.48</v>
      </c>
      <c r="I2097" s="210"/>
      <c r="J2097" s="205"/>
      <c r="K2097" s="205"/>
      <c r="L2097" s="211"/>
      <c r="M2097" s="212"/>
      <c r="N2097" s="213"/>
      <c r="O2097" s="213"/>
      <c r="P2097" s="213"/>
      <c r="Q2097" s="213"/>
      <c r="R2097" s="213"/>
      <c r="S2097" s="213"/>
      <c r="T2097" s="214"/>
      <c r="AT2097" s="215" t="s">
        <v>180</v>
      </c>
      <c r="AU2097" s="215" t="s">
        <v>81</v>
      </c>
      <c r="AV2097" s="11" t="s">
        <v>81</v>
      </c>
      <c r="AW2097" s="11" t="s">
        <v>182</v>
      </c>
      <c r="AX2097" s="11" t="s">
        <v>71</v>
      </c>
      <c r="AY2097" s="215" t="s">
        <v>172</v>
      </c>
    </row>
    <row r="2098" spans="2:51" s="11" customFormat="1" ht="13.5">
      <c r="B2098" s="204"/>
      <c r="C2098" s="205"/>
      <c r="D2098" s="206" t="s">
        <v>180</v>
      </c>
      <c r="E2098" s="207" t="s">
        <v>21</v>
      </c>
      <c r="F2098" s="208" t="s">
        <v>3543</v>
      </c>
      <c r="G2098" s="205"/>
      <c r="H2098" s="209">
        <v>10.52</v>
      </c>
      <c r="I2098" s="210"/>
      <c r="J2098" s="205"/>
      <c r="K2098" s="205"/>
      <c r="L2098" s="211"/>
      <c r="M2098" s="212"/>
      <c r="N2098" s="213"/>
      <c r="O2098" s="213"/>
      <c r="P2098" s="213"/>
      <c r="Q2098" s="213"/>
      <c r="R2098" s="213"/>
      <c r="S2098" s="213"/>
      <c r="T2098" s="214"/>
      <c r="AT2098" s="215" t="s">
        <v>180</v>
      </c>
      <c r="AU2098" s="215" t="s">
        <v>81</v>
      </c>
      <c r="AV2098" s="11" t="s">
        <v>81</v>
      </c>
      <c r="AW2098" s="11" t="s">
        <v>182</v>
      </c>
      <c r="AX2098" s="11" t="s">
        <v>71</v>
      </c>
      <c r="AY2098" s="215" t="s">
        <v>172</v>
      </c>
    </row>
    <row r="2099" spans="2:51" s="12" customFormat="1" ht="13.5">
      <c r="B2099" s="216"/>
      <c r="C2099" s="217"/>
      <c r="D2099" s="206" t="s">
        <v>180</v>
      </c>
      <c r="E2099" s="218" t="s">
        <v>21</v>
      </c>
      <c r="F2099" s="219" t="s">
        <v>183</v>
      </c>
      <c r="G2099" s="217"/>
      <c r="H2099" s="220">
        <v>467.642</v>
      </c>
      <c r="I2099" s="221"/>
      <c r="J2099" s="217"/>
      <c r="K2099" s="217"/>
      <c r="L2099" s="222"/>
      <c r="M2099" s="223"/>
      <c r="N2099" s="224"/>
      <c r="O2099" s="224"/>
      <c r="P2099" s="224"/>
      <c r="Q2099" s="224"/>
      <c r="R2099" s="224"/>
      <c r="S2099" s="224"/>
      <c r="T2099" s="225"/>
      <c r="AT2099" s="226" t="s">
        <v>180</v>
      </c>
      <c r="AU2099" s="226" t="s">
        <v>81</v>
      </c>
      <c r="AV2099" s="12" t="s">
        <v>179</v>
      </c>
      <c r="AW2099" s="12" t="s">
        <v>182</v>
      </c>
      <c r="AX2099" s="12" t="s">
        <v>79</v>
      </c>
      <c r="AY2099" s="226" t="s">
        <v>172</v>
      </c>
    </row>
    <row r="2100" spans="2:65" s="1" customFormat="1" ht="16.5" customHeight="1">
      <c r="B2100" s="41"/>
      <c r="C2100" s="192" t="s">
        <v>1745</v>
      </c>
      <c r="D2100" s="192" t="s">
        <v>174</v>
      </c>
      <c r="E2100" s="193" t="s">
        <v>3544</v>
      </c>
      <c r="F2100" s="194" t="s">
        <v>3545</v>
      </c>
      <c r="G2100" s="195" t="s">
        <v>348</v>
      </c>
      <c r="H2100" s="196">
        <v>8.88</v>
      </c>
      <c r="I2100" s="197"/>
      <c r="J2100" s="198">
        <f>ROUND(I2100*H2100,2)</f>
        <v>0</v>
      </c>
      <c r="K2100" s="194" t="s">
        <v>178</v>
      </c>
      <c r="L2100" s="61"/>
      <c r="M2100" s="199" t="s">
        <v>21</v>
      </c>
      <c r="N2100" s="200" t="s">
        <v>42</v>
      </c>
      <c r="O2100" s="42"/>
      <c r="P2100" s="201">
        <f>O2100*H2100</f>
        <v>0</v>
      </c>
      <c r="Q2100" s="201">
        <v>0</v>
      </c>
      <c r="R2100" s="201">
        <f>Q2100*H2100</f>
        <v>0</v>
      </c>
      <c r="S2100" s="201">
        <v>0</v>
      </c>
      <c r="T2100" s="202">
        <f>S2100*H2100</f>
        <v>0</v>
      </c>
      <c r="AR2100" s="24" t="s">
        <v>209</v>
      </c>
      <c r="AT2100" s="24" t="s">
        <v>174</v>
      </c>
      <c r="AU2100" s="24" t="s">
        <v>81</v>
      </c>
      <c r="AY2100" s="24" t="s">
        <v>172</v>
      </c>
      <c r="BE2100" s="203">
        <f>IF(N2100="základní",J2100,0)</f>
        <v>0</v>
      </c>
      <c r="BF2100" s="203">
        <f>IF(N2100="snížená",J2100,0)</f>
        <v>0</v>
      </c>
      <c r="BG2100" s="203">
        <f>IF(N2100="zákl. přenesená",J2100,0)</f>
        <v>0</v>
      </c>
      <c r="BH2100" s="203">
        <f>IF(N2100="sníž. přenesená",J2100,0)</f>
        <v>0</v>
      </c>
      <c r="BI2100" s="203">
        <f>IF(N2100="nulová",J2100,0)</f>
        <v>0</v>
      </c>
      <c r="BJ2100" s="24" t="s">
        <v>79</v>
      </c>
      <c r="BK2100" s="203">
        <f>ROUND(I2100*H2100,2)</f>
        <v>0</v>
      </c>
      <c r="BL2100" s="24" t="s">
        <v>209</v>
      </c>
      <c r="BM2100" s="24" t="s">
        <v>3546</v>
      </c>
    </row>
    <row r="2101" spans="2:51" s="11" customFormat="1" ht="13.5">
      <c r="B2101" s="204"/>
      <c r="C2101" s="205"/>
      <c r="D2101" s="206" t="s">
        <v>180</v>
      </c>
      <c r="E2101" s="207" t="s">
        <v>21</v>
      </c>
      <c r="F2101" s="208" t="s">
        <v>683</v>
      </c>
      <c r="G2101" s="205"/>
      <c r="H2101" s="209">
        <v>8.88</v>
      </c>
      <c r="I2101" s="210"/>
      <c r="J2101" s="205"/>
      <c r="K2101" s="205"/>
      <c r="L2101" s="211"/>
      <c r="M2101" s="212"/>
      <c r="N2101" s="213"/>
      <c r="O2101" s="213"/>
      <c r="P2101" s="213"/>
      <c r="Q2101" s="213"/>
      <c r="R2101" s="213"/>
      <c r="S2101" s="213"/>
      <c r="T2101" s="214"/>
      <c r="AT2101" s="215" t="s">
        <v>180</v>
      </c>
      <c r="AU2101" s="215" t="s">
        <v>81</v>
      </c>
      <c r="AV2101" s="11" t="s">
        <v>81</v>
      </c>
      <c r="AW2101" s="11" t="s">
        <v>182</v>
      </c>
      <c r="AX2101" s="11" t="s">
        <v>71</v>
      </c>
      <c r="AY2101" s="215" t="s">
        <v>172</v>
      </c>
    </row>
    <row r="2102" spans="2:51" s="12" customFormat="1" ht="13.5">
      <c r="B2102" s="216"/>
      <c r="C2102" s="217"/>
      <c r="D2102" s="206" t="s">
        <v>180</v>
      </c>
      <c r="E2102" s="218" t="s">
        <v>21</v>
      </c>
      <c r="F2102" s="219" t="s">
        <v>183</v>
      </c>
      <c r="G2102" s="217"/>
      <c r="H2102" s="220">
        <v>8.88</v>
      </c>
      <c r="I2102" s="221"/>
      <c r="J2102" s="217"/>
      <c r="K2102" s="217"/>
      <c r="L2102" s="222"/>
      <c r="M2102" s="223"/>
      <c r="N2102" s="224"/>
      <c r="O2102" s="224"/>
      <c r="P2102" s="224"/>
      <c r="Q2102" s="224"/>
      <c r="R2102" s="224"/>
      <c r="S2102" s="224"/>
      <c r="T2102" s="225"/>
      <c r="AT2102" s="226" t="s">
        <v>180</v>
      </c>
      <c r="AU2102" s="226" t="s">
        <v>81</v>
      </c>
      <c r="AV2102" s="12" t="s">
        <v>179</v>
      </c>
      <c r="AW2102" s="12" t="s">
        <v>182</v>
      </c>
      <c r="AX2102" s="12" t="s">
        <v>79</v>
      </c>
      <c r="AY2102" s="226" t="s">
        <v>172</v>
      </c>
    </row>
    <row r="2103" spans="2:65" s="1" customFormat="1" ht="38.25" customHeight="1">
      <c r="B2103" s="41"/>
      <c r="C2103" s="227" t="s">
        <v>1846</v>
      </c>
      <c r="D2103" s="227" t="s">
        <v>268</v>
      </c>
      <c r="E2103" s="228" t="s">
        <v>3547</v>
      </c>
      <c r="F2103" s="229" t="s">
        <v>3548</v>
      </c>
      <c r="G2103" s="230" t="s">
        <v>348</v>
      </c>
      <c r="H2103" s="231">
        <v>9.768</v>
      </c>
      <c r="I2103" s="232"/>
      <c r="J2103" s="233">
        <f>ROUND(I2103*H2103,2)</f>
        <v>0</v>
      </c>
      <c r="K2103" s="229" t="s">
        <v>21</v>
      </c>
      <c r="L2103" s="234"/>
      <c r="M2103" s="235" t="s">
        <v>21</v>
      </c>
      <c r="N2103" s="236" t="s">
        <v>42</v>
      </c>
      <c r="O2103" s="42"/>
      <c r="P2103" s="201">
        <f>O2103*H2103</f>
        <v>0</v>
      </c>
      <c r="Q2103" s="201">
        <v>0</v>
      </c>
      <c r="R2103" s="201">
        <f>Q2103*H2103</f>
        <v>0</v>
      </c>
      <c r="S2103" s="201">
        <v>0</v>
      </c>
      <c r="T2103" s="202">
        <f>S2103*H2103</f>
        <v>0</v>
      </c>
      <c r="AR2103" s="24" t="s">
        <v>246</v>
      </c>
      <c r="AT2103" s="24" t="s">
        <v>268</v>
      </c>
      <c r="AU2103" s="24" t="s">
        <v>81</v>
      </c>
      <c r="AY2103" s="24" t="s">
        <v>172</v>
      </c>
      <c r="BE2103" s="203">
        <f>IF(N2103="základní",J2103,0)</f>
        <v>0</v>
      </c>
      <c r="BF2103" s="203">
        <f>IF(N2103="snížená",J2103,0)</f>
        <v>0</v>
      </c>
      <c r="BG2103" s="203">
        <f>IF(N2103="zákl. přenesená",J2103,0)</f>
        <v>0</v>
      </c>
      <c r="BH2103" s="203">
        <f>IF(N2103="sníž. přenesená",J2103,0)</f>
        <v>0</v>
      </c>
      <c r="BI2103" s="203">
        <f>IF(N2103="nulová",J2103,0)</f>
        <v>0</v>
      </c>
      <c r="BJ2103" s="24" t="s">
        <v>79</v>
      </c>
      <c r="BK2103" s="203">
        <f>ROUND(I2103*H2103,2)</f>
        <v>0</v>
      </c>
      <c r="BL2103" s="24" t="s">
        <v>209</v>
      </c>
      <c r="BM2103" s="24" t="s">
        <v>3549</v>
      </c>
    </row>
    <row r="2104" spans="2:51" s="11" customFormat="1" ht="13.5">
      <c r="B2104" s="204"/>
      <c r="C2104" s="205"/>
      <c r="D2104" s="206" t="s">
        <v>180</v>
      </c>
      <c r="E2104" s="207" t="s">
        <v>21</v>
      </c>
      <c r="F2104" s="208" t="s">
        <v>3550</v>
      </c>
      <c r="G2104" s="205"/>
      <c r="H2104" s="209">
        <v>9.768</v>
      </c>
      <c r="I2104" s="210"/>
      <c r="J2104" s="205"/>
      <c r="K2104" s="205"/>
      <c r="L2104" s="211"/>
      <c r="M2104" s="212"/>
      <c r="N2104" s="213"/>
      <c r="O2104" s="213"/>
      <c r="P2104" s="213"/>
      <c r="Q2104" s="213"/>
      <c r="R2104" s="213"/>
      <c r="S2104" s="213"/>
      <c r="T2104" s="214"/>
      <c r="AT2104" s="215" t="s">
        <v>180</v>
      </c>
      <c r="AU2104" s="215" t="s">
        <v>81</v>
      </c>
      <c r="AV2104" s="11" t="s">
        <v>81</v>
      </c>
      <c r="AW2104" s="11" t="s">
        <v>182</v>
      </c>
      <c r="AX2104" s="11" t="s">
        <v>71</v>
      </c>
      <c r="AY2104" s="215" t="s">
        <v>172</v>
      </c>
    </row>
    <row r="2105" spans="2:51" s="12" customFormat="1" ht="13.5">
      <c r="B2105" s="216"/>
      <c r="C2105" s="217"/>
      <c r="D2105" s="206" t="s">
        <v>180</v>
      </c>
      <c r="E2105" s="218" t="s">
        <v>21</v>
      </c>
      <c r="F2105" s="219" t="s">
        <v>183</v>
      </c>
      <c r="G2105" s="217"/>
      <c r="H2105" s="220">
        <v>9.768</v>
      </c>
      <c r="I2105" s="221"/>
      <c r="J2105" s="217"/>
      <c r="K2105" s="217"/>
      <c r="L2105" s="222"/>
      <c r="M2105" s="223"/>
      <c r="N2105" s="224"/>
      <c r="O2105" s="224"/>
      <c r="P2105" s="224"/>
      <c r="Q2105" s="224"/>
      <c r="R2105" s="224"/>
      <c r="S2105" s="224"/>
      <c r="T2105" s="225"/>
      <c r="AT2105" s="226" t="s">
        <v>180</v>
      </c>
      <c r="AU2105" s="226" t="s">
        <v>81</v>
      </c>
      <c r="AV2105" s="12" t="s">
        <v>179</v>
      </c>
      <c r="AW2105" s="12" t="s">
        <v>182</v>
      </c>
      <c r="AX2105" s="12" t="s">
        <v>79</v>
      </c>
      <c r="AY2105" s="226" t="s">
        <v>172</v>
      </c>
    </row>
    <row r="2106" spans="2:65" s="1" customFormat="1" ht="25.5" customHeight="1">
      <c r="B2106" s="41"/>
      <c r="C2106" s="192" t="s">
        <v>2037</v>
      </c>
      <c r="D2106" s="192" t="s">
        <v>174</v>
      </c>
      <c r="E2106" s="193" t="s">
        <v>3551</v>
      </c>
      <c r="F2106" s="194" t="s">
        <v>3552</v>
      </c>
      <c r="G2106" s="195" t="s">
        <v>1092</v>
      </c>
      <c r="H2106" s="247"/>
      <c r="I2106" s="197"/>
      <c r="J2106" s="198">
        <f>ROUND(I2106*H2106,2)</f>
        <v>0</v>
      </c>
      <c r="K2106" s="194" t="s">
        <v>178</v>
      </c>
      <c r="L2106" s="61"/>
      <c r="M2106" s="199" t="s">
        <v>21</v>
      </c>
      <c r="N2106" s="200" t="s">
        <v>42</v>
      </c>
      <c r="O2106" s="42"/>
      <c r="P2106" s="201">
        <f>O2106*H2106</f>
        <v>0</v>
      </c>
      <c r="Q2106" s="201">
        <v>0</v>
      </c>
      <c r="R2106" s="201">
        <f>Q2106*H2106</f>
        <v>0</v>
      </c>
      <c r="S2106" s="201">
        <v>0</v>
      </c>
      <c r="T2106" s="202">
        <f>S2106*H2106</f>
        <v>0</v>
      </c>
      <c r="AR2106" s="24" t="s">
        <v>209</v>
      </c>
      <c r="AT2106" s="24" t="s">
        <v>174</v>
      </c>
      <c r="AU2106" s="24" t="s">
        <v>81</v>
      </c>
      <c r="AY2106" s="24" t="s">
        <v>172</v>
      </c>
      <c r="BE2106" s="203">
        <f>IF(N2106="základní",J2106,0)</f>
        <v>0</v>
      </c>
      <c r="BF2106" s="203">
        <f>IF(N2106="snížená",J2106,0)</f>
        <v>0</v>
      </c>
      <c r="BG2106" s="203">
        <f>IF(N2106="zákl. přenesená",J2106,0)</f>
        <v>0</v>
      </c>
      <c r="BH2106" s="203">
        <f>IF(N2106="sníž. přenesená",J2106,0)</f>
        <v>0</v>
      </c>
      <c r="BI2106" s="203">
        <f>IF(N2106="nulová",J2106,0)</f>
        <v>0</v>
      </c>
      <c r="BJ2106" s="24" t="s">
        <v>79</v>
      </c>
      <c r="BK2106" s="203">
        <f>ROUND(I2106*H2106,2)</f>
        <v>0</v>
      </c>
      <c r="BL2106" s="24" t="s">
        <v>209</v>
      </c>
      <c r="BM2106" s="24" t="s">
        <v>3553</v>
      </c>
    </row>
    <row r="2107" spans="2:63" s="10" customFormat="1" ht="29.85" customHeight="1">
      <c r="B2107" s="176"/>
      <c r="C2107" s="177"/>
      <c r="D2107" s="178" t="s">
        <v>70</v>
      </c>
      <c r="E2107" s="190" t="s">
        <v>3554</v>
      </c>
      <c r="F2107" s="190" t="s">
        <v>3555</v>
      </c>
      <c r="G2107" s="177"/>
      <c r="H2107" s="177"/>
      <c r="I2107" s="180"/>
      <c r="J2107" s="191">
        <f>BK2107</f>
        <v>0</v>
      </c>
      <c r="K2107" s="177"/>
      <c r="L2107" s="182"/>
      <c r="M2107" s="183"/>
      <c r="N2107" s="184"/>
      <c r="O2107" s="184"/>
      <c r="P2107" s="185">
        <f>SUM(P2108:P2154)</f>
        <v>0</v>
      </c>
      <c r="Q2107" s="184"/>
      <c r="R2107" s="185">
        <f>SUM(R2108:R2154)</f>
        <v>0</v>
      </c>
      <c r="S2107" s="184"/>
      <c r="T2107" s="186">
        <f>SUM(T2108:T2154)</f>
        <v>0</v>
      </c>
      <c r="AR2107" s="187" t="s">
        <v>81</v>
      </c>
      <c r="AT2107" s="188" t="s">
        <v>70</v>
      </c>
      <c r="AU2107" s="188" t="s">
        <v>79</v>
      </c>
      <c r="AY2107" s="187" t="s">
        <v>172</v>
      </c>
      <c r="BK2107" s="189">
        <f>SUM(BK2108:BK2154)</f>
        <v>0</v>
      </c>
    </row>
    <row r="2108" spans="2:65" s="1" customFormat="1" ht="16.5" customHeight="1">
      <c r="B2108" s="41"/>
      <c r="C2108" s="192" t="s">
        <v>3556</v>
      </c>
      <c r="D2108" s="192" t="s">
        <v>174</v>
      </c>
      <c r="E2108" s="193" t="s">
        <v>3557</v>
      </c>
      <c r="F2108" s="194" t="s">
        <v>3558</v>
      </c>
      <c r="G2108" s="195" t="s">
        <v>218</v>
      </c>
      <c r="H2108" s="196">
        <v>686.26</v>
      </c>
      <c r="I2108" s="197"/>
      <c r="J2108" s="198">
        <f>ROUND(I2108*H2108,2)</f>
        <v>0</v>
      </c>
      <c r="K2108" s="194" t="s">
        <v>178</v>
      </c>
      <c r="L2108" s="61"/>
      <c r="M2108" s="199" t="s">
        <v>21</v>
      </c>
      <c r="N2108" s="200" t="s">
        <v>42</v>
      </c>
      <c r="O2108" s="42"/>
      <c r="P2108" s="201">
        <f>O2108*H2108</f>
        <v>0</v>
      </c>
      <c r="Q2108" s="201">
        <v>0</v>
      </c>
      <c r="R2108" s="201">
        <f>Q2108*H2108</f>
        <v>0</v>
      </c>
      <c r="S2108" s="201">
        <v>0</v>
      </c>
      <c r="T2108" s="202">
        <f>S2108*H2108</f>
        <v>0</v>
      </c>
      <c r="AR2108" s="24" t="s">
        <v>209</v>
      </c>
      <c r="AT2108" s="24" t="s">
        <v>174</v>
      </c>
      <c r="AU2108" s="24" t="s">
        <v>81</v>
      </c>
      <c r="AY2108" s="24" t="s">
        <v>172</v>
      </c>
      <c r="BE2108" s="203">
        <f>IF(N2108="základní",J2108,0)</f>
        <v>0</v>
      </c>
      <c r="BF2108" s="203">
        <f>IF(N2108="snížená",J2108,0)</f>
        <v>0</v>
      </c>
      <c r="BG2108" s="203">
        <f>IF(N2108="zákl. přenesená",J2108,0)</f>
        <v>0</v>
      </c>
      <c r="BH2108" s="203">
        <f>IF(N2108="sníž. přenesená",J2108,0)</f>
        <v>0</v>
      </c>
      <c r="BI2108" s="203">
        <f>IF(N2108="nulová",J2108,0)</f>
        <v>0</v>
      </c>
      <c r="BJ2108" s="24" t="s">
        <v>79</v>
      </c>
      <c r="BK2108" s="203">
        <f>ROUND(I2108*H2108,2)</f>
        <v>0</v>
      </c>
      <c r="BL2108" s="24" t="s">
        <v>209</v>
      </c>
      <c r="BM2108" s="24" t="s">
        <v>3559</v>
      </c>
    </row>
    <row r="2109" spans="2:51" s="11" customFormat="1" ht="13.5">
      <c r="B2109" s="204"/>
      <c r="C2109" s="205"/>
      <c r="D2109" s="206" t="s">
        <v>180</v>
      </c>
      <c r="E2109" s="207" t="s">
        <v>21</v>
      </c>
      <c r="F2109" s="208" t="s">
        <v>3560</v>
      </c>
      <c r="G2109" s="205"/>
      <c r="H2109" s="209">
        <v>20.16</v>
      </c>
      <c r="I2109" s="210"/>
      <c r="J2109" s="205"/>
      <c r="K2109" s="205"/>
      <c r="L2109" s="211"/>
      <c r="M2109" s="212"/>
      <c r="N2109" s="213"/>
      <c r="O2109" s="213"/>
      <c r="P2109" s="213"/>
      <c r="Q2109" s="213"/>
      <c r="R2109" s="213"/>
      <c r="S2109" s="213"/>
      <c r="T2109" s="214"/>
      <c r="AT2109" s="215" t="s">
        <v>180</v>
      </c>
      <c r="AU2109" s="215" t="s">
        <v>81</v>
      </c>
      <c r="AV2109" s="11" t="s">
        <v>81</v>
      </c>
      <c r="AW2109" s="11" t="s">
        <v>182</v>
      </c>
      <c r="AX2109" s="11" t="s">
        <v>71</v>
      </c>
      <c r="AY2109" s="215" t="s">
        <v>172</v>
      </c>
    </row>
    <row r="2110" spans="2:51" s="11" customFormat="1" ht="13.5">
      <c r="B2110" s="204"/>
      <c r="C2110" s="205"/>
      <c r="D2110" s="206" t="s">
        <v>180</v>
      </c>
      <c r="E2110" s="207" t="s">
        <v>21</v>
      </c>
      <c r="F2110" s="208" t="s">
        <v>381</v>
      </c>
      <c r="G2110" s="205"/>
      <c r="H2110" s="209">
        <v>13.57</v>
      </c>
      <c r="I2110" s="210"/>
      <c r="J2110" s="205"/>
      <c r="K2110" s="205"/>
      <c r="L2110" s="211"/>
      <c r="M2110" s="212"/>
      <c r="N2110" s="213"/>
      <c r="O2110" s="213"/>
      <c r="P2110" s="213"/>
      <c r="Q2110" s="213"/>
      <c r="R2110" s="213"/>
      <c r="S2110" s="213"/>
      <c r="T2110" s="214"/>
      <c r="AT2110" s="215" t="s">
        <v>180</v>
      </c>
      <c r="AU2110" s="215" t="s">
        <v>81</v>
      </c>
      <c r="AV2110" s="11" t="s">
        <v>81</v>
      </c>
      <c r="AW2110" s="11" t="s">
        <v>182</v>
      </c>
      <c r="AX2110" s="11" t="s">
        <v>71</v>
      </c>
      <c r="AY2110" s="215" t="s">
        <v>172</v>
      </c>
    </row>
    <row r="2111" spans="2:51" s="11" customFormat="1" ht="13.5">
      <c r="B2111" s="204"/>
      <c r="C2111" s="205"/>
      <c r="D2111" s="206" t="s">
        <v>180</v>
      </c>
      <c r="E2111" s="207" t="s">
        <v>21</v>
      </c>
      <c r="F2111" s="208" t="s">
        <v>3561</v>
      </c>
      <c r="G2111" s="205"/>
      <c r="H2111" s="209">
        <v>18.68</v>
      </c>
      <c r="I2111" s="210"/>
      <c r="J2111" s="205"/>
      <c r="K2111" s="205"/>
      <c r="L2111" s="211"/>
      <c r="M2111" s="212"/>
      <c r="N2111" s="213"/>
      <c r="O2111" s="213"/>
      <c r="P2111" s="213"/>
      <c r="Q2111" s="213"/>
      <c r="R2111" s="213"/>
      <c r="S2111" s="213"/>
      <c r="T2111" s="214"/>
      <c r="AT2111" s="215" t="s">
        <v>180</v>
      </c>
      <c r="AU2111" s="215" t="s">
        <v>81</v>
      </c>
      <c r="AV2111" s="11" t="s">
        <v>81</v>
      </c>
      <c r="AW2111" s="11" t="s">
        <v>182</v>
      </c>
      <c r="AX2111" s="11" t="s">
        <v>71</v>
      </c>
      <c r="AY2111" s="215" t="s">
        <v>172</v>
      </c>
    </row>
    <row r="2112" spans="2:51" s="11" customFormat="1" ht="13.5">
      <c r="B2112" s="204"/>
      <c r="C2112" s="205"/>
      <c r="D2112" s="206" t="s">
        <v>180</v>
      </c>
      <c r="E2112" s="207" t="s">
        <v>21</v>
      </c>
      <c r="F2112" s="208" t="s">
        <v>3562</v>
      </c>
      <c r="G2112" s="205"/>
      <c r="H2112" s="209">
        <v>15.19</v>
      </c>
      <c r="I2112" s="210"/>
      <c r="J2112" s="205"/>
      <c r="K2112" s="205"/>
      <c r="L2112" s="211"/>
      <c r="M2112" s="212"/>
      <c r="N2112" s="213"/>
      <c r="O2112" s="213"/>
      <c r="P2112" s="213"/>
      <c r="Q2112" s="213"/>
      <c r="R2112" s="213"/>
      <c r="S2112" s="213"/>
      <c r="T2112" s="214"/>
      <c r="AT2112" s="215" t="s">
        <v>180</v>
      </c>
      <c r="AU2112" s="215" t="s">
        <v>81</v>
      </c>
      <c r="AV2112" s="11" t="s">
        <v>81</v>
      </c>
      <c r="AW2112" s="11" t="s">
        <v>182</v>
      </c>
      <c r="AX2112" s="11" t="s">
        <v>71</v>
      </c>
      <c r="AY2112" s="215" t="s">
        <v>172</v>
      </c>
    </row>
    <row r="2113" spans="2:51" s="11" customFormat="1" ht="13.5">
      <c r="B2113" s="204"/>
      <c r="C2113" s="205"/>
      <c r="D2113" s="206" t="s">
        <v>180</v>
      </c>
      <c r="E2113" s="207" t="s">
        <v>21</v>
      </c>
      <c r="F2113" s="208" t="s">
        <v>3563</v>
      </c>
      <c r="G2113" s="205"/>
      <c r="H2113" s="209">
        <v>18.68</v>
      </c>
      <c r="I2113" s="210"/>
      <c r="J2113" s="205"/>
      <c r="K2113" s="205"/>
      <c r="L2113" s="211"/>
      <c r="M2113" s="212"/>
      <c r="N2113" s="213"/>
      <c r="O2113" s="213"/>
      <c r="P2113" s="213"/>
      <c r="Q2113" s="213"/>
      <c r="R2113" s="213"/>
      <c r="S2113" s="213"/>
      <c r="T2113" s="214"/>
      <c r="AT2113" s="215" t="s">
        <v>180</v>
      </c>
      <c r="AU2113" s="215" t="s">
        <v>81</v>
      </c>
      <c r="AV2113" s="11" t="s">
        <v>81</v>
      </c>
      <c r="AW2113" s="11" t="s">
        <v>182</v>
      </c>
      <c r="AX2113" s="11" t="s">
        <v>71</v>
      </c>
      <c r="AY2113" s="215" t="s">
        <v>172</v>
      </c>
    </row>
    <row r="2114" spans="2:51" s="11" customFormat="1" ht="13.5">
      <c r="B2114" s="204"/>
      <c r="C2114" s="205"/>
      <c r="D2114" s="206" t="s">
        <v>180</v>
      </c>
      <c r="E2114" s="207" t="s">
        <v>21</v>
      </c>
      <c r="F2114" s="208" t="s">
        <v>3564</v>
      </c>
      <c r="G2114" s="205"/>
      <c r="H2114" s="209">
        <v>14.63</v>
      </c>
      <c r="I2114" s="210"/>
      <c r="J2114" s="205"/>
      <c r="K2114" s="205"/>
      <c r="L2114" s="211"/>
      <c r="M2114" s="212"/>
      <c r="N2114" s="213"/>
      <c r="O2114" s="213"/>
      <c r="P2114" s="213"/>
      <c r="Q2114" s="213"/>
      <c r="R2114" s="213"/>
      <c r="S2114" s="213"/>
      <c r="T2114" s="214"/>
      <c r="AT2114" s="215" t="s">
        <v>180</v>
      </c>
      <c r="AU2114" s="215" t="s">
        <v>81</v>
      </c>
      <c r="AV2114" s="11" t="s">
        <v>81</v>
      </c>
      <c r="AW2114" s="11" t="s">
        <v>182</v>
      </c>
      <c r="AX2114" s="11" t="s">
        <v>71</v>
      </c>
      <c r="AY2114" s="215" t="s">
        <v>172</v>
      </c>
    </row>
    <row r="2115" spans="2:51" s="11" customFormat="1" ht="13.5">
      <c r="B2115" s="204"/>
      <c r="C2115" s="205"/>
      <c r="D2115" s="206" t="s">
        <v>180</v>
      </c>
      <c r="E2115" s="207" t="s">
        <v>21</v>
      </c>
      <c r="F2115" s="208" t="s">
        <v>3565</v>
      </c>
      <c r="G2115" s="205"/>
      <c r="H2115" s="209">
        <v>19.27</v>
      </c>
      <c r="I2115" s="210"/>
      <c r="J2115" s="205"/>
      <c r="K2115" s="205"/>
      <c r="L2115" s="211"/>
      <c r="M2115" s="212"/>
      <c r="N2115" s="213"/>
      <c r="O2115" s="213"/>
      <c r="P2115" s="213"/>
      <c r="Q2115" s="213"/>
      <c r="R2115" s="213"/>
      <c r="S2115" s="213"/>
      <c r="T2115" s="214"/>
      <c r="AT2115" s="215" t="s">
        <v>180</v>
      </c>
      <c r="AU2115" s="215" t="s">
        <v>81</v>
      </c>
      <c r="AV2115" s="11" t="s">
        <v>81</v>
      </c>
      <c r="AW2115" s="11" t="s">
        <v>182</v>
      </c>
      <c r="AX2115" s="11" t="s">
        <v>71</v>
      </c>
      <c r="AY2115" s="215" t="s">
        <v>172</v>
      </c>
    </row>
    <row r="2116" spans="2:51" s="11" customFormat="1" ht="13.5">
      <c r="B2116" s="204"/>
      <c r="C2116" s="205"/>
      <c r="D2116" s="206" t="s">
        <v>180</v>
      </c>
      <c r="E2116" s="207" t="s">
        <v>21</v>
      </c>
      <c r="F2116" s="208" t="s">
        <v>398</v>
      </c>
      <c r="G2116" s="205"/>
      <c r="H2116" s="209">
        <v>13.54</v>
      </c>
      <c r="I2116" s="210"/>
      <c r="J2116" s="205"/>
      <c r="K2116" s="205"/>
      <c r="L2116" s="211"/>
      <c r="M2116" s="212"/>
      <c r="N2116" s="213"/>
      <c r="O2116" s="213"/>
      <c r="P2116" s="213"/>
      <c r="Q2116" s="213"/>
      <c r="R2116" s="213"/>
      <c r="S2116" s="213"/>
      <c r="T2116" s="214"/>
      <c r="AT2116" s="215" t="s">
        <v>180</v>
      </c>
      <c r="AU2116" s="215" t="s">
        <v>81</v>
      </c>
      <c r="AV2116" s="11" t="s">
        <v>81</v>
      </c>
      <c r="AW2116" s="11" t="s">
        <v>182</v>
      </c>
      <c r="AX2116" s="11" t="s">
        <v>71</v>
      </c>
      <c r="AY2116" s="215" t="s">
        <v>172</v>
      </c>
    </row>
    <row r="2117" spans="2:51" s="11" customFormat="1" ht="13.5">
      <c r="B2117" s="204"/>
      <c r="C2117" s="205"/>
      <c r="D2117" s="206" t="s">
        <v>180</v>
      </c>
      <c r="E2117" s="207" t="s">
        <v>21</v>
      </c>
      <c r="F2117" s="208" t="s">
        <v>3566</v>
      </c>
      <c r="G2117" s="205"/>
      <c r="H2117" s="209">
        <v>19</v>
      </c>
      <c r="I2117" s="210"/>
      <c r="J2117" s="205"/>
      <c r="K2117" s="205"/>
      <c r="L2117" s="211"/>
      <c r="M2117" s="212"/>
      <c r="N2117" s="213"/>
      <c r="O2117" s="213"/>
      <c r="P2117" s="213"/>
      <c r="Q2117" s="213"/>
      <c r="R2117" s="213"/>
      <c r="S2117" s="213"/>
      <c r="T2117" s="214"/>
      <c r="AT2117" s="215" t="s">
        <v>180</v>
      </c>
      <c r="AU2117" s="215" t="s">
        <v>81</v>
      </c>
      <c r="AV2117" s="11" t="s">
        <v>81</v>
      </c>
      <c r="AW2117" s="11" t="s">
        <v>182</v>
      </c>
      <c r="AX2117" s="11" t="s">
        <v>71</v>
      </c>
      <c r="AY2117" s="215" t="s">
        <v>172</v>
      </c>
    </row>
    <row r="2118" spans="2:51" s="11" customFormat="1" ht="13.5">
      <c r="B2118" s="204"/>
      <c r="C2118" s="205"/>
      <c r="D2118" s="206" t="s">
        <v>180</v>
      </c>
      <c r="E2118" s="207" t="s">
        <v>21</v>
      </c>
      <c r="F2118" s="208" t="s">
        <v>3567</v>
      </c>
      <c r="G2118" s="205"/>
      <c r="H2118" s="209">
        <v>14.72</v>
      </c>
      <c r="I2118" s="210"/>
      <c r="J2118" s="205"/>
      <c r="K2118" s="205"/>
      <c r="L2118" s="211"/>
      <c r="M2118" s="212"/>
      <c r="N2118" s="213"/>
      <c r="O2118" s="213"/>
      <c r="P2118" s="213"/>
      <c r="Q2118" s="213"/>
      <c r="R2118" s="213"/>
      <c r="S2118" s="213"/>
      <c r="T2118" s="214"/>
      <c r="AT2118" s="215" t="s">
        <v>180</v>
      </c>
      <c r="AU2118" s="215" t="s">
        <v>81</v>
      </c>
      <c r="AV2118" s="11" t="s">
        <v>81</v>
      </c>
      <c r="AW2118" s="11" t="s">
        <v>182</v>
      </c>
      <c r="AX2118" s="11" t="s">
        <v>71</v>
      </c>
      <c r="AY2118" s="215" t="s">
        <v>172</v>
      </c>
    </row>
    <row r="2119" spans="2:51" s="11" customFormat="1" ht="13.5">
      <c r="B2119" s="204"/>
      <c r="C2119" s="205"/>
      <c r="D2119" s="206" t="s">
        <v>180</v>
      </c>
      <c r="E2119" s="207" t="s">
        <v>21</v>
      </c>
      <c r="F2119" s="208" t="s">
        <v>405</v>
      </c>
      <c r="G2119" s="205"/>
      <c r="H2119" s="209">
        <v>18.75</v>
      </c>
      <c r="I2119" s="210"/>
      <c r="J2119" s="205"/>
      <c r="K2119" s="205"/>
      <c r="L2119" s="211"/>
      <c r="M2119" s="212"/>
      <c r="N2119" s="213"/>
      <c r="O2119" s="213"/>
      <c r="P2119" s="213"/>
      <c r="Q2119" s="213"/>
      <c r="R2119" s="213"/>
      <c r="S2119" s="213"/>
      <c r="T2119" s="214"/>
      <c r="AT2119" s="215" t="s">
        <v>180</v>
      </c>
      <c r="AU2119" s="215" t="s">
        <v>81</v>
      </c>
      <c r="AV2119" s="11" t="s">
        <v>81</v>
      </c>
      <c r="AW2119" s="11" t="s">
        <v>182</v>
      </c>
      <c r="AX2119" s="11" t="s">
        <v>71</v>
      </c>
      <c r="AY2119" s="215" t="s">
        <v>172</v>
      </c>
    </row>
    <row r="2120" spans="2:51" s="11" customFormat="1" ht="13.5">
      <c r="B2120" s="204"/>
      <c r="C2120" s="205"/>
      <c r="D2120" s="206" t="s">
        <v>180</v>
      </c>
      <c r="E2120" s="207" t="s">
        <v>21</v>
      </c>
      <c r="F2120" s="208" t="s">
        <v>406</v>
      </c>
      <c r="G2120" s="205"/>
      <c r="H2120" s="209">
        <v>15.94</v>
      </c>
      <c r="I2120" s="210"/>
      <c r="J2120" s="205"/>
      <c r="K2120" s="205"/>
      <c r="L2120" s="211"/>
      <c r="M2120" s="212"/>
      <c r="N2120" s="213"/>
      <c r="O2120" s="213"/>
      <c r="P2120" s="213"/>
      <c r="Q2120" s="213"/>
      <c r="R2120" s="213"/>
      <c r="S2120" s="213"/>
      <c r="T2120" s="214"/>
      <c r="AT2120" s="215" t="s">
        <v>180</v>
      </c>
      <c r="AU2120" s="215" t="s">
        <v>81</v>
      </c>
      <c r="AV2120" s="11" t="s">
        <v>81</v>
      </c>
      <c r="AW2120" s="11" t="s">
        <v>182</v>
      </c>
      <c r="AX2120" s="11" t="s">
        <v>71</v>
      </c>
      <c r="AY2120" s="215" t="s">
        <v>172</v>
      </c>
    </row>
    <row r="2121" spans="2:51" s="11" customFormat="1" ht="13.5">
      <c r="B2121" s="204"/>
      <c r="C2121" s="205"/>
      <c r="D2121" s="206" t="s">
        <v>180</v>
      </c>
      <c r="E2121" s="207" t="s">
        <v>21</v>
      </c>
      <c r="F2121" s="208" t="s">
        <v>3568</v>
      </c>
      <c r="G2121" s="205"/>
      <c r="H2121" s="209">
        <v>11.03</v>
      </c>
      <c r="I2121" s="210"/>
      <c r="J2121" s="205"/>
      <c r="K2121" s="205"/>
      <c r="L2121" s="211"/>
      <c r="M2121" s="212"/>
      <c r="N2121" s="213"/>
      <c r="O2121" s="213"/>
      <c r="P2121" s="213"/>
      <c r="Q2121" s="213"/>
      <c r="R2121" s="213"/>
      <c r="S2121" s="213"/>
      <c r="T2121" s="214"/>
      <c r="AT2121" s="215" t="s">
        <v>180</v>
      </c>
      <c r="AU2121" s="215" t="s">
        <v>81</v>
      </c>
      <c r="AV2121" s="11" t="s">
        <v>81</v>
      </c>
      <c r="AW2121" s="11" t="s">
        <v>182</v>
      </c>
      <c r="AX2121" s="11" t="s">
        <v>71</v>
      </c>
      <c r="AY2121" s="215" t="s">
        <v>172</v>
      </c>
    </row>
    <row r="2122" spans="2:51" s="11" customFormat="1" ht="13.5">
      <c r="B2122" s="204"/>
      <c r="C2122" s="205"/>
      <c r="D2122" s="206" t="s">
        <v>180</v>
      </c>
      <c r="E2122" s="207" t="s">
        <v>21</v>
      </c>
      <c r="F2122" s="208" t="s">
        <v>410</v>
      </c>
      <c r="G2122" s="205"/>
      <c r="H2122" s="209">
        <v>18.28</v>
      </c>
      <c r="I2122" s="210"/>
      <c r="J2122" s="205"/>
      <c r="K2122" s="205"/>
      <c r="L2122" s="211"/>
      <c r="M2122" s="212"/>
      <c r="N2122" s="213"/>
      <c r="O2122" s="213"/>
      <c r="P2122" s="213"/>
      <c r="Q2122" s="213"/>
      <c r="R2122" s="213"/>
      <c r="S2122" s="213"/>
      <c r="T2122" s="214"/>
      <c r="AT2122" s="215" t="s">
        <v>180</v>
      </c>
      <c r="AU2122" s="215" t="s">
        <v>81</v>
      </c>
      <c r="AV2122" s="11" t="s">
        <v>81</v>
      </c>
      <c r="AW2122" s="11" t="s">
        <v>182</v>
      </c>
      <c r="AX2122" s="11" t="s">
        <v>71</v>
      </c>
      <c r="AY2122" s="215" t="s">
        <v>172</v>
      </c>
    </row>
    <row r="2123" spans="2:51" s="11" customFormat="1" ht="13.5">
      <c r="B2123" s="204"/>
      <c r="C2123" s="205"/>
      <c r="D2123" s="206" t="s">
        <v>180</v>
      </c>
      <c r="E2123" s="207" t="s">
        <v>21</v>
      </c>
      <c r="F2123" s="208" t="s">
        <v>411</v>
      </c>
      <c r="G2123" s="205"/>
      <c r="H2123" s="209">
        <v>15.33</v>
      </c>
      <c r="I2123" s="210"/>
      <c r="J2123" s="205"/>
      <c r="K2123" s="205"/>
      <c r="L2123" s="211"/>
      <c r="M2123" s="212"/>
      <c r="N2123" s="213"/>
      <c r="O2123" s="213"/>
      <c r="P2123" s="213"/>
      <c r="Q2123" s="213"/>
      <c r="R2123" s="213"/>
      <c r="S2123" s="213"/>
      <c r="T2123" s="214"/>
      <c r="AT2123" s="215" t="s">
        <v>180</v>
      </c>
      <c r="AU2123" s="215" t="s">
        <v>81</v>
      </c>
      <c r="AV2123" s="11" t="s">
        <v>81</v>
      </c>
      <c r="AW2123" s="11" t="s">
        <v>182</v>
      </c>
      <c r="AX2123" s="11" t="s">
        <v>71</v>
      </c>
      <c r="AY2123" s="215" t="s">
        <v>172</v>
      </c>
    </row>
    <row r="2124" spans="2:51" s="11" customFormat="1" ht="13.5">
      <c r="B2124" s="204"/>
      <c r="C2124" s="205"/>
      <c r="D2124" s="206" t="s">
        <v>180</v>
      </c>
      <c r="E2124" s="207" t="s">
        <v>21</v>
      </c>
      <c r="F2124" s="208" t="s">
        <v>3569</v>
      </c>
      <c r="G2124" s="205"/>
      <c r="H2124" s="209">
        <v>19.27</v>
      </c>
      <c r="I2124" s="210"/>
      <c r="J2124" s="205"/>
      <c r="K2124" s="205"/>
      <c r="L2124" s="211"/>
      <c r="M2124" s="212"/>
      <c r="N2124" s="213"/>
      <c r="O2124" s="213"/>
      <c r="P2124" s="213"/>
      <c r="Q2124" s="213"/>
      <c r="R2124" s="213"/>
      <c r="S2124" s="213"/>
      <c r="T2124" s="214"/>
      <c r="AT2124" s="215" t="s">
        <v>180</v>
      </c>
      <c r="AU2124" s="215" t="s">
        <v>81</v>
      </c>
      <c r="AV2124" s="11" t="s">
        <v>81</v>
      </c>
      <c r="AW2124" s="11" t="s">
        <v>182</v>
      </c>
      <c r="AX2124" s="11" t="s">
        <v>71</v>
      </c>
      <c r="AY2124" s="215" t="s">
        <v>172</v>
      </c>
    </row>
    <row r="2125" spans="2:51" s="11" customFormat="1" ht="13.5">
      <c r="B2125" s="204"/>
      <c r="C2125" s="205"/>
      <c r="D2125" s="206" t="s">
        <v>180</v>
      </c>
      <c r="E2125" s="207" t="s">
        <v>21</v>
      </c>
      <c r="F2125" s="208" t="s">
        <v>415</v>
      </c>
      <c r="G2125" s="205"/>
      <c r="H2125" s="209">
        <v>13.54</v>
      </c>
      <c r="I2125" s="210"/>
      <c r="J2125" s="205"/>
      <c r="K2125" s="205"/>
      <c r="L2125" s="211"/>
      <c r="M2125" s="212"/>
      <c r="N2125" s="213"/>
      <c r="O2125" s="213"/>
      <c r="P2125" s="213"/>
      <c r="Q2125" s="213"/>
      <c r="R2125" s="213"/>
      <c r="S2125" s="213"/>
      <c r="T2125" s="214"/>
      <c r="AT2125" s="215" t="s">
        <v>180</v>
      </c>
      <c r="AU2125" s="215" t="s">
        <v>81</v>
      </c>
      <c r="AV2125" s="11" t="s">
        <v>81</v>
      </c>
      <c r="AW2125" s="11" t="s">
        <v>182</v>
      </c>
      <c r="AX2125" s="11" t="s">
        <v>71</v>
      </c>
      <c r="AY2125" s="215" t="s">
        <v>172</v>
      </c>
    </row>
    <row r="2126" spans="2:51" s="11" customFormat="1" ht="13.5">
      <c r="B2126" s="204"/>
      <c r="C2126" s="205"/>
      <c r="D2126" s="206" t="s">
        <v>180</v>
      </c>
      <c r="E2126" s="207" t="s">
        <v>21</v>
      </c>
      <c r="F2126" s="208" t="s">
        <v>3570</v>
      </c>
      <c r="G2126" s="205"/>
      <c r="H2126" s="209">
        <v>19</v>
      </c>
      <c r="I2126" s="210"/>
      <c r="J2126" s="205"/>
      <c r="K2126" s="205"/>
      <c r="L2126" s="211"/>
      <c r="M2126" s="212"/>
      <c r="N2126" s="213"/>
      <c r="O2126" s="213"/>
      <c r="P2126" s="213"/>
      <c r="Q2126" s="213"/>
      <c r="R2126" s="213"/>
      <c r="S2126" s="213"/>
      <c r="T2126" s="214"/>
      <c r="AT2126" s="215" t="s">
        <v>180</v>
      </c>
      <c r="AU2126" s="215" t="s">
        <v>81</v>
      </c>
      <c r="AV2126" s="11" t="s">
        <v>81</v>
      </c>
      <c r="AW2126" s="11" t="s">
        <v>182</v>
      </c>
      <c r="AX2126" s="11" t="s">
        <v>71</v>
      </c>
      <c r="AY2126" s="215" t="s">
        <v>172</v>
      </c>
    </row>
    <row r="2127" spans="2:51" s="11" customFormat="1" ht="13.5">
      <c r="B2127" s="204"/>
      <c r="C2127" s="205"/>
      <c r="D2127" s="206" t="s">
        <v>180</v>
      </c>
      <c r="E2127" s="207" t="s">
        <v>21</v>
      </c>
      <c r="F2127" s="208" t="s">
        <v>419</v>
      </c>
      <c r="G2127" s="205"/>
      <c r="H2127" s="209">
        <v>14.72</v>
      </c>
      <c r="I2127" s="210"/>
      <c r="J2127" s="205"/>
      <c r="K2127" s="205"/>
      <c r="L2127" s="211"/>
      <c r="M2127" s="212"/>
      <c r="N2127" s="213"/>
      <c r="O2127" s="213"/>
      <c r="P2127" s="213"/>
      <c r="Q2127" s="213"/>
      <c r="R2127" s="213"/>
      <c r="S2127" s="213"/>
      <c r="T2127" s="214"/>
      <c r="AT2127" s="215" t="s">
        <v>180</v>
      </c>
      <c r="AU2127" s="215" t="s">
        <v>81</v>
      </c>
      <c r="AV2127" s="11" t="s">
        <v>81</v>
      </c>
      <c r="AW2127" s="11" t="s">
        <v>182</v>
      </c>
      <c r="AX2127" s="11" t="s">
        <v>71</v>
      </c>
      <c r="AY2127" s="215" t="s">
        <v>172</v>
      </c>
    </row>
    <row r="2128" spans="2:51" s="11" customFormat="1" ht="13.5">
      <c r="B2128" s="204"/>
      <c r="C2128" s="205"/>
      <c r="D2128" s="206" t="s">
        <v>180</v>
      </c>
      <c r="E2128" s="207" t="s">
        <v>21</v>
      </c>
      <c r="F2128" s="208" t="s">
        <v>422</v>
      </c>
      <c r="G2128" s="205"/>
      <c r="H2128" s="209">
        <v>18.75</v>
      </c>
      <c r="I2128" s="210"/>
      <c r="J2128" s="205"/>
      <c r="K2128" s="205"/>
      <c r="L2128" s="211"/>
      <c r="M2128" s="212"/>
      <c r="N2128" s="213"/>
      <c r="O2128" s="213"/>
      <c r="P2128" s="213"/>
      <c r="Q2128" s="213"/>
      <c r="R2128" s="213"/>
      <c r="S2128" s="213"/>
      <c r="T2128" s="214"/>
      <c r="AT2128" s="215" t="s">
        <v>180</v>
      </c>
      <c r="AU2128" s="215" t="s">
        <v>81</v>
      </c>
      <c r="AV2128" s="11" t="s">
        <v>81</v>
      </c>
      <c r="AW2128" s="11" t="s">
        <v>182</v>
      </c>
      <c r="AX2128" s="11" t="s">
        <v>71</v>
      </c>
      <c r="AY2128" s="215" t="s">
        <v>172</v>
      </c>
    </row>
    <row r="2129" spans="2:51" s="11" customFormat="1" ht="13.5">
      <c r="B2129" s="204"/>
      <c r="C2129" s="205"/>
      <c r="D2129" s="206" t="s">
        <v>180</v>
      </c>
      <c r="E2129" s="207" t="s">
        <v>21</v>
      </c>
      <c r="F2129" s="208" t="s">
        <v>423</v>
      </c>
      <c r="G2129" s="205"/>
      <c r="H2129" s="209">
        <v>15.94</v>
      </c>
      <c r="I2129" s="210"/>
      <c r="J2129" s="205"/>
      <c r="K2129" s="205"/>
      <c r="L2129" s="211"/>
      <c r="M2129" s="212"/>
      <c r="N2129" s="213"/>
      <c r="O2129" s="213"/>
      <c r="P2129" s="213"/>
      <c r="Q2129" s="213"/>
      <c r="R2129" s="213"/>
      <c r="S2129" s="213"/>
      <c r="T2129" s="214"/>
      <c r="AT2129" s="215" t="s">
        <v>180</v>
      </c>
      <c r="AU2129" s="215" t="s">
        <v>81</v>
      </c>
      <c r="AV2129" s="11" t="s">
        <v>81</v>
      </c>
      <c r="AW2129" s="11" t="s">
        <v>182</v>
      </c>
      <c r="AX2129" s="11" t="s">
        <v>71</v>
      </c>
      <c r="AY2129" s="215" t="s">
        <v>172</v>
      </c>
    </row>
    <row r="2130" spans="2:51" s="11" customFormat="1" ht="13.5">
      <c r="B2130" s="204"/>
      <c r="C2130" s="205"/>
      <c r="D2130" s="206" t="s">
        <v>180</v>
      </c>
      <c r="E2130" s="207" t="s">
        <v>21</v>
      </c>
      <c r="F2130" s="208" t="s">
        <v>3571</v>
      </c>
      <c r="G2130" s="205"/>
      <c r="H2130" s="209">
        <v>11.03</v>
      </c>
      <c r="I2130" s="210"/>
      <c r="J2130" s="205"/>
      <c r="K2130" s="205"/>
      <c r="L2130" s="211"/>
      <c r="M2130" s="212"/>
      <c r="N2130" s="213"/>
      <c r="O2130" s="213"/>
      <c r="P2130" s="213"/>
      <c r="Q2130" s="213"/>
      <c r="R2130" s="213"/>
      <c r="S2130" s="213"/>
      <c r="T2130" s="214"/>
      <c r="AT2130" s="215" t="s">
        <v>180</v>
      </c>
      <c r="AU2130" s="215" t="s">
        <v>81</v>
      </c>
      <c r="AV2130" s="11" t="s">
        <v>81</v>
      </c>
      <c r="AW2130" s="11" t="s">
        <v>182</v>
      </c>
      <c r="AX2130" s="11" t="s">
        <v>71</v>
      </c>
      <c r="AY2130" s="215" t="s">
        <v>172</v>
      </c>
    </row>
    <row r="2131" spans="2:51" s="11" customFormat="1" ht="13.5">
      <c r="B2131" s="204"/>
      <c r="C2131" s="205"/>
      <c r="D2131" s="206" t="s">
        <v>180</v>
      </c>
      <c r="E2131" s="207" t="s">
        <v>21</v>
      </c>
      <c r="F2131" s="208" t="s">
        <v>427</v>
      </c>
      <c r="G2131" s="205"/>
      <c r="H2131" s="209">
        <v>18.28</v>
      </c>
      <c r="I2131" s="210"/>
      <c r="J2131" s="205"/>
      <c r="K2131" s="205"/>
      <c r="L2131" s="211"/>
      <c r="M2131" s="212"/>
      <c r="N2131" s="213"/>
      <c r="O2131" s="213"/>
      <c r="P2131" s="213"/>
      <c r="Q2131" s="213"/>
      <c r="R2131" s="213"/>
      <c r="S2131" s="213"/>
      <c r="T2131" s="214"/>
      <c r="AT2131" s="215" t="s">
        <v>180</v>
      </c>
      <c r="AU2131" s="215" t="s">
        <v>81</v>
      </c>
      <c r="AV2131" s="11" t="s">
        <v>81</v>
      </c>
      <c r="AW2131" s="11" t="s">
        <v>182</v>
      </c>
      <c r="AX2131" s="11" t="s">
        <v>71</v>
      </c>
      <c r="AY2131" s="215" t="s">
        <v>172</v>
      </c>
    </row>
    <row r="2132" spans="2:51" s="11" customFormat="1" ht="13.5">
      <c r="B2132" s="204"/>
      <c r="C2132" s="205"/>
      <c r="D2132" s="206" t="s">
        <v>180</v>
      </c>
      <c r="E2132" s="207" t="s">
        <v>21</v>
      </c>
      <c r="F2132" s="208" t="s">
        <v>428</v>
      </c>
      <c r="G2132" s="205"/>
      <c r="H2132" s="209">
        <v>15.33</v>
      </c>
      <c r="I2132" s="210"/>
      <c r="J2132" s="205"/>
      <c r="K2132" s="205"/>
      <c r="L2132" s="211"/>
      <c r="M2132" s="212"/>
      <c r="N2132" s="213"/>
      <c r="O2132" s="213"/>
      <c r="P2132" s="213"/>
      <c r="Q2132" s="213"/>
      <c r="R2132" s="213"/>
      <c r="S2132" s="213"/>
      <c r="T2132" s="214"/>
      <c r="AT2132" s="215" t="s">
        <v>180</v>
      </c>
      <c r="AU2132" s="215" t="s">
        <v>81</v>
      </c>
      <c r="AV2132" s="11" t="s">
        <v>81</v>
      </c>
      <c r="AW2132" s="11" t="s">
        <v>182</v>
      </c>
      <c r="AX2132" s="11" t="s">
        <v>71</v>
      </c>
      <c r="AY2132" s="215" t="s">
        <v>172</v>
      </c>
    </row>
    <row r="2133" spans="2:51" s="11" customFormat="1" ht="13.5">
      <c r="B2133" s="204"/>
      <c r="C2133" s="205"/>
      <c r="D2133" s="206" t="s">
        <v>180</v>
      </c>
      <c r="E2133" s="207" t="s">
        <v>21</v>
      </c>
      <c r="F2133" s="208" t="s">
        <v>3572</v>
      </c>
      <c r="G2133" s="205"/>
      <c r="H2133" s="209">
        <v>19.27</v>
      </c>
      <c r="I2133" s="210"/>
      <c r="J2133" s="205"/>
      <c r="K2133" s="205"/>
      <c r="L2133" s="211"/>
      <c r="M2133" s="212"/>
      <c r="N2133" s="213"/>
      <c r="O2133" s="213"/>
      <c r="P2133" s="213"/>
      <c r="Q2133" s="213"/>
      <c r="R2133" s="213"/>
      <c r="S2133" s="213"/>
      <c r="T2133" s="214"/>
      <c r="AT2133" s="215" t="s">
        <v>180</v>
      </c>
      <c r="AU2133" s="215" t="s">
        <v>81</v>
      </c>
      <c r="AV2133" s="11" t="s">
        <v>81</v>
      </c>
      <c r="AW2133" s="11" t="s">
        <v>182</v>
      </c>
      <c r="AX2133" s="11" t="s">
        <v>71</v>
      </c>
      <c r="AY2133" s="215" t="s">
        <v>172</v>
      </c>
    </row>
    <row r="2134" spans="2:51" s="11" customFormat="1" ht="13.5">
      <c r="B2134" s="204"/>
      <c r="C2134" s="205"/>
      <c r="D2134" s="206" t="s">
        <v>180</v>
      </c>
      <c r="E2134" s="207" t="s">
        <v>21</v>
      </c>
      <c r="F2134" s="208" t="s">
        <v>432</v>
      </c>
      <c r="G2134" s="205"/>
      <c r="H2134" s="209">
        <v>13.54</v>
      </c>
      <c r="I2134" s="210"/>
      <c r="J2134" s="205"/>
      <c r="K2134" s="205"/>
      <c r="L2134" s="211"/>
      <c r="M2134" s="212"/>
      <c r="N2134" s="213"/>
      <c r="O2134" s="213"/>
      <c r="P2134" s="213"/>
      <c r="Q2134" s="213"/>
      <c r="R2134" s="213"/>
      <c r="S2134" s="213"/>
      <c r="T2134" s="214"/>
      <c r="AT2134" s="215" t="s">
        <v>180</v>
      </c>
      <c r="AU2134" s="215" t="s">
        <v>81</v>
      </c>
      <c r="AV2134" s="11" t="s">
        <v>81</v>
      </c>
      <c r="AW2134" s="11" t="s">
        <v>182</v>
      </c>
      <c r="AX2134" s="11" t="s">
        <v>71</v>
      </c>
      <c r="AY2134" s="215" t="s">
        <v>172</v>
      </c>
    </row>
    <row r="2135" spans="2:51" s="11" customFormat="1" ht="13.5">
      <c r="B2135" s="204"/>
      <c r="C2135" s="205"/>
      <c r="D2135" s="206" t="s">
        <v>180</v>
      </c>
      <c r="E2135" s="207" t="s">
        <v>21</v>
      </c>
      <c r="F2135" s="208" t="s">
        <v>3573</v>
      </c>
      <c r="G2135" s="205"/>
      <c r="H2135" s="209">
        <v>19</v>
      </c>
      <c r="I2135" s="210"/>
      <c r="J2135" s="205"/>
      <c r="K2135" s="205"/>
      <c r="L2135" s="211"/>
      <c r="M2135" s="212"/>
      <c r="N2135" s="213"/>
      <c r="O2135" s="213"/>
      <c r="P2135" s="213"/>
      <c r="Q2135" s="213"/>
      <c r="R2135" s="213"/>
      <c r="S2135" s="213"/>
      <c r="T2135" s="214"/>
      <c r="AT2135" s="215" t="s">
        <v>180</v>
      </c>
      <c r="AU2135" s="215" t="s">
        <v>81</v>
      </c>
      <c r="AV2135" s="11" t="s">
        <v>81</v>
      </c>
      <c r="AW2135" s="11" t="s">
        <v>182</v>
      </c>
      <c r="AX2135" s="11" t="s">
        <v>71</v>
      </c>
      <c r="AY2135" s="215" t="s">
        <v>172</v>
      </c>
    </row>
    <row r="2136" spans="2:51" s="11" customFormat="1" ht="13.5">
      <c r="B2136" s="204"/>
      <c r="C2136" s="205"/>
      <c r="D2136" s="206" t="s">
        <v>180</v>
      </c>
      <c r="E2136" s="207" t="s">
        <v>21</v>
      </c>
      <c r="F2136" s="208" t="s">
        <v>436</v>
      </c>
      <c r="G2136" s="205"/>
      <c r="H2136" s="209">
        <v>14.72</v>
      </c>
      <c r="I2136" s="210"/>
      <c r="J2136" s="205"/>
      <c r="K2136" s="205"/>
      <c r="L2136" s="211"/>
      <c r="M2136" s="212"/>
      <c r="N2136" s="213"/>
      <c r="O2136" s="213"/>
      <c r="P2136" s="213"/>
      <c r="Q2136" s="213"/>
      <c r="R2136" s="213"/>
      <c r="S2136" s="213"/>
      <c r="T2136" s="214"/>
      <c r="AT2136" s="215" t="s">
        <v>180</v>
      </c>
      <c r="AU2136" s="215" t="s">
        <v>81</v>
      </c>
      <c r="AV2136" s="11" t="s">
        <v>81</v>
      </c>
      <c r="AW2136" s="11" t="s">
        <v>182</v>
      </c>
      <c r="AX2136" s="11" t="s">
        <v>71</v>
      </c>
      <c r="AY2136" s="215" t="s">
        <v>172</v>
      </c>
    </row>
    <row r="2137" spans="2:51" s="11" customFormat="1" ht="13.5">
      <c r="B2137" s="204"/>
      <c r="C2137" s="205"/>
      <c r="D2137" s="206" t="s">
        <v>180</v>
      </c>
      <c r="E2137" s="207" t="s">
        <v>21</v>
      </c>
      <c r="F2137" s="208" t="s">
        <v>439</v>
      </c>
      <c r="G2137" s="205"/>
      <c r="H2137" s="209">
        <v>18.75</v>
      </c>
      <c r="I2137" s="210"/>
      <c r="J2137" s="205"/>
      <c r="K2137" s="205"/>
      <c r="L2137" s="211"/>
      <c r="M2137" s="212"/>
      <c r="N2137" s="213"/>
      <c r="O2137" s="213"/>
      <c r="P2137" s="213"/>
      <c r="Q2137" s="213"/>
      <c r="R2137" s="213"/>
      <c r="S2137" s="213"/>
      <c r="T2137" s="214"/>
      <c r="AT2137" s="215" t="s">
        <v>180</v>
      </c>
      <c r="AU2137" s="215" t="s">
        <v>81</v>
      </c>
      <c r="AV2137" s="11" t="s">
        <v>81</v>
      </c>
      <c r="AW2137" s="11" t="s">
        <v>182</v>
      </c>
      <c r="AX2137" s="11" t="s">
        <v>71</v>
      </c>
      <c r="AY2137" s="215" t="s">
        <v>172</v>
      </c>
    </row>
    <row r="2138" spans="2:51" s="11" customFormat="1" ht="13.5">
      <c r="B2138" s="204"/>
      <c r="C2138" s="205"/>
      <c r="D2138" s="206" t="s">
        <v>180</v>
      </c>
      <c r="E2138" s="207" t="s">
        <v>21</v>
      </c>
      <c r="F2138" s="208" t="s">
        <v>440</v>
      </c>
      <c r="G2138" s="205"/>
      <c r="H2138" s="209">
        <v>15.94</v>
      </c>
      <c r="I2138" s="210"/>
      <c r="J2138" s="205"/>
      <c r="K2138" s="205"/>
      <c r="L2138" s="211"/>
      <c r="M2138" s="212"/>
      <c r="N2138" s="213"/>
      <c r="O2138" s="213"/>
      <c r="P2138" s="213"/>
      <c r="Q2138" s="213"/>
      <c r="R2138" s="213"/>
      <c r="S2138" s="213"/>
      <c r="T2138" s="214"/>
      <c r="AT2138" s="215" t="s">
        <v>180</v>
      </c>
      <c r="AU2138" s="215" t="s">
        <v>81</v>
      </c>
      <c r="AV2138" s="11" t="s">
        <v>81</v>
      </c>
      <c r="AW2138" s="11" t="s">
        <v>182</v>
      </c>
      <c r="AX2138" s="11" t="s">
        <v>71</v>
      </c>
      <c r="AY2138" s="215" t="s">
        <v>172</v>
      </c>
    </row>
    <row r="2139" spans="2:51" s="11" customFormat="1" ht="13.5">
      <c r="B2139" s="204"/>
      <c r="C2139" s="205"/>
      <c r="D2139" s="206" t="s">
        <v>180</v>
      </c>
      <c r="E2139" s="207" t="s">
        <v>21</v>
      </c>
      <c r="F2139" s="208" t="s">
        <v>3574</v>
      </c>
      <c r="G2139" s="205"/>
      <c r="H2139" s="209">
        <v>11.03</v>
      </c>
      <c r="I2139" s="210"/>
      <c r="J2139" s="205"/>
      <c r="K2139" s="205"/>
      <c r="L2139" s="211"/>
      <c r="M2139" s="212"/>
      <c r="N2139" s="213"/>
      <c r="O2139" s="213"/>
      <c r="P2139" s="213"/>
      <c r="Q2139" s="213"/>
      <c r="R2139" s="213"/>
      <c r="S2139" s="213"/>
      <c r="T2139" s="214"/>
      <c r="AT2139" s="215" t="s">
        <v>180</v>
      </c>
      <c r="AU2139" s="215" t="s">
        <v>81</v>
      </c>
      <c r="AV2139" s="11" t="s">
        <v>81</v>
      </c>
      <c r="AW2139" s="11" t="s">
        <v>182</v>
      </c>
      <c r="AX2139" s="11" t="s">
        <v>71</v>
      </c>
      <c r="AY2139" s="215" t="s">
        <v>172</v>
      </c>
    </row>
    <row r="2140" spans="2:51" s="11" customFormat="1" ht="13.5">
      <c r="B2140" s="204"/>
      <c r="C2140" s="205"/>
      <c r="D2140" s="206" t="s">
        <v>180</v>
      </c>
      <c r="E2140" s="207" t="s">
        <v>21</v>
      </c>
      <c r="F2140" s="208" t="s">
        <v>444</v>
      </c>
      <c r="G2140" s="205"/>
      <c r="H2140" s="209">
        <v>18.28</v>
      </c>
      <c r="I2140" s="210"/>
      <c r="J2140" s="205"/>
      <c r="K2140" s="205"/>
      <c r="L2140" s="211"/>
      <c r="M2140" s="212"/>
      <c r="N2140" s="213"/>
      <c r="O2140" s="213"/>
      <c r="P2140" s="213"/>
      <c r="Q2140" s="213"/>
      <c r="R2140" s="213"/>
      <c r="S2140" s="213"/>
      <c r="T2140" s="214"/>
      <c r="AT2140" s="215" t="s">
        <v>180</v>
      </c>
      <c r="AU2140" s="215" t="s">
        <v>81</v>
      </c>
      <c r="AV2140" s="11" t="s">
        <v>81</v>
      </c>
      <c r="AW2140" s="11" t="s">
        <v>182</v>
      </c>
      <c r="AX2140" s="11" t="s">
        <v>71</v>
      </c>
      <c r="AY2140" s="215" t="s">
        <v>172</v>
      </c>
    </row>
    <row r="2141" spans="2:51" s="11" customFormat="1" ht="13.5">
      <c r="B2141" s="204"/>
      <c r="C2141" s="205"/>
      <c r="D2141" s="206" t="s">
        <v>180</v>
      </c>
      <c r="E2141" s="207" t="s">
        <v>21</v>
      </c>
      <c r="F2141" s="208" t="s">
        <v>445</v>
      </c>
      <c r="G2141" s="205"/>
      <c r="H2141" s="209">
        <v>15.33</v>
      </c>
      <c r="I2141" s="210"/>
      <c r="J2141" s="205"/>
      <c r="K2141" s="205"/>
      <c r="L2141" s="211"/>
      <c r="M2141" s="212"/>
      <c r="N2141" s="213"/>
      <c r="O2141" s="213"/>
      <c r="P2141" s="213"/>
      <c r="Q2141" s="213"/>
      <c r="R2141" s="213"/>
      <c r="S2141" s="213"/>
      <c r="T2141" s="214"/>
      <c r="AT2141" s="215" t="s">
        <v>180</v>
      </c>
      <c r="AU2141" s="215" t="s">
        <v>81</v>
      </c>
      <c r="AV2141" s="11" t="s">
        <v>81</v>
      </c>
      <c r="AW2141" s="11" t="s">
        <v>182</v>
      </c>
      <c r="AX2141" s="11" t="s">
        <v>71</v>
      </c>
      <c r="AY2141" s="215" t="s">
        <v>172</v>
      </c>
    </row>
    <row r="2142" spans="2:51" s="11" customFormat="1" ht="13.5">
      <c r="B2142" s="204"/>
      <c r="C2142" s="205"/>
      <c r="D2142" s="206" t="s">
        <v>180</v>
      </c>
      <c r="E2142" s="207" t="s">
        <v>21</v>
      </c>
      <c r="F2142" s="208" t="s">
        <v>3575</v>
      </c>
      <c r="G2142" s="205"/>
      <c r="H2142" s="209">
        <v>19.27</v>
      </c>
      <c r="I2142" s="210"/>
      <c r="J2142" s="205"/>
      <c r="K2142" s="205"/>
      <c r="L2142" s="211"/>
      <c r="M2142" s="212"/>
      <c r="N2142" s="213"/>
      <c r="O2142" s="213"/>
      <c r="P2142" s="213"/>
      <c r="Q2142" s="213"/>
      <c r="R2142" s="213"/>
      <c r="S2142" s="213"/>
      <c r="T2142" s="214"/>
      <c r="AT2142" s="215" t="s">
        <v>180</v>
      </c>
      <c r="AU2142" s="215" t="s">
        <v>81</v>
      </c>
      <c r="AV2142" s="11" t="s">
        <v>81</v>
      </c>
      <c r="AW2142" s="11" t="s">
        <v>182</v>
      </c>
      <c r="AX2142" s="11" t="s">
        <v>71</v>
      </c>
      <c r="AY2142" s="215" t="s">
        <v>172</v>
      </c>
    </row>
    <row r="2143" spans="2:51" s="11" customFormat="1" ht="13.5">
      <c r="B2143" s="204"/>
      <c r="C2143" s="205"/>
      <c r="D2143" s="206" t="s">
        <v>180</v>
      </c>
      <c r="E2143" s="207" t="s">
        <v>21</v>
      </c>
      <c r="F2143" s="208" t="s">
        <v>449</v>
      </c>
      <c r="G2143" s="205"/>
      <c r="H2143" s="209">
        <v>13.54</v>
      </c>
      <c r="I2143" s="210"/>
      <c r="J2143" s="205"/>
      <c r="K2143" s="205"/>
      <c r="L2143" s="211"/>
      <c r="M2143" s="212"/>
      <c r="N2143" s="213"/>
      <c r="O2143" s="213"/>
      <c r="P2143" s="213"/>
      <c r="Q2143" s="213"/>
      <c r="R2143" s="213"/>
      <c r="S2143" s="213"/>
      <c r="T2143" s="214"/>
      <c r="AT2143" s="215" t="s">
        <v>180</v>
      </c>
      <c r="AU2143" s="215" t="s">
        <v>81</v>
      </c>
      <c r="AV2143" s="11" t="s">
        <v>81</v>
      </c>
      <c r="AW2143" s="11" t="s">
        <v>182</v>
      </c>
      <c r="AX2143" s="11" t="s">
        <v>71</v>
      </c>
      <c r="AY2143" s="215" t="s">
        <v>172</v>
      </c>
    </row>
    <row r="2144" spans="2:51" s="11" customFormat="1" ht="13.5">
      <c r="B2144" s="204"/>
      <c r="C2144" s="205"/>
      <c r="D2144" s="206" t="s">
        <v>180</v>
      </c>
      <c r="E2144" s="207" t="s">
        <v>21</v>
      </c>
      <c r="F2144" s="208" t="s">
        <v>3576</v>
      </c>
      <c r="G2144" s="205"/>
      <c r="H2144" s="209">
        <v>14.25</v>
      </c>
      <c r="I2144" s="210"/>
      <c r="J2144" s="205"/>
      <c r="K2144" s="205"/>
      <c r="L2144" s="211"/>
      <c r="M2144" s="212"/>
      <c r="N2144" s="213"/>
      <c r="O2144" s="213"/>
      <c r="P2144" s="213"/>
      <c r="Q2144" s="213"/>
      <c r="R2144" s="213"/>
      <c r="S2144" s="213"/>
      <c r="T2144" s="214"/>
      <c r="AT2144" s="215" t="s">
        <v>180</v>
      </c>
      <c r="AU2144" s="215" t="s">
        <v>81</v>
      </c>
      <c r="AV2144" s="11" t="s">
        <v>81</v>
      </c>
      <c r="AW2144" s="11" t="s">
        <v>182</v>
      </c>
      <c r="AX2144" s="11" t="s">
        <v>71</v>
      </c>
      <c r="AY2144" s="215" t="s">
        <v>172</v>
      </c>
    </row>
    <row r="2145" spans="2:51" s="11" customFormat="1" ht="13.5">
      <c r="B2145" s="204"/>
      <c r="C2145" s="205"/>
      <c r="D2145" s="206" t="s">
        <v>180</v>
      </c>
      <c r="E2145" s="207" t="s">
        <v>21</v>
      </c>
      <c r="F2145" s="208" t="s">
        <v>3577</v>
      </c>
      <c r="G2145" s="205"/>
      <c r="H2145" s="209">
        <v>6.52</v>
      </c>
      <c r="I2145" s="210"/>
      <c r="J2145" s="205"/>
      <c r="K2145" s="205"/>
      <c r="L2145" s="211"/>
      <c r="M2145" s="212"/>
      <c r="N2145" s="213"/>
      <c r="O2145" s="213"/>
      <c r="P2145" s="213"/>
      <c r="Q2145" s="213"/>
      <c r="R2145" s="213"/>
      <c r="S2145" s="213"/>
      <c r="T2145" s="214"/>
      <c r="AT2145" s="215" t="s">
        <v>180</v>
      </c>
      <c r="AU2145" s="215" t="s">
        <v>81</v>
      </c>
      <c r="AV2145" s="11" t="s">
        <v>81</v>
      </c>
      <c r="AW2145" s="11" t="s">
        <v>182</v>
      </c>
      <c r="AX2145" s="11" t="s">
        <v>71</v>
      </c>
      <c r="AY2145" s="215" t="s">
        <v>172</v>
      </c>
    </row>
    <row r="2146" spans="2:51" s="11" customFormat="1" ht="13.5">
      <c r="B2146" s="204"/>
      <c r="C2146" s="205"/>
      <c r="D2146" s="206" t="s">
        <v>180</v>
      </c>
      <c r="E2146" s="207" t="s">
        <v>21</v>
      </c>
      <c r="F2146" s="208" t="s">
        <v>3578</v>
      </c>
      <c r="G2146" s="205"/>
      <c r="H2146" s="209">
        <v>10.68</v>
      </c>
      <c r="I2146" s="210"/>
      <c r="J2146" s="205"/>
      <c r="K2146" s="205"/>
      <c r="L2146" s="211"/>
      <c r="M2146" s="212"/>
      <c r="N2146" s="213"/>
      <c r="O2146" s="213"/>
      <c r="P2146" s="213"/>
      <c r="Q2146" s="213"/>
      <c r="R2146" s="213"/>
      <c r="S2146" s="213"/>
      <c r="T2146" s="214"/>
      <c r="AT2146" s="215" t="s">
        <v>180</v>
      </c>
      <c r="AU2146" s="215" t="s">
        <v>81</v>
      </c>
      <c r="AV2146" s="11" t="s">
        <v>81</v>
      </c>
      <c r="AW2146" s="11" t="s">
        <v>182</v>
      </c>
      <c r="AX2146" s="11" t="s">
        <v>71</v>
      </c>
      <c r="AY2146" s="215" t="s">
        <v>172</v>
      </c>
    </row>
    <row r="2147" spans="2:51" s="11" customFormat="1" ht="13.5">
      <c r="B2147" s="204"/>
      <c r="C2147" s="205"/>
      <c r="D2147" s="206" t="s">
        <v>180</v>
      </c>
      <c r="E2147" s="207" t="s">
        <v>21</v>
      </c>
      <c r="F2147" s="208" t="s">
        <v>3579</v>
      </c>
      <c r="G2147" s="205"/>
      <c r="H2147" s="209">
        <v>20.24</v>
      </c>
      <c r="I2147" s="210"/>
      <c r="J2147" s="205"/>
      <c r="K2147" s="205"/>
      <c r="L2147" s="211"/>
      <c r="M2147" s="212"/>
      <c r="N2147" s="213"/>
      <c r="O2147" s="213"/>
      <c r="P2147" s="213"/>
      <c r="Q2147" s="213"/>
      <c r="R2147" s="213"/>
      <c r="S2147" s="213"/>
      <c r="T2147" s="214"/>
      <c r="AT2147" s="215" t="s">
        <v>180</v>
      </c>
      <c r="AU2147" s="215" t="s">
        <v>81</v>
      </c>
      <c r="AV2147" s="11" t="s">
        <v>81</v>
      </c>
      <c r="AW2147" s="11" t="s">
        <v>182</v>
      </c>
      <c r="AX2147" s="11" t="s">
        <v>71</v>
      </c>
      <c r="AY2147" s="215" t="s">
        <v>172</v>
      </c>
    </row>
    <row r="2148" spans="2:51" s="11" customFormat="1" ht="13.5">
      <c r="B2148" s="204"/>
      <c r="C2148" s="205"/>
      <c r="D2148" s="206" t="s">
        <v>180</v>
      </c>
      <c r="E2148" s="207" t="s">
        <v>21</v>
      </c>
      <c r="F2148" s="208" t="s">
        <v>3580</v>
      </c>
      <c r="G2148" s="205"/>
      <c r="H2148" s="209">
        <v>10.15</v>
      </c>
      <c r="I2148" s="210"/>
      <c r="J2148" s="205"/>
      <c r="K2148" s="205"/>
      <c r="L2148" s="211"/>
      <c r="M2148" s="212"/>
      <c r="N2148" s="213"/>
      <c r="O2148" s="213"/>
      <c r="P2148" s="213"/>
      <c r="Q2148" s="213"/>
      <c r="R2148" s="213"/>
      <c r="S2148" s="213"/>
      <c r="T2148" s="214"/>
      <c r="AT2148" s="215" t="s">
        <v>180</v>
      </c>
      <c r="AU2148" s="215" t="s">
        <v>81</v>
      </c>
      <c r="AV2148" s="11" t="s">
        <v>81</v>
      </c>
      <c r="AW2148" s="11" t="s">
        <v>182</v>
      </c>
      <c r="AX2148" s="11" t="s">
        <v>71</v>
      </c>
      <c r="AY2148" s="215" t="s">
        <v>172</v>
      </c>
    </row>
    <row r="2149" spans="2:51" s="11" customFormat="1" ht="13.5">
      <c r="B2149" s="204"/>
      <c r="C2149" s="205"/>
      <c r="D2149" s="206" t="s">
        <v>180</v>
      </c>
      <c r="E2149" s="207" t="s">
        <v>21</v>
      </c>
      <c r="F2149" s="208" t="s">
        <v>3581</v>
      </c>
      <c r="G2149" s="205"/>
      <c r="H2149" s="209">
        <v>20.24</v>
      </c>
      <c r="I2149" s="210"/>
      <c r="J2149" s="205"/>
      <c r="K2149" s="205"/>
      <c r="L2149" s="211"/>
      <c r="M2149" s="212"/>
      <c r="N2149" s="213"/>
      <c r="O2149" s="213"/>
      <c r="P2149" s="213"/>
      <c r="Q2149" s="213"/>
      <c r="R2149" s="213"/>
      <c r="S2149" s="213"/>
      <c r="T2149" s="214"/>
      <c r="AT2149" s="215" t="s">
        <v>180</v>
      </c>
      <c r="AU2149" s="215" t="s">
        <v>81</v>
      </c>
      <c r="AV2149" s="11" t="s">
        <v>81</v>
      </c>
      <c r="AW2149" s="11" t="s">
        <v>182</v>
      </c>
      <c r="AX2149" s="11" t="s">
        <v>71</v>
      </c>
      <c r="AY2149" s="215" t="s">
        <v>172</v>
      </c>
    </row>
    <row r="2150" spans="2:51" s="11" customFormat="1" ht="13.5">
      <c r="B2150" s="204"/>
      <c r="C2150" s="205"/>
      <c r="D2150" s="206" t="s">
        <v>180</v>
      </c>
      <c r="E2150" s="207" t="s">
        <v>21</v>
      </c>
      <c r="F2150" s="208" t="s">
        <v>3582</v>
      </c>
      <c r="G2150" s="205"/>
      <c r="H2150" s="209">
        <v>6.52</v>
      </c>
      <c r="I2150" s="210"/>
      <c r="J2150" s="205"/>
      <c r="K2150" s="205"/>
      <c r="L2150" s="211"/>
      <c r="M2150" s="212"/>
      <c r="N2150" s="213"/>
      <c r="O2150" s="213"/>
      <c r="P2150" s="213"/>
      <c r="Q2150" s="213"/>
      <c r="R2150" s="213"/>
      <c r="S2150" s="213"/>
      <c r="T2150" s="214"/>
      <c r="AT2150" s="215" t="s">
        <v>180</v>
      </c>
      <c r="AU2150" s="215" t="s">
        <v>81</v>
      </c>
      <c r="AV2150" s="11" t="s">
        <v>81</v>
      </c>
      <c r="AW2150" s="11" t="s">
        <v>182</v>
      </c>
      <c r="AX2150" s="11" t="s">
        <v>71</v>
      </c>
      <c r="AY2150" s="215" t="s">
        <v>172</v>
      </c>
    </row>
    <row r="2151" spans="2:51" s="11" customFormat="1" ht="13.5">
      <c r="B2151" s="204"/>
      <c r="C2151" s="205"/>
      <c r="D2151" s="206" t="s">
        <v>180</v>
      </c>
      <c r="E2151" s="207" t="s">
        <v>21</v>
      </c>
      <c r="F2151" s="208" t="s">
        <v>3583</v>
      </c>
      <c r="G2151" s="205"/>
      <c r="H2151" s="209">
        <v>12.11</v>
      </c>
      <c r="I2151" s="210"/>
      <c r="J2151" s="205"/>
      <c r="K2151" s="205"/>
      <c r="L2151" s="211"/>
      <c r="M2151" s="212"/>
      <c r="N2151" s="213"/>
      <c r="O2151" s="213"/>
      <c r="P2151" s="213"/>
      <c r="Q2151" s="213"/>
      <c r="R2151" s="213"/>
      <c r="S2151" s="213"/>
      <c r="T2151" s="214"/>
      <c r="AT2151" s="215" t="s">
        <v>180</v>
      </c>
      <c r="AU2151" s="215" t="s">
        <v>81</v>
      </c>
      <c r="AV2151" s="11" t="s">
        <v>81</v>
      </c>
      <c r="AW2151" s="11" t="s">
        <v>182</v>
      </c>
      <c r="AX2151" s="11" t="s">
        <v>71</v>
      </c>
      <c r="AY2151" s="215" t="s">
        <v>172</v>
      </c>
    </row>
    <row r="2152" spans="2:51" s="11" customFormat="1" ht="13.5">
      <c r="B2152" s="204"/>
      <c r="C2152" s="205"/>
      <c r="D2152" s="206" t="s">
        <v>180</v>
      </c>
      <c r="E2152" s="207" t="s">
        <v>21</v>
      </c>
      <c r="F2152" s="208" t="s">
        <v>3584</v>
      </c>
      <c r="G2152" s="205"/>
      <c r="H2152" s="209">
        <v>14.25</v>
      </c>
      <c r="I2152" s="210"/>
      <c r="J2152" s="205"/>
      <c r="K2152" s="205"/>
      <c r="L2152" s="211"/>
      <c r="M2152" s="212"/>
      <c r="N2152" s="213"/>
      <c r="O2152" s="213"/>
      <c r="P2152" s="213"/>
      <c r="Q2152" s="213"/>
      <c r="R2152" s="213"/>
      <c r="S2152" s="213"/>
      <c r="T2152" s="214"/>
      <c r="AT2152" s="215" t="s">
        <v>180</v>
      </c>
      <c r="AU2152" s="215" t="s">
        <v>81</v>
      </c>
      <c r="AV2152" s="11" t="s">
        <v>81</v>
      </c>
      <c r="AW2152" s="11" t="s">
        <v>182</v>
      </c>
      <c r="AX2152" s="11" t="s">
        <v>71</v>
      </c>
      <c r="AY2152" s="215" t="s">
        <v>172</v>
      </c>
    </row>
    <row r="2153" spans="2:51" s="12" customFormat="1" ht="13.5">
      <c r="B2153" s="216"/>
      <c r="C2153" s="217"/>
      <c r="D2153" s="206" t="s">
        <v>180</v>
      </c>
      <c r="E2153" s="218" t="s">
        <v>21</v>
      </c>
      <c r="F2153" s="219" t="s">
        <v>183</v>
      </c>
      <c r="G2153" s="217"/>
      <c r="H2153" s="220">
        <v>686.26</v>
      </c>
      <c r="I2153" s="221"/>
      <c r="J2153" s="217"/>
      <c r="K2153" s="217"/>
      <c r="L2153" s="222"/>
      <c r="M2153" s="223"/>
      <c r="N2153" s="224"/>
      <c r="O2153" s="224"/>
      <c r="P2153" s="224"/>
      <c r="Q2153" s="224"/>
      <c r="R2153" s="224"/>
      <c r="S2153" s="224"/>
      <c r="T2153" s="225"/>
      <c r="AT2153" s="226" t="s">
        <v>180</v>
      </c>
      <c r="AU2153" s="226" t="s">
        <v>81</v>
      </c>
      <c r="AV2153" s="12" t="s">
        <v>179</v>
      </c>
      <c r="AW2153" s="12" t="s">
        <v>182</v>
      </c>
      <c r="AX2153" s="12" t="s">
        <v>79</v>
      </c>
      <c r="AY2153" s="226" t="s">
        <v>172</v>
      </c>
    </row>
    <row r="2154" spans="2:65" s="1" customFormat="1" ht="16.5" customHeight="1">
      <c r="B2154" s="41"/>
      <c r="C2154" s="192" t="s">
        <v>2041</v>
      </c>
      <c r="D2154" s="192" t="s">
        <v>174</v>
      </c>
      <c r="E2154" s="193" t="s">
        <v>3585</v>
      </c>
      <c r="F2154" s="194" t="s">
        <v>3586</v>
      </c>
      <c r="G2154" s="195" t="s">
        <v>1092</v>
      </c>
      <c r="H2154" s="247"/>
      <c r="I2154" s="197"/>
      <c r="J2154" s="198">
        <f>ROUND(I2154*H2154,2)</f>
        <v>0</v>
      </c>
      <c r="K2154" s="194" t="s">
        <v>178</v>
      </c>
      <c r="L2154" s="61"/>
      <c r="M2154" s="199" t="s">
        <v>21</v>
      </c>
      <c r="N2154" s="200" t="s">
        <v>42</v>
      </c>
      <c r="O2154" s="42"/>
      <c r="P2154" s="201">
        <f>O2154*H2154</f>
        <v>0</v>
      </c>
      <c r="Q2154" s="201">
        <v>0</v>
      </c>
      <c r="R2154" s="201">
        <f>Q2154*H2154</f>
        <v>0</v>
      </c>
      <c r="S2154" s="201">
        <v>0</v>
      </c>
      <c r="T2154" s="202">
        <f>S2154*H2154</f>
        <v>0</v>
      </c>
      <c r="AR2154" s="24" t="s">
        <v>209</v>
      </c>
      <c r="AT2154" s="24" t="s">
        <v>174</v>
      </c>
      <c r="AU2154" s="24" t="s">
        <v>81</v>
      </c>
      <c r="AY2154" s="24" t="s">
        <v>172</v>
      </c>
      <c r="BE2154" s="203">
        <f>IF(N2154="základní",J2154,0)</f>
        <v>0</v>
      </c>
      <c r="BF2154" s="203">
        <f>IF(N2154="snížená",J2154,0)</f>
        <v>0</v>
      </c>
      <c r="BG2154" s="203">
        <f>IF(N2154="zákl. přenesená",J2154,0)</f>
        <v>0</v>
      </c>
      <c r="BH2154" s="203">
        <f>IF(N2154="sníž. přenesená",J2154,0)</f>
        <v>0</v>
      </c>
      <c r="BI2154" s="203">
        <f>IF(N2154="nulová",J2154,0)</f>
        <v>0</v>
      </c>
      <c r="BJ2154" s="24" t="s">
        <v>79</v>
      </c>
      <c r="BK2154" s="203">
        <f>ROUND(I2154*H2154,2)</f>
        <v>0</v>
      </c>
      <c r="BL2154" s="24" t="s">
        <v>209</v>
      </c>
      <c r="BM2154" s="24" t="s">
        <v>3587</v>
      </c>
    </row>
    <row r="2155" spans="2:63" s="10" customFormat="1" ht="29.85" customHeight="1">
      <c r="B2155" s="176"/>
      <c r="C2155" s="177"/>
      <c r="D2155" s="178" t="s">
        <v>70</v>
      </c>
      <c r="E2155" s="190" t="s">
        <v>2113</v>
      </c>
      <c r="F2155" s="190" t="s">
        <v>3588</v>
      </c>
      <c r="G2155" s="177"/>
      <c r="H2155" s="177"/>
      <c r="I2155" s="180"/>
      <c r="J2155" s="191">
        <f>BK2155</f>
        <v>0</v>
      </c>
      <c r="K2155" s="177"/>
      <c r="L2155" s="182"/>
      <c r="M2155" s="183"/>
      <c r="N2155" s="184"/>
      <c r="O2155" s="184"/>
      <c r="P2155" s="185">
        <f>SUM(P2156:P2323)</f>
        <v>0</v>
      </c>
      <c r="Q2155" s="184"/>
      <c r="R2155" s="185">
        <f>SUM(R2156:R2323)</f>
        <v>0</v>
      </c>
      <c r="S2155" s="184"/>
      <c r="T2155" s="186">
        <f>SUM(T2156:T2323)</f>
        <v>0</v>
      </c>
      <c r="AR2155" s="187" t="s">
        <v>81</v>
      </c>
      <c r="AT2155" s="188" t="s">
        <v>70</v>
      </c>
      <c r="AU2155" s="188" t="s">
        <v>79</v>
      </c>
      <c r="AY2155" s="187" t="s">
        <v>172</v>
      </c>
      <c r="BK2155" s="189">
        <f>SUM(BK2156:BK2323)</f>
        <v>0</v>
      </c>
    </row>
    <row r="2156" spans="2:65" s="1" customFormat="1" ht="16.5" customHeight="1">
      <c r="B2156" s="41"/>
      <c r="C2156" s="192" t="s">
        <v>3589</v>
      </c>
      <c r="D2156" s="192" t="s">
        <v>174</v>
      </c>
      <c r="E2156" s="193" t="s">
        <v>3590</v>
      </c>
      <c r="F2156" s="194" t="s">
        <v>3591</v>
      </c>
      <c r="G2156" s="195" t="s">
        <v>218</v>
      </c>
      <c r="H2156" s="196">
        <v>932.41</v>
      </c>
      <c r="I2156" s="197"/>
      <c r="J2156" s="198">
        <f>ROUND(I2156*H2156,2)</f>
        <v>0</v>
      </c>
      <c r="K2156" s="194" t="s">
        <v>178</v>
      </c>
      <c r="L2156" s="61"/>
      <c r="M2156" s="199" t="s">
        <v>21</v>
      </c>
      <c r="N2156" s="200" t="s">
        <v>42</v>
      </c>
      <c r="O2156" s="42"/>
      <c r="P2156" s="201">
        <f>O2156*H2156</f>
        <v>0</v>
      </c>
      <c r="Q2156" s="201">
        <v>0</v>
      </c>
      <c r="R2156" s="201">
        <f>Q2156*H2156</f>
        <v>0</v>
      </c>
      <c r="S2156" s="201">
        <v>0</v>
      </c>
      <c r="T2156" s="202">
        <f>S2156*H2156</f>
        <v>0</v>
      </c>
      <c r="AR2156" s="24" t="s">
        <v>209</v>
      </c>
      <c r="AT2156" s="24" t="s">
        <v>174</v>
      </c>
      <c r="AU2156" s="24" t="s">
        <v>81</v>
      </c>
      <c r="AY2156" s="24" t="s">
        <v>172</v>
      </c>
      <c r="BE2156" s="203">
        <f>IF(N2156="základní",J2156,0)</f>
        <v>0</v>
      </c>
      <c r="BF2156" s="203">
        <f>IF(N2156="snížená",J2156,0)</f>
        <v>0</v>
      </c>
      <c r="BG2156" s="203">
        <f>IF(N2156="zákl. přenesená",J2156,0)</f>
        <v>0</v>
      </c>
      <c r="BH2156" s="203">
        <f>IF(N2156="sníž. přenesená",J2156,0)</f>
        <v>0</v>
      </c>
      <c r="BI2156" s="203">
        <f>IF(N2156="nulová",J2156,0)</f>
        <v>0</v>
      </c>
      <c r="BJ2156" s="24" t="s">
        <v>79</v>
      </c>
      <c r="BK2156" s="203">
        <f>ROUND(I2156*H2156,2)</f>
        <v>0</v>
      </c>
      <c r="BL2156" s="24" t="s">
        <v>209</v>
      </c>
      <c r="BM2156" s="24" t="s">
        <v>3592</v>
      </c>
    </row>
    <row r="2157" spans="2:65" s="1" customFormat="1" ht="16.5" customHeight="1">
      <c r="B2157" s="41"/>
      <c r="C2157" s="192" t="s">
        <v>2044</v>
      </c>
      <c r="D2157" s="192" t="s">
        <v>174</v>
      </c>
      <c r="E2157" s="193" t="s">
        <v>3593</v>
      </c>
      <c r="F2157" s="194" t="s">
        <v>3594</v>
      </c>
      <c r="G2157" s="195" t="s">
        <v>218</v>
      </c>
      <c r="H2157" s="196">
        <v>932.41</v>
      </c>
      <c r="I2157" s="197"/>
      <c r="J2157" s="198">
        <f>ROUND(I2157*H2157,2)</f>
        <v>0</v>
      </c>
      <c r="K2157" s="194" t="s">
        <v>178</v>
      </c>
      <c r="L2157" s="61"/>
      <c r="M2157" s="199" t="s">
        <v>21</v>
      </c>
      <c r="N2157" s="200" t="s">
        <v>42</v>
      </c>
      <c r="O2157" s="42"/>
      <c r="P2157" s="201">
        <f>O2157*H2157</f>
        <v>0</v>
      </c>
      <c r="Q2157" s="201">
        <v>0</v>
      </c>
      <c r="R2157" s="201">
        <f>Q2157*H2157</f>
        <v>0</v>
      </c>
      <c r="S2157" s="201">
        <v>0</v>
      </c>
      <c r="T2157" s="202">
        <f>S2157*H2157</f>
        <v>0</v>
      </c>
      <c r="AR2157" s="24" t="s">
        <v>209</v>
      </c>
      <c r="AT2157" s="24" t="s">
        <v>174</v>
      </c>
      <c r="AU2157" s="24" t="s">
        <v>81</v>
      </c>
      <c r="AY2157" s="24" t="s">
        <v>172</v>
      </c>
      <c r="BE2157" s="203">
        <f>IF(N2157="základní",J2157,0)</f>
        <v>0</v>
      </c>
      <c r="BF2157" s="203">
        <f>IF(N2157="snížená",J2157,0)</f>
        <v>0</v>
      </c>
      <c r="BG2157" s="203">
        <f>IF(N2157="zákl. přenesená",J2157,0)</f>
        <v>0</v>
      </c>
      <c r="BH2157" s="203">
        <f>IF(N2157="sníž. přenesená",J2157,0)</f>
        <v>0</v>
      </c>
      <c r="BI2157" s="203">
        <f>IF(N2157="nulová",J2157,0)</f>
        <v>0</v>
      </c>
      <c r="BJ2157" s="24" t="s">
        <v>79</v>
      </c>
      <c r="BK2157" s="203">
        <f>ROUND(I2157*H2157,2)</f>
        <v>0</v>
      </c>
      <c r="BL2157" s="24" t="s">
        <v>209</v>
      </c>
      <c r="BM2157" s="24" t="s">
        <v>3595</v>
      </c>
    </row>
    <row r="2158" spans="2:65" s="1" customFormat="1" ht="25.5" customHeight="1">
      <c r="B2158" s="41"/>
      <c r="C2158" s="192" t="s">
        <v>3596</v>
      </c>
      <c r="D2158" s="192" t="s">
        <v>174</v>
      </c>
      <c r="E2158" s="193" t="s">
        <v>3597</v>
      </c>
      <c r="F2158" s="194" t="s">
        <v>3598</v>
      </c>
      <c r="G2158" s="195" t="s">
        <v>218</v>
      </c>
      <c r="H2158" s="196">
        <v>932.41</v>
      </c>
      <c r="I2158" s="197"/>
      <c r="J2158" s="198">
        <f>ROUND(I2158*H2158,2)</f>
        <v>0</v>
      </c>
      <c r="K2158" s="194" t="s">
        <v>178</v>
      </c>
      <c r="L2158" s="61"/>
      <c r="M2158" s="199" t="s">
        <v>21</v>
      </c>
      <c r="N2158" s="200" t="s">
        <v>42</v>
      </c>
      <c r="O2158" s="42"/>
      <c r="P2158" s="201">
        <f>O2158*H2158</f>
        <v>0</v>
      </c>
      <c r="Q2158" s="201">
        <v>0</v>
      </c>
      <c r="R2158" s="201">
        <f>Q2158*H2158</f>
        <v>0</v>
      </c>
      <c r="S2158" s="201">
        <v>0</v>
      </c>
      <c r="T2158" s="202">
        <f>S2158*H2158</f>
        <v>0</v>
      </c>
      <c r="AR2158" s="24" t="s">
        <v>209</v>
      </c>
      <c r="AT2158" s="24" t="s">
        <v>174</v>
      </c>
      <c r="AU2158" s="24" t="s">
        <v>81</v>
      </c>
      <c r="AY2158" s="24" t="s">
        <v>172</v>
      </c>
      <c r="BE2158" s="203">
        <f>IF(N2158="základní",J2158,0)</f>
        <v>0</v>
      </c>
      <c r="BF2158" s="203">
        <f>IF(N2158="snížená",J2158,0)</f>
        <v>0</v>
      </c>
      <c r="BG2158" s="203">
        <f>IF(N2158="zákl. přenesená",J2158,0)</f>
        <v>0</v>
      </c>
      <c r="BH2158" s="203">
        <f>IF(N2158="sníž. přenesená",J2158,0)</f>
        <v>0</v>
      </c>
      <c r="BI2158" s="203">
        <f>IF(N2158="nulová",J2158,0)</f>
        <v>0</v>
      </c>
      <c r="BJ2158" s="24" t="s">
        <v>79</v>
      </c>
      <c r="BK2158" s="203">
        <f>ROUND(I2158*H2158,2)</f>
        <v>0</v>
      </c>
      <c r="BL2158" s="24" t="s">
        <v>209</v>
      </c>
      <c r="BM2158" s="24" t="s">
        <v>3599</v>
      </c>
    </row>
    <row r="2159" spans="2:65" s="1" customFormat="1" ht="16.5" customHeight="1">
      <c r="B2159" s="41"/>
      <c r="C2159" s="192" t="s">
        <v>2048</v>
      </c>
      <c r="D2159" s="192" t="s">
        <v>174</v>
      </c>
      <c r="E2159" s="193" t="s">
        <v>3600</v>
      </c>
      <c r="F2159" s="194" t="s">
        <v>3601</v>
      </c>
      <c r="G2159" s="195" t="s">
        <v>218</v>
      </c>
      <c r="H2159" s="196">
        <v>139.42</v>
      </c>
      <c r="I2159" s="197"/>
      <c r="J2159" s="198">
        <f>ROUND(I2159*H2159,2)</f>
        <v>0</v>
      </c>
      <c r="K2159" s="194" t="s">
        <v>178</v>
      </c>
      <c r="L2159" s="61"/>
      <c r="M2159" s="199" t="s">
        <v>21</v>
      </c>
      <c r="N2159" s="200" t="s">
        <v>42</v>
      </c>
      <c r="O2159" s="42"/>
      <c r="P2159" s="201">
        <f>O2159*H2159</f>
        <v>0</v>
      </c>
      <c r="Q2159" s="201">
        <v>0</v>
      </c>
      <c r="R2159" s="201">
        <f>Q2159*H2159</f>
        <v>0</v>
      </c>
      <c r="S2159" s="201">
        <v>0</v>
      </c>
      <c r="T2159" s="202">
        <f>S2159*H2159</f>
        <v>0</v>
      </c>
      <c r="AR2159" s="24" t="s">
        <v>209</v>
      </c>
      <c r="AT2159" s="24" t="s">
        <v>174</v>
      </c>
      <c r="AU2159" s="24" t="s">
        <v>81</v>
      </c>
      <c r="AY2159" s="24" t="s">
        <v>172</v>
      </c>
      <c r="BE2159" s="203">
        <f>IF(N2159="základní",J2159,0)</f>
        <v>0</v>
      </c>
      <c r="BF2159" s="203">
        <f>IF(N2159="snížená",J2159,0)</f>
        <v>0</v>
      </c>
      <c r="BG2159" s="203">
        <f>IF(N2159="zákl. přenesená",J2159,0)</f>
        <v>0</v>
      </c>
      <c r="BH2159" s="203">
        <f>IF(N2159="sníž. přenesená",J2159,0)</f>
        <v>0</v>
      </c>
      <c r="BI2159" s="203">
        <f>IF(N2159="nulová",J2159,0)</f>
        <v>0</v>
      </c>
      <c r="BJ2159" s="24" t="s">
        <v>79</v>
      </c>
      <c r="BK2159" s="203">
        <f>ROUND(I2159*H2159,2)</f>
        <v>0</v>
      </c>
      <c r="BL2159" s="24" t="s">
        <v>209</v>
      </c>
      <c r="BM2159" s="24" t="s">
        <v>3602</v>
      </c>
    </row>
    <row r="2160" spans="2:51" s="13" customFormat="1" ht="13.5">
      <c r="B2160" s="237"/>
      <c r="C2160" s="238"/>
      <c r="D2160" s="206" t="s">
        <v>180</v>
      </c>
      <c r="E2160" s="239" t="s">
        <v>21</v>
      </c>
      <c r="F2160" s="240" t="s">
        <v>3603</v>
      </c>
      <c r="G2160" s="238"/>
      <c r="H2160" s="239" t="s">
        <v>21</v>
      </c>
      <c r="I2160" s="241"/>
      <c r="J2160" s="238"/>
      <c r="K2160" s="238"/>
      <c r="L2160" s="242"/>
      <c r="M2160" s="243"/>
      <c r="N2160" s="244"/>
      <c r="O2160" s="244"/>
      <c r="P2160" s="244"/>
      <c r="Q2160" s="244"/>
      <c r="R2160" s="244"/>
      <c r="S2160" s="244"/>
      <c r="T2160" s="245"/>
      <c r="AT2160" s="246" t="s">
        <v>180</v>
      </c>
      <c r="AU2160" s="246" t="s">
        <v>81</v>
      </c>
      <c r="AV2160" s="13" t="s">
        <v>79</v>
      </c>
      <c r="AW2160" s="13" t="s">
        <v>182</v>
      </c>
      <c r="AX2160" s="13" t="s">
        <v>71</v>
      </c>
      <c r="AY2160" s="246" t="s">
        <v>172</v>
      </c>
    </row>
    <row r="2161" spans="2:51" s="11" customFormat="1" ht="13.5">
      <c r="B2161" s="204"/>
      <c r="C2161" s="205"/>
      <c r="D2161" s="206" t="s">
        <v>180</v>
      </c>
      <c r="E2161" s="207" t="s">
        <v>21</v>
      </c>
      <c r="F2161" s="208" t="s">
        <v>891</v>
      </c>
      <c r="G2161" s="205"/>
      <c r="H2161" s="209">
        <v>7.15</v>
      </c>
      <c r="I2161" s="210"/>
      <c r="J2161" s="205"/>
      <c r="K2161" s="205"/>
      <c r="L2161" s="211"/>
      <c r="M2161" s="212"/>
      <c r="N2161" s="213"/>
      <c r="O2161" s="213"/>
      <c r="P2161" s="213"/>
      <c r="Q2161" s="213"/>
      <c r="R2161" s="213"/>
      <c r="S2161" s="213"/>
      <c r="T2161" s="214"/>
      <c r="AT2161" s="215" t="s">
        <v>180</v>
      </c>
      <c r="AU2161" s="215" t="s">
        <v>81</v>
      </c>
      <c r="AV2161" s="11" t="s">
        <v>81</v>
      </c>
      <c r="AW2161" s="11" t="s">
        <v>182</v>
      </c>
      <c r="AX2161" s="11" t="s">
        <v>71</v>
      </c>
      <c r="AY2161" s="215" t="s">
        <v>172</v>
      </c>
    </row>
    <row r="2162" spans="2:51" s="11" customFormat="1" ht="13.5">
      <c r="B2162" s="204"/>
      <c r="C2162" s="205"/>
      <c r="D2162" s="206" t="s">
        <v>180</v>
      </c>
      <c r="E2162" s="207" t="s">
        <v>21</v>
      </c>
      <c r="F2162" s="208" t="s">
        <v>892</v>
      </c>
      <c r="G2162" s="205"/>
      <c r="H2162" s="209">
        <v>7.91</v>
      </c>
      <c r="I2162" s="210"/>
      <c r="J2162" s="205"/>
      <c r="K2162" s="205"/>
      <c r="L2162" s="211"/>
      <c r="M2162" s="212"/>
      <c r="N2162" s="213"/>
      <c r="O2162" s="213"/>
      <c r="P2162" s="213"/>
      <c r="Q2162" s="213"/>
      <c r="R2162" s="213"/>
      <c r="S2162" s="213"/>
      <c r="T2162" s="214"/>
      <c r="AT2162" s="215" t="s">
        <v>180</v>
      </c>
      <c r="AU2162" s="215" t="s">
        <v>81</v>
      </c>
      <c r="AV2162" s="11" t="s">
        <v>81</v>
      </c>
      <c r="AW2162" s="11" t="s">
        <v>182</v>
      </c>
      <c r="AX2162" s="11" t="s">
        <v>71</v>
      </c>
      <c r="AY2162" s="215" t="s">
        <v>172</v>
      </c>
    </row>
    <row r="2163" spans="2:51" s="11" customFormat="1" ht="13.5">
      <c r="B2163" s="204"/>
      <c r="C2163" s="205"/>
      <c r="D2163" s="206" t="s">
        <v>180</v>
      </c>
      <c r="E2163" s="207" t="s">
        <v>21</v>
      </c>
      <c r="F2163" s="208" t="s">
        <v>893</v>
      </c>
      <c r="G2163" s="205"/>
      <c r="H2163" s="209">
        <v>7.96</v>
      </c>
      <c r="I2163" s="210"/>
      <c r="J2163" s="205"/>
      <c r="K2163" s="205"/>
      <c r="L2163" s="211"/>
      <c r="M2163" s="212"/>
      <c r="N2163" s="213"/>
      <c r="O2163" s="213"/>
      <c r="P2163" s="213"/>
      <c r="Q2163" s="213"/>
      <c r="R2163" s="213"/>
      <c r="S2163" s="213"/>
      <c r="T2163" s="214"/>
      <c r="AT2163" s="215" t="s">
        <v>180</v>
      </c>
      <c r="AU2163" s="215" t="s">
        <v>81</v>
      </c>
      <c r="AV2163" s="11" t="s">
        <v>81</v>
      </c>
      <c r="AW2163" s="11" t="s">
        <v>182</v>
      </c>
      <c r="AX2163" s="11" t="s">
        <v>71</v>
      </c>
      <c r="AY2163" s="215" t="s">
        <v>172</v>
      </c>
    </row>
    <row r="2164" spans="2:51" s="11" customFormat="1" ht="13.5">
      <c r="B2164" s="204"/>
      <c r="C2164" s="205"/>
      <c r="D2164" s="206" t="s">
        <v>180</v>
      </c>
      <c r="E2164" s="207" t="s">
        <v>21</v>
      </c>
      <c r="F2164" s="208" t="s">
        <v>894</v>
      </c>
      <c r="G2164" s="205"/>
      <c r="H2164" s="209">
        <v>7.15</v>
      </c>
      <c r="I2164" s="210"/>
      <c r="J2164" s="205"/>
      <c r="K2164" s="205"/>
      <c r="L2164" s="211"/>
      <c r="M2164" s="212"/>
      <c r="N2164" s="213"/>
      <c r="O2164" s="213"/>
      <c r="P2164" s="213"/>
      <c r="Q2164" s="213"/>
      <c r="R2164" s="213"/>
      <c r="S2164" s="213"/>
      <c r="T2164" s="214"/>
      <c r="AT2164" s="215" t="s">
        <v>180</v>
      </c>
      <c r="AU2164" s="215" t="s">
        <v>81</v>
      </c>
      <c r="AV2164" s="11" t="s">
        <v>81</v>
      </c>
      <c r="AW2164" s="11" t="s">
        <v>182</v>
      </c>
      <c r="AX2164" s="11" t="s">
        <v>71</v>
      </c>
      <c r="AY2164" s="215" t="s">
        <v>172</v>
      </c>
    </row>
    <row r="2165" spans="2:51" s="11" customFormat="1" ht="13.5">
      <c r="B2165" s="204"/>
      <c r="C2165" s="205"/>
      <c r="D2165" s="206" t="s">
        <v>180</v>
      </c>
      <c r="E2165" s="207" t="s">
        <v>21</v>
      </c>
      <c r="F2165" s="208" t="s">
        <v>895</v>
      </c>
      <c r="G2165" s="205"/>
      <c r="H2165" s="209">
        <v>7.2</v>
      </c>
      <c r="I2165" s="210"/>
      <c r="J2165" s="205"/>
      <c r="K2165" s="205"/>
      <c r="L2165" s="211"/>
      <c r="M2165" s="212"/>
      <c r="N2165" s="213"/>
      <c r="O2165" s="213"/>
      <c r="P2165" s="213"/>
      <c r="Q2165" s="213"/>
      <c r="R2165" s="213"/>
      <c r="S2165" s="213"/>
      <c r="T2165" s="214"/>
      <c r="AT2165" s="215" t="s">
        <v>180</v>
      </c>
      <c r="AU2165" s="215" t="s">
        <v>81</v>
      </c>
      <c r="AV2165" s="11" t="s">
        <v>81</v>
      </c>
      <c r="AW2165" s="11" t="s">
        <v>182</v>
      </c>
      <c r="AX2165" s="11" t="s">
        <v>71</v>
      </c>
      <c r="AY2165" s="215" t="s">
        <v>172</v>
      </c>
    </row>
    <row r="2166" spans="2:51" s="11" customFormat="1" ht="13.5">
      <c r="B2166" s="204"/>
      <c r="C2166" s="205"/>
      <c r="D2166" s="206" t="s">
        <v>180</v>
      </c>
      <c r="E2166" s="207" t="s">
        <v>21</v>
      </c>
      <c r="F2166" s="208" t="s">
        <v>896</v>
      </c>
      <c r="G2166" s="205"/>
      <c r="H2166" s="209">
        <v>6.34</v>
      </c>
      <c r="I2166" s="210"/>
      <c r="J2166" s="205"/>
      <c r="K2166" s="205"/>
      <c r="L2166" s="211"/>
      <c r="M2166" s="212"/>
      <c r="N2166" s="213"/>
      <c r="O2166" s="213"/>
      <c r="P2166" s="213"/>
      <c r="Q2166" s="213"/>
      <c r="R2166" s="213"/>
      <c r="S2166" s="213"/>
      <c r="T2166" s="214"/>
      <c r="AT2166" s="215" t="s">
        <v>180</v>
      </c>
      <c r="AU2166" s="215" t="s">
        <v>81</v>
      </c>
      <c r="AV2166" s="11" t="s">
        <v>81</v>
      </c>
      <c r="AW2166" s="11" t="s">
        <v>182</v>
      </c>
      <c r="AX2166" s="11" t="s">
        <v>71</v>
      </c>
      <c r="AY2166" s="215" t="s">
        <v>172</v>
      </c>
    </row>
    <row r="2167" spans="2:51" s="11" customFormat="1" ht="13.5">
      <c r="B2167" s="204"/>
      <c r="C2167" s="205"/>
      <c r="D2167" s="206" t="s">
        <v>180</v>
      </c>
      <c r="E2167" s="207" t="s">
        <v>21</v>
      </c>
      <c r="F2167" s="208" t="s">
        <v>897</v>
      </c>
      <c r="G2167" s="205"/>
      <c r="H2167" s="209">
        <v>6.29</v>
      </c>
      <c r="I2167" s="210"/>
      <c r="J2167" s="205"/>
      <c r="K2167" s="205"/>
      <c r="L2167" s="211"/>
      <c r="M2167" s="212"/>
      <c r="N2167" s="213"/>
      <c r="O2167" s="213"/>
      <c r="P2167" s="213"/>
      <c r="Q2167" s="213"/>
      <c r="R2167" s="213"/>
      <c r="S2167" s="213"/>
      <c r="T2167" s="214"/>
      <c r="AT2167" s="215" t="s">
        <v>180</v>
      </c>
      <c r="AU2167" s="215" t="s">
        <v>81</v>
      </c>
      <c r="AV2167" s="11" t="s">
        <v>81</v>
      </c>
      <c r="AW2167" s="11" t="s">
        <v>182</v>
      </c>
      <c r="AX2167" s="11" t="s">
        <v>71</v>
      </c>
      <c r="AY2167" s="215" t="s">
        <v>172</v>
      </c>
    </row>
    <row r="2168" spans="2:51" s="11" customFormat="1" ht="13.5">
      <c r="B2168" s="204"/>
      <c r="C2168" s="205"/>
      <c r="D2168" s="206" t="s">
        <v>180</v>
      </c>
      <c r="E2168" s="207" t="s">
        <v>21</v>
      </c>
      <c r="F2168" s="208" t="s">
        <v>898</v>
      </c>
      <c r="G2168" s="205"/>
      <c r="H2168" s="209">
        <v>7.15</v>
      </c>
      <c r="I2168" s="210"/>
      <c r="J2168" s="205"/>
      <c r="K2168" s="205"/>
      <c r="L2168" s="211"/>
      <c r="M2168" s="212"/>
      <c r="N2168" s="213"/>
      <c r="O2168" s="213"/>
      <c r="P2168" s="213"/>
      <c r="Q2168" s="213"/>
      <c r="R2168" s="213"/>
      <c r="S2168" s="213"/>
      <c r="T2168" s="214"/>
      <c r="AT2168" s="215" t="s">
        <v>180</v>
      </c>
      <c r="AU2168" s="215" t="s">
        <v>81</v>
      </c>
      <c r="AV2168" s="11" t="s">
        <v>81</v>
      </c>
      <c r="AW2168" s="11" t="s">
        <v>182</v>
      </c>
      <c r="AX2168" s="11" t="s">
        <v>71</v>
      </c>
      <c r="AY2168" s="215" t="s">
        <v>172</v>
      </c>
    </row>
    <row r="2169" spans="2:51" s="11" customFormat="1" ht="13.5">
      <c r="B2169" s="204"/>
      <c r="C2169" s="205"/>
      <c r="D2169" s="206" t="s">
        <v>180</v>
      </c>
      <c r="E2169" s="207" t="s">
        <v>21</v>
      </c>
      <c r="F2169" s="208" t="s">
        <v>899</v>
      </c>
      <c r="G2169" s="205"/>
      <c r="H2169" s="209">
        <v>7.2</v>
      </c>
      <c r="I2169" s="210"/>
      <c r="J2169" s="205"/>
      <c r="K2169" s="205"/>
      <c r="L2169" s="211"/>
      <c r="M2169" s="212"/>
      <c r="N2169" s="213"/>
      <c r="O2169" s="213"/>
      <c r="P2169" s="213"/>
      <c r="Q2169" s="213"/>
      <c r="R2169" s="213"/>
      <c r="S2169" s="213"/>
      <c r="T2169" s="214"/>
      <c r="AT2169" s="215" t="s">
        <v>180</v>
      </c>
      <c r="AU2169" s="215" t="s">
        <v>81</v>
      </c>
      <c r="AV2169" s="11" t="s">
        <v>81</v>
      </c>
      <c r="AW2169" s="11" t="s">
        <v>182</v>
      </c>
      <c r="AX2169" s="11" t="s">
        <v>71</v>
      </c>
      <c r="AY2169" s="215" t="s">
        <v>172</v>
      </c>
    </row>
    <row r="2170" spans="2:51" s="11" customFormat="1" ht="13.5">
      <c r="B2170" s="204"/>
      <c r="C2170" s="205"/>
      <c r="D2170" s="206" t="s">
        <v>180</v>
      </c>
      <c r="E2170" s="207" t="s">
        <v>21</v>
      </c>
      <c r="F2170" s="208" t="s">
        <v>900</v>
      </c>
      <c r="G2170" s="205"/>
      <c r="H2170" s="209">
        <v>6.34</v>
      </c>
      <c r="I2170" s="210"/>
      <c r="J2170" s="205"/>
      <c r="K2170" s="205"/>
      <c r="L2170" s="211"/>
      <c r="M2170" s="212"/>
      <c r="N2170" s="213"/>
      <c r="O2170" s="213"/>
      <c r="P2170" s="213"/>
      <c r="Q2170" s="213"/>
      <c r="R2170" s="213"/>
      <c r="S2170" s="213"/>
      <c r="T2170" s="214"/>
      <c r="AT2170" s="215" t="s">
        <v>180</v>
      </c>
      <c r="AU2170" s="215" t="s">
        <v>81</v>
      </c>
      <c r="AV2170" s="11" t="s">
        <v>81</v>
      </c>
      <c r="AW2170" s="11" t="s">
        <v>182</v>
      </c>
      <c r="AX2170" s="11" t="s">
        <v>71</v>
      </c>
      <c r="AY2170" s="215" t="s">
        <v>172</v>
      </c>
    </row>
    <row r="2171" spans="2:51" s="11" customFormat="1" ht="13.5">
      <c r="B2171" s="204"/>
      <c r="C2171" s="205"/>
      <c r="D2171" s="206" t="s">
        <v>180</v>
      </c>
      <c r="E2171" s="207" t="s">
        <v>21</v>
      </c>
      <c r="F2171" s="208" t="s">
        <v>901</v>
      </c>
      <c r="G2171" s="205"/>
      <c r="H2171" s="209">
        <v>6.29</v>
      </c>
      <c r="I2171" s="210"/>
      <c r="J2171" s="205"/>
      <c r="K2171" s="205"/>
      <c r="L2171" s="211"/>
      <c r="M2171" s="212"/>
      <c r="N2171" s="213"/>
      <c r="O2171" s="213"/>
      <c r="P2171" s="213"/>
      <c r="Q2171" s="213"/>
      <c r="R2171" s="213"/>
      <c r="S2171" s="213"/>
      <c r="T2171" s="214"/>
      <c r="AT2171" s="215" t="s">
        <v>180</v>
      </c>
      <c r="AU2171" s="215" t="s">
        <v>81</v>
      </c>
      <c r="AV2171" s="11" t="s">
        <v>81</v>
      </c>
      <c r="AW2171" s="11" t="s">
        <v>182</v>
      </c>
      <c r="AX2171" s="11" t="s">
        <v>71</v>
      </c>
      <c r="AY2171" s="215" t="s">
        <v>172</v>
      </c>
    </row>
    <row r="2172" spans="2:51" s="11" customFormat="1" ht="13.5">
      <c r="B2172" s="204"/>
      <c r="C2172" s="205"/>
      <c r="D2172" s="206" t="s">
        <v>180</v>
      </c>
      <c r="E2172" s="207" t="s">
        <v>21</v>
      </c>
      <c r="F2172" s="208" t="s">
        <v>902</v>
      </c>
      <c r="G2172" s="205"/>
      <c r="H2172" s="209">
        <v>7.15</v>
      </c>
      <c r="I2172" s="210"/>
      <c r="J2172" s="205"/>
      <c r="K2172" s="205"/>
      <c r="L2172" s="211"/>
      <c r="M2172" s="212"/>
      <c r="N2172" s="213"/>
      <c r="O2172" s="213"/>
      <c r="P2172" s="213"/>
      <c r="Q2172" s="213"/>
      <c r="R2172" s="213"/>
      <c r="S2172" s="213"/>
      <c r="T2172" s="214"/>
      <c r="AT2172" s="215" t="s">
        <v>180</v>
      </c>
      <c r="AU2172" s="215" t="s">
        <v>81</v>
      </c>
      <c r="AV2172" s="11" t="s">
        <v>81</v>
      </c>
      <c r="AW2172" s="11" t="s">
        <v>182</v>
      </c>
      <c r="AX2172" s="11" t="s">
        <v>71</v>
      </c>
      <c r="AY2172" s="215" t="s">
        <v>172</v>
      </c>
    </row>
    <row r="2173" spans="2:51" s="11" customFormat="1" ht="13.5">
      <c r="B2173" s="204"/>
      <c r="C2173" s="205"/>
      <c r="D2173" s="206" t="s">
        <v>180</v>
      </c>
      <c r="E2173" s="207" t="s">
        <v>21</v>
      </c>
      <c r="F2173" s="208" t="s">
        <v>903</v>
      </c>
      <c r="G2173" s="205"/>
      <c r="H2173" s="209">
        <v>7.2</v>
      </c>
      <c r="I2173" s="210"/>
      <c r="J2173" s="205"/>
      <c r="K2173" s="205"/>
      <c r="L2173" s="211"/>
      <c r="M2173" s="212"/>
      <c r="N2173" s="213"/>
      <c r="O2173" s="213"/>
      <c r="P2173" s="213"/>
      <c r="Q2173" s="213"/>
      <c r="R2173" s="213"/>
      <c r="S2173" s="213"/>
      <c r="T2173" s="214"/>
      <c r="AT2173" s="215" t="s">
        <v>180</v>
      </c>
      <c r="AU2173" s="215" t="s">
        <v>81</v>
      </c>
      <c r="AV2173" s="11" t="s">
        <v>81</v>
      </c>
      <c r="AW2173" s="11" t="s">
        <v>182</v>
      </c>
      <c r="AX2173" s="11" t="s">
        <v>71</v>
      </c>
      <c r="AY2173" s="215" t="s">
        <v>172</v>
      </c>
    </row>
    <row r="2174" spans="2:51" s="11" customFormat="1" ht="13.5">
      <c r="B2174" s="204"/>
      <c r="C2174" s="205"/>
      <c r="D2174" s="206" t="s">
        <v>180</v>
      </c>
      <c r="E2174" s="207" t="s">
        <v>21</v>
      </c>
      <c r="F2174" s="208" t="s">
        <v>904</v>
      </c>
      <c r="G2174" s="205"/>
      <c r="H2174" s="209">
        <v>6.34</v>
      </c>
      <c r="I2174" s="210"/>
      <c r="J2174" s="205"/>
      <c r="K2174" s="205"/>
      <c r="L2174" s="211"/>
      <c r="M2174" s="212"/>
      <c r="N2174" s="213"/>
      <c r="O2174" s="213"/>
      <c r="P2174" s="213"/>
      <c r="Q2174" s="213"/>
      <c r="R2174" s="213"/>
      <c r="S2174" s="213"/>
      <c r="T2174" s="214"/>
      <c r="AT2174" s="215" t="s">
        <v>180</v>
      </c>
      <c r="AU2174" s="215" t="s">
        <v>81</v>
      </c>
      <c r="AV2174" s="11" t="s">
        <v>81</v>
      </c>
      <c r="AW2174" s="11" t="s">
        <v>182</v>
      </c>
      <c r="AX2174" s="11" t="s">
        <v>71</v>
      </c>
      <c r="AY2174" s="215" t="s">
        <v>172</v>
      </c>
    </row>
    <row r="2175" spans="2:51" s="11" customFormat="1" ht="13.5">
      <c r="B2175" s="204"/>
      <c r="C2175" s="205"/>
      <c r="D2175" s="206" t="s">
        <v>180</v>
      </c>
      <c r="E2175" s="207" t="s">
        <v>21</v>
      </c>
      <c r="F2175" s="208" t="s">
        <v>905</v>
      </c>
      <c r="G2175" s="205"/>
      <c r="H2175" s="209">
        <v>6.29</v>
      </c>
      <c r="I2175" s="210"/>
      <c r="J2175" s="205"/>
      <c r="K2175" s="205"/>
      <c r="L2175" s="211"/>
      <c r="M2175" s="212"/>
      <c r="N2175" s="213"/>
      <c r="O2175" s="213"/>
      <c r="P2175" s="213"/>
      <c r="Q2175" s="213"/>
      <c r="R2175" s="213"/>
      <c r="S2175" s="213"/>
      <c r="T2175" s="214"/>
      <c r="AT2175" s="215" t="s">
        <v>180</v>
      </c>
      <c r="AU2175" s="215" t="s">
        <v>81</v>
      </c>
      <c r="AV2175" s="11" t="s">
        <v>81</v>
      </c>
      <c r="AW2175" s="11" t="s">
        <v>182</v>
      </c>
      <c r="AX2175" s="11" t="s">
        <v>71</v>
      </c>
      <c r="AY2175" s="215" t="s">
        <v>172</v>
      </c>
    </row>
    <row r="2176" spans="2:51" s="11" customFormat="1" ht="13.5">
      <c r="B2176" s="204"/>
      <c r="C2176" s="205"/>
      <c r="D2176" s="206" t="s">
        <v>180</v>
      </c>
      <c r="E2176" s="207" t="s">
        <v>21</v>
      </c>
      <c r="F2176" s="208" t="s">
        <v>906</v>
      </c>
      <c r="G2176" s="205"/>
      <c r="H2176" s="209">
        <v>7.15</v>
      </c>
      <c r="I2176" s="210"/>
      <c r="J2176" s="205"/>
      <c r="K2176" s="205"/>
      <c r="L2176" s="211"/>
      <c r="M2176" s="212"/>
      <c r="N2176" s="213"/>
      <c r="O2176" s="213"/>
      <c r="P2176" s="213"/>
      <c r="Q2176" s="213"/>
      <c r="R2176" s="213"/>
      <c r="S2176" s="213"/>
      <c r="T2176" s="214"/>
      <c r="AT2176" s="215" t="s">
        <v>180</v>
      </c>
      <c r="AU2176" s="215" t="s">
        <v>81</v>
      </c>
      <c r="AV2176" s="11" t="s">
        <v>81</v>
      </c>
      <c r="AW2176" s="11" t="s">
        <v>182</v>
      </c>
      <c r="AX2176" s="11" t="s">
        <v>71</v>
      </c>
      <c r="AY2176" s="215" t="s">
        <v>172</v>
      </c>
    </row>
    <row r="2177" spans="2:51" s="11" customFormat="1" ht="13.5">
      <c r="B2177" s="204"/>
      <c r="C2177" s="205"/>
      <c r="D2177" s="206" t="s">
        <v>180</v>
      </c>
      <c r="E2177" s="207" t="s">
        <v>21</v>
      </c>
      <c r="F2177" s="208" t="s">
        <v>908</v>
      </c>
      <c r="G2177" s="205"/>
      <c r="H2177" s="209">
        <v>7.63</v>
      </c>
      <c r="I2177" s="210"/>
      <c r="J2177" s="205"/>
      <c r="K2177" s="205"/>
      <c r="L2177" s="211"/>
      <c r="M2177" s="212"/>
      <c r="N2177" s="213"/>
      <c r="O2177" s="213"/>
      <c r="P2177" s="213"/>
      <c r="Q2177" s="213"/>
      <c r="R2177" s="213"/>
      <c r="S2177" s="213"/>
      <c r="T2177" s="214"/>
      <c r="AT2177" s="215" t="s">
        <v>180</v>
      </c>
      <c r="AU2177" s="215" t="s">
        <v>81</v>
      </c>
      <c r="AV2177" s="11" t="s">
        <v>81</v>
      </c>
      <c r="AW2177" s="11" t="s">
        <v>182</v>
      </c>
      <c r="AX2177" s="11" t="s">
        <v>71</v>
      </c>
      <c r="AY2177" s="215" t="s">
        <v>172</v>
      </c>
    </row>
    <row r="2178" spans="2:51" s="11" customFormat="1" ht="13.5">
      <c r="B2178" s="204"/>
      <c r="C2178" s="205"/>
      <c r="D2178" s="206" t="s">
        <v>180</v>
      </c>
      <c r="E2178" s="207" t="s">
        <v>21</v>
      </c>
      <c r="F2178" s="208" t="s">
        <v>912</v>
      </c>
      <c r="G2178" s="205"/>
      <c r="H2178" s="209">
        <v>6.68</v>
      </c>
      <c r="I2178" s="210"/>
      <c r="J2178" s="205"/>
      <c r="K2178" s="205"/>
      <c r="L2178" s="211"/>
      <c r="M2178" s="212"/>
      <c r="N2178" s="213"/>
      <c r="O2178" s="213"/>
      <c r="P2178" s="213"/>
      <c r="Q2178" s="213"/>
      <c r="R2178" s="213"/>
      <c r="S2178" s="213"/>
      <c r="T2178" s="214"/>
      <c r="AT2178" s="215" t="s">
        <v>180</v>
      </c>
      <c r="AU2178" s="215" t="s">
        <v>81</v>
      </c>
      <c r="AV2178" s="11" t="s">
        <v>81</v>
      </c>
      <c r="AW2178" s="11" t="s">
        <v>182</v>
      </c>
      <c r="AX2178" s="11" t="s">
        <v>71</v>
      </c>
      <c r="AY2178" s="215" t="s">
        <v>172</v>
      </c>
    </row>
    <row r="2179" spans="2:51" s="11" customFormat="1" ht="13.5">
      <c r="B2179" s="204"/>
      <c r="C2179" s="205"/>
      <c r="D2179" s="206" t="s">
        <v>180</v>
      </c>
      <c r="E2179" s="207" t="s">
        <v>21</v>
      </c>
      <c r="F2179" s="208" t="s">
        <v>915</v>
      </c>
      <c r="G2179" s="205"/>
      <c r="H2179" s="209">
        <v>6.36</v>
      </c>
      <c r="I2179" s="210"/>
      <c r="J2179" s="205"/>
      <c r="K2179" s="205"/>
      <c r="L2179" s="211"/>
      <c r="M2179" s="212"/>
      <c r="N2179" s="213"/>
      <c r="O2179" s="213"/>
      <c r="P2179" s="213"/>
      <c r="Q2179" s="213"/>
      <c r="R2179" s="213"/>
      <c r="S2179" s="213"/>
      <c r="T2179" s="214"/>
      <c r="AT2179" s="215" t="s">
        <v>180</v>
      </c>
      <c r="AU2179" s="215" t="s">
        <v>81</v>
      </c>
      <c r="AV2179" s="11" t="s">
        <v>81</v>
      </c>
      <c r="AW2179" s="11" t="s">
        <v>182</v>
      </c>
      <c r="AX2179" s="11" t="s">
        <v>71</v>
      </c>
      <c r="AY2179" s="215" t="s">
        <v>172</v>
      </c>
    </row>
    <row r="2180" spans="2:51" s="11" customFormat="1" ht="13.5">
      <c r="B2180" s="204"/>
      <c r="C2180" s="205"/>
      <c r="D2180" s="206" t="s">
        <v>180</v>
      </c>
      <c r="E2180" s="207" t="s">
        <v>21</v>
      </c>
      <c r="F2180" s="208" t="s">
        <v>918</v>
      </c>
      <c r="G2180" s="205"/>
      <c r="H2180" s="209">
        <v>7.64</v>
      </c>
      <c r="I2180" s="210"/>
      <c r="J2180" s="205"/>
      <c r="K2180" s="205"/>
      <c r="L2180" s="211"/>
      <c r="M2180" s="212"/>
      <c r="N2180" s="213"/>
      <c r="O2180" s="213"/>
      <c r="P2180" s="213"/>
      <c r="Q2180" s="213"/>
      <c r="R2180" s="213"/>
      <c r="S2180" s="213"/>
      <c r="T2180" s="214"/>
      <c r="AT2180" s="215" t="s">
        <v>180</v>
      </c>
      <c r="AU2180" s="215" t="s">
        <v>81</v>
      </c>
      <c r="AV2180" s="11" t="s">
        <v>81</v>
      </c>
      <c r="AW2180" s="11" t="s">
        <v>182</v>
      </c>
      <c r="AX2180" s="11" t="s">
        <v>71</v>
      </c>
      <c r="AY2180" s="215" t="s">
        <v>172</v>
      </c>
    </row>
    <row r="2181" spans="2:51" s="12" customFormat="1" ht="13.5">
      <c r="B2181" s="216"/>
      <c r="C2181" s="217"/>
      <c r="D2181" s="206" t="s">
        <v>180</v>
      </c>
      <c r="E2181" s="218" t="s">
        <v>21</v>
      </c>
      <c r="F2181" s="219" t="s">
        <v>183</v>
      </c>
      <c r="G2181" s="217"/>
      <c r="H2181" s="220">
        <v>139.42</v>
      </c>
      <c r="I2181" s="221"/>
      <c r="J2181" s="217"/>
      <c r="K2181" s="217"/>
      <c r="L2181" s="222"/>
      <c r="M2181" s="223"/>
      <c r="N2181" s="224"/>
      <c r="O2181" s="224"/>
      <c r="P2181" s="224"/>
      <c r="Q2181" s="224"/>
      <c r="R2181" s="224"/>
      <c r="S2181" s="224"/>
      <c r="T2181" s="225"/>
      <c r="AT2181" s="226" t="s">
        <v>180</v>
      </c>
      <c r="AU2181" s="226" t="s">
        <v>81</v>
      </c>
      <c r="AV2181" s="12" t="s">
        <v>179</v>
      </c>
      <c r="AW2181" s="12" t="s">
        <v>182</v>
      </c>
      <c r="AX2181" s="12" t="s">
        <v>79</v>
      </c>
      <c r="AY2181" s="226" t="s">
        <v>172</v>
      </c>
    </row>
    <row r="2182" spans="2:65" s="1" customFormat="1" ht="16.5" customHeight="1">
      <c r="B2182" s="41"/>
      <c r="C2182" s="192" t="s">
        <v>3604</v>
      </c>
      <c r="D2182" s="192" t="s">
        <v>174</v>
      </c>
      <c r="E2182" s="193" t="s">
        <v>3605</v>
      </c>
      <c r="F2182" s="194" t="s">
        <v>3606</v>
      </c>
      <c r="G2182" s="195" t="s">
        <v>218</v>
      </c>
      <c r="H2182" s="196">
        <v>932.41</v>
      </c>
      <c r="I2182" s="197"/>
      <c r="J2182" s="198">
        <f>ROUND(I2182*H2182,2)</f>
        <v>0</v>
      </c>
      <c r="K2182" s="194" t="s">
        <v>178</v>
      </c>
      <c r="L2182" s="61"/>
      <c r="M2182" s="199" t="s">
        <v>21</v>
      </c>
      <c r="N2182" s="200" t="s">
        <v>42</v>
      </c>
      <c r="O2182" s="42"/>
      <c r="P2182" s="201">
        <f>O2182*H2182</f>
        <v>0</v>
      </c>
      <c r="Q2182" s="201">
        <v>0</v>
      </c>
      <c r="R2182" s="201">
        <f>Q2182*H2182</f>
        <v>0</v>
      </c>
      <c r="S2182" s="201">
        <v>0</v>
      </c>
      <c r="T2182" s="202">
        <f>S2182*H2182</f>
        <v>0</v>
      </c>
      <c r="AR2182" s="24" t="s">
        <v>209</v>
      </c>
      <c r="AT2182" s="24" t="s">
        <v>174</v>
      </c>
      <c r="AU2182" s="24" t="s">
        <v>81</v>
      </c>
      <c r="AY2182" s="24" t="s">
        <v>172</v>
      </c>
      <c r="BE2182" s="203">
        <f>IF(N2182="základní",J2182,0)</f>
        <v>0</v>
      </c>
      <c r="BF2182" s="203">
        <f>IF(N2182="snížená",J2182,0)</f>
        <v>0</v>
      </c>
      <c r="BG2182" s="203">
        <f>IF(N2182="zákl. přenesená",J2182,0)</f>
        <v>0</v>
      </c>
      <c r="BH2182" s="203">
        <f>IF(N2182="sníž. přenesená",J2182,0)</f>
        <v>0</v>
      </c>
      <c r="BI2182" s="203">
        <f>IF(N2182="nulová",J2182,0)</f>
        <v>0</v>
      </c>
      <c r="BJ2182" s="24" t="s">
        <v>79</v>
      </c>
      <c r="BK2182" s="203">
        <f>ROUND(I2182*H2182,2)</f>
        <v>0</v>
      </c>
      <c r="BL2182" s="24" t="s">
        <v>209</v>
      </c>
      <c r="BM2182" s="24" t="s">
        <v>3607</v>
      </c>
    </row>
    <row r="2183" spans="2:51" s="11" customFormat="1" ht="13.5">
      <c r="B2183" s="204"/>
      <c r="C2183" s="205"/>
      <c r="D2183" s="206" t="s">
        <v>180</v>
      </c>
      <c r="E2183" s="207" t="s">
        <v>21</v>
      </c>
      <c r="F2183" s="208" t="s">
        <v>3608</v>
      </c>
      <c r="G2183" s="205"/>
      <c r="H2183" s="209">
        <v>30.98</v>
      </c>
      <c r="I2183" s="210"/>
      <c r="J2183" s="205"/>
      <c r="K2183" s="205"/>
      <c r="L2183" s="211"/>
      <c r="M2183" s="212"/>
      <c r="N2183" s="213"/>
      <c r="O2183" s="213"/>
      <c r="P2183" s="213"/>
      <c r="Q2183" s="213"/>
      <c r="R2183" s="213"/>
      <c r="S2183" s="213"/>
      <c r="T2183" s="214"/>
      <c r="AT2183" s="215" t="s">
        <v>180</v>
      </c>
      <c r="AU2183" s="215" t="s">
        <v>81</v>
      </c>
      <c r="AV2183" s="11" t="s">
        <v>81</v>
      </c>
      <c r="AW2183" s="11" t="s">
        <v>182</v>
      </c>
      <c r="AX2183" s="11" t="s">
        <v>71</v>
      </c>
      <c r="AY2183" s="215" t="s">
        <v>172</v>
      </c>
    </row>
    <row r="2184" spans="2:51" s="11" customFormat="1" ht="13.5">
      <c r="B2184" s="204"/>
      <c r="C2184" s="205"/>
      <c r="D2184" s="206" t="s">
        <v>180</v>
      </c>
      <c r="E2184" s="207" t="s">
        <v>21</v>
      </c>
      <c r="F2184" s="208" t="s">
        <v>3609</v>
      </c>
      <c r="G2184" s="205"/>
      <c r="H2184" s="209">
        <v>46.61</v>
      </c>
      <c r="I2184" s="210"/>
      <c r="J2184" s="205"/>
      <c r="K2184" s="205"/>
      <c r="L2184" s="211"/>
      <c r="M2184" s="212"/>
      <c r="N2184" s="213"/>
      <c r="O2184" s="213"/>
      <c r="P2184" s="213"/>
      <c r="Q2184" s="213"/>
      <c r="R2184" s="213"/>
      <c r="S2184" s="213"/>
      <c r="T2184" s="214"/>
      <c r="AT2184" s="215" t="s">
        <v>180</v>
      </c>
      <c r="AU2184" s="215" t="s">
        <v>81</v>
      </c>
      <c r="AV2184" s="11" t="s">
        <v>81</v>
      </c>
      <c r="AW2184" s="11" t="s">
        <v>182</v>
      </c>
      <c r="AX2184" s="11" t="s">
        <v>71</v>
      </c>
      <c r="AY2184" s="215" t="s">
        <v>172</v>
      </c>
    </row>
    <row r="2185" spans="2:51" s="11" customFormat="1" ht="13.5">
      <c r="B2185" s="204"/>
      <c r="C2185" s="205"/>
      <c r="D2185" s="206" t="s">
        <v>180</v>
      </c>
      <c r="E2185" s="207" t="s">
        <v>21</v>
      </c>
      <c r="F2185" s="208" t="s">
        <v>3610</v>
      </c>
      <c r="G2185" s="205"/>
      <c r="H2185" s="209">
        <v>46.05</v>
      </c>
      <c r="I2185" s="210"/>
      <c r="J2185" s="205"/>
      <c r="K2185" s="205"/>
      <c r="L2185" s="211"/>
      <c r="M2185" s="212"/>
      <c r="N2185" s="213"/>
      <c r="O2185" s="213"/>
      <c r="P2185" s="213"/>
      <c r="Q2185" s="213"/>
      <c r="R2185" s="213"/>
      <c r="S2185" s="213"/>
      <c r="T2185" s="214"/>
      <c r="AT2185" s="215" t="s">
        <v>180</v>
      </c>
      <c r="AU2185" s="215" t="s">
        <v>81</v>
      </c>
      <c r="AV2185" s="11" t="s">
        <v>81</v>
      </c>
      <c r="AW2185" s="11" t="s">
        <v>182</v>
      </c>
      <c r="AX2185" s="11" t="s">
        <v>71</v>
      </c>
      <c r="AY2185" s="215" t="s">
        <v>172</v>
      </c>
    </row>
    <row r="2186" spans="2:51" s="11" customFormat="1" ht="13.5">
      <c r="B2186" s="204"/>
      <c r="C2186" s="205"/>
      <c r="D2186" s="206" t="s">
        <v>180</v>
      </c>
      <c r="E2186" s="207" t="s">
        <v>21</v>
      </c>
      <c r="F2186" s="208" t="s">
        <v>3611</v>
      </c>
      <c r="G2186" s="205"/>
      <c r="H2186" s="209">
        <v>43.63</v>
      </c>
      <c r="I2186" s="210"/>
      <c r="J2186" s="205"/>
      <c r="K2186" s="205"/>
      <c r="L2186" s="211"/>
      <c r="M2186" s="212"/>
      <c r="N2186" s="213"/>
      <c r="O2186" s="213"/>
      <c r="P2186" s="213"/>
      <c r="Q2186" s="213"/>
      <c r="R2186" s="213"/>
      <c r="S2186" s="213"/>
      <c r="T2186" s="214"/>
      <c r="AT2186" s="215" t="s">
        <v>180</v>
      </c>
      <c r="AU2186" s="215" t="s">
        <v>81</v>
      </c>
      <c r="AV2186" s="11" t="s">
        <v>81</v>
      </c>
      <c r="AW2186" s="11" t="s">
        <v>182</v>
      </c>
      <c r="AX2186" s="11" t="s">
        <v>71</v>
      </c>
      <c r="AY2186" s="215" t="s">
        <v>172</v>
      </c>
    </row>
    <row r="2187" spans="2:51" s="11" customFormat="1" ht="13.5">
      <c r="B2187" s="204"/>
      <c r="C2187" s="205"/>
      <c r="D2187" s="206" t="s">
        <v>180</v>
      </c>
      <c r="E2187" s="207" t="s">
        <v>21</v>
      </c>
      <c r="F2187" s="208" t="s">
        <v>3612</v>
      </c>
      <c r="G2187" s="205"/>
      <c r="H2187" s="209">
        <v>44.53</v>
      </c>
      <c r="I2187" s="210"/>
      <c r="J2187" s="205"/>
      <c r="K2187" s="205"/>
      <c r="L2187" s="211"/>
      <c r="M2187" s="212"/>
      <c r="N2187" s="213"/>
      <c r="O2187" s="213"/>
      <c r="P2187" s="213"/>
      <c r="Q2187" s="213"/>
      <c r="R2187" s="213"/>
      <c r="S2187" s="213"/>
      <c r="T2187" s="214"/>
      <c r="AT2187" s="215" t="s">
        <v>180</v>
      </c>
      <c r="AU2187" s="215" t="s">
        <v>81</v>
      </c>
      <c r="AV2187" s="11" t="s">
        <v>81</v>
      </c>
      <c r="AW2187" s="11" t="s">
        <v>182</v>
      </c>
      <c r="AX2187" s="11" t="s">
        <v>71</v>
      </c>
      <c r="AY2187" s="215" t="s">
        <v>172</v>
      </c>
    </row>
    <row r="2188" spans="2:51" s="11" customFormat="1" ht="13.5">
      <c r="B2188" s="204"/>
      <c r="C2188" s="205"/>
      <c r="D2188" s="206" t="s">
        <v>180</v>
      </c>
      <c r="E2188" s="207" t="s">
        <v>21</v>
      </c>
      <c r="F2188" s="208" t="s">
        <v>3613</v>
      </c>
      <c r="G2188" s="205"/>
      <c r="H2188" s="209">
        <v>57.36</v>
      </c>
      <c r="I2188" s="210"/>
      <c r="J2188" s="205"/>
      <c r="K2188" s="205"/>
      <c r="L2188" s="211"/>
      <c r="M2188" s="212"/>
      <c r="N2188" s="213"/>
      <c r="O2188" s="213"/>
      <c r="P2188" s="213"/>
      <c r="Q2188" s="213"/>
      <c r="R2188" s="213"/>
      <c r="S2188" s="213"/>
      <c r="T2188" s="214"/>
      <c r="AT2188" s="215" t="s">
        <v>180</v>
      </c>
      <c r="AU2188" s="215" t="s">
        <v>81</v>
      </c>
      <c r="AV2188" s="11" t="s">
        <v>81</v>
      </c>
      <c r="AW2188" s="11" t="s">
        <v>182</v>
      </c>
      <c r="AX2188" s="11" t="s">
        <v>71</v>
      </c>
      <c r="AY2188" s="215" t="s">
        <v>172</v>
      </c>
    </row>
    <row r="2189" spans="2:51" s="11" customFormat="1" ht="13.5">
      <c r="B2189" s="204"/>
      <c r="C2189" s="205"/>
      <c r="D2189" s="206" t="s">
        <v>180</v>
      </c>
      <c r="E2189" s="207" t="s">
        <v>21</v>
      </c>
      <c r="F2189" s="208" t="s">
        <v>3614</v>
      </c>
      <c r="G2189" s="205"/>
      <c r="H2189" s="209">
        <v>45.01</v>
      </c>
      <c r="I2189" s="210"/>
      <c r="J2189" s="205"/>
      <c r="K2189" s="205"/>
      <c r="L2189" s="211"/>
      <c r="M2189" s="212"/>
      <c r="N2189" s="213"/>
      <c r="O2189" s="213"/>
      <c r="P2189" s="213"/>
      <c r="Q2189" s="213"/>
      <c r="R2189" s="213"/>
      <c r="S2189" s="213"/>
      <c r="T2189" s="214"/>
      <c r="AT2189" s="215" t="s">
        <v>180</v>
      </c>
      <c r="AU2189" s="215" t="s">
        <v>81</v>
      </c>
      <c r="AV2189" s="11" t="s">
        <v>81</v>
      </c>
      <c r="AW2189" s="11" t="s">
        <v>182</v>
      </c>
      <c r="AX2189" s="11" t="s">
        <v>71</v>
      </c>
      <c r="AY2189" s="215" t="s">
        <v>172</v>
      </c>
    </row>
    <row r="2190" spans="2:51" s="11" customFormat="1" ht="13.5">
      <c r="B2190" s="204"/>
      <c r="C2190" s="205"/>
      <c r="D2190" s="206" t="s">
        <v>180</v>
      </c>
      <c r="E2190" s="207" t="s">
        <v>21</v>
      </c>
      <c r="F2190" s="208" t="s">
        <v>3615</v>
      </c>
      <c r="G2190" s="205"/>
      <c r="H2190" s="209">
        <v>43.63</v>
      </c>
      <c r="I2190" s="210"/>
      <c r="J2190" s="205"/>
      <c r="K2190" s="205"/>
      <c r="L2190" s="211"/>
      <c r="M2190" s="212"/>
      <c r="N2190" s="213"/>
      <c r="O2190" s="213"/>
      <c r="P2190" s="213"/>
      <c r="Q2190" s="213"/>
      <c r="R2190" s="213"/>
      <c r="S2190" s="213"/>
      <c r="T2190" s="214"/>
      <c r="AT2190" s="215" t="s">
        <v>180</v>
      </c>
      <c r="AU2190" s="215" t="s">
        <v>81</v>
      </c>
      <c r="AV2190" s="11" t="s">
        <v>81</v>
      </c>
      <c r="AW2190" s="11" t="s">
        <v>182</v>
      </c>
      <c r="AX2190" s="11" t="s">
        <v>71</v>
      </c>
      <c r="AY2190" s="215" t="s">
        <v>172</v>
      </c>
    </row>
    <row r="2191" spans="2:51" s="11" customFormat="1" ht="13.5">
      <c r="B2191" s="204"/>
      <c r="C2191" s="205"/>
      <c r="D2191" s="206" t="s">
        <v>180</v>
      </c>
      <c r="E2191" s="207" t="s">
        <v>21</v>
      </c>
      <c r="F2191" s="208" t="s">
        <v>3616</v>
      </c>
      <c r="G2191" s="205"/>
      <c r="H2191" s="209">
        <v>44.55</v>
      </c>
      <c r="I2191" s="210"/>
      <c r="J2191" s="205"/>
      <c r="K2191" s="205"/>
      <c r="L2191" s="211"/>
      <c r="M2191" s="212"/>
      <c r="N2191" s="213"/>
      <c r="O2191" s="213"/>
      <c r="P2191" s="213"/>
      <c r="Q2191" s="213"/>
      <c r="R2191" s="213"/>
      <c r="S2191" s="213"/>
      <c r="T2191" s="214"/>
      <c r="AT2191" s="215" t="s">
        <v>180</v>
      </c>
      <c r="AU2191" s="215" t="s">
        <v>81</v>
      </c>
      <c r="AV2191" s="11" t="s">
        <v>81</v>
      </c>
      <c r="AW2191" s="11" t="s">
        <v>182</v>
      </c>
      <c r="AX2191" s="11" t="s">
        <v>71</v>
      </c>
      <c r="AY2191" s="215" t="s">
        <v>172</v>
      </c>
    </row>
    <row r="2192" spans="2:51" s="11" customFormat="1" ht="13.5">
      <c r="B2192" s="204"/>
      <c r="C2192" s="205"/>
      <c r="D2192" s="206" t="s">
        <v>180</v>
      </c>
      <c r="E2192" s="207" t="s">
        <v>21</v>
      </c>
      <c r="F2192" s="208" t="s">
        <v>3617</v>
      </c>
      <c r="G2192" s="205"/>
      <c r="H2192" s="209">
        <v>57.36</v>
      </c>
      <c r="I2192" s="210"/>
      <c r="J2192" s="205"/>
      <c r="K2192" s="205"/>
      <c r="L2192" s="211"/>
      <c r="M2192" s="212"/>
      <c r="N2192" s="213"/>
      <c r="O2192" s="213"/>
      <c r="P2192" s="213"/>
      <c r="Q2192" s="213"/>
      <c r="R2192" s="213"/>
      <c r="S2192" s="213"/>
      <c r="T2192" s="214"/>
      <c r="AT2192" s="215" t="s">
        <v>180</v>
      </c>
      <c r="AU2192" s="215" t="s">
        <v>81</v>
      </c>
      <c r="AV2192" s="11" t="s">
        <v>81</v>
      </c>
      <c r="AW2192" s="11" t="s">
        <v>182</v>
      </c>
      <c r="AX2192" s="11" t="s">
        <v>71</v>
      </c>
      <c r="AY2192" s="215" t="s">
        <v>172</v>
      </c>
    </row>
    <row r="2193" spans="2:51" s="11" customFormat="1" ht="13.5">
      <c r="B2193" s="204"/>
      <c r="C2193" s="205"/>
      <c r="D2193" s="206" t="s">
        <v>180</v>
      </c>
      <c r="E2193" s="207" t="s">
        <v>21</v>
      </c>
      <c r="F2193" s="208" t="s">
        <v>3618</v>
      </c>
      <c r="G2193" s="205"/>
      <c r="H2193" s="209">
        <v>45.01</v>
      </c>
      <c r="I2193" s="210"/>
      <c r="J2193" s="205"/>
      <c r="K2193" s="205"/>
      <c r="L2193" s="211"/>
      <c r="M2193" s="212"/>
      <c r="N2193" s="213"/>
      <c r="O2193" s="213"/>
      <c r="P2193" s="213"/>
      <c r="Q2193" s="213"/>
      <c r="R2193" s="213"/>
      <c r="S2193" s="213"/>
      <c r="T2193" s="214"/>
      <c r="AT2193" s="215" t="s">
        <v>180</v>
      </c>
      <c r="AU2193" s="215" t="s">
        <v>81</v>
      </c>
      <c r="AV2193" s="11" t="s">
        <v>81</v>
      </c>
      <c r="AW2193" s="11" t="s">
        <v>182</v>
      </c>
      <c r="AX2193" s="11" t="s">
        <v>71</v>
      </c>
      <c r="AY2193" s="215" t="s">
        <v>172</v>
      </c>
    </row>
    <row r="2194" spans="2:51" s="11" customFormat="1" ht="13.5">
      <c r="B2194" s="204"/>
      <c r="C2194" s="205"/>
      <c r="D2194" s="206" t="s">
        <v>180</v>
      </c>
      <c r="E2194" s="207" t="s">
        <v>21</v>
      </c>
      <c r="F2194" s="208" t="s">
        <v>3619</v>
      </c>
      <c r="G2194" s="205"/>
      <c r="H2194" s="209">
        <v>43.63</v>
      </c>
      <c r="I2194" s="210"/>
      <c r="J2194" s="205"/>
      <c r="K2194" s="205"/>
      <c r="L2194" s="211"/>
      <c r="M2194" s="212"/>
      <c r="N2194" s="213"/>
      <c r="O2194" s="213"/>
      <c r="P2194" s="213"/>
      <c r="Q2194" s="213"/>
      <c r="R2194" s="213"/>
      <c r="S2194" s="213"/>
      <c r="T2194" s="214"/>
      <c r="AT2194" s="215" t="s">
        <v>180</v>
      </c>
      <c r="AU2194" s="215" t="s">
        <v>81</v>
      </c>
      <c r="AV2194" s="11" t="s">
        <v>81</v>
      </c>
      <c r="AW2194" s="11" t="s">
        <v>182</v>
      </c>
      <c r="AX2194" s="11" t="s">
        <v>71</v>
      </c>
      <c r="AY2194" s="215" t="s">
        <v>172</v>
      </c>
    </row>
    <row r="2195" spans="2:51" s="11" customFormat="1" ht="13.5">
      <c r="B2195" s="204"/>
      <c r="C2195" s="205"/>
      <c r="D2195" s="206" t="s">
        <v>180</v>
      </c>
      <c r="E2195" s="207" t="s">
        <v>21</v>
      </c>
      <c r="F2195" s="208" t="s">
        <v>3620</v>
      </c>
      <c r="G2195" s="205"/>
      <c r="H2195" s="209">
        <v>44.55</v>
      </c>
      <c r="I2195" s="210"/>
      <c r="J2195" s="205"/>
      <c r="K2195" s="205"/>
      <c r="L2195" s="211"/>
      <c r="M2195" s="212"/>
      <c r="N2195" s="213"/>
      <c r="O2195" s="213"/>
      <c r="P2195" s="213"/>
      <c r="Q2195" s="213"/>
      <c r="R2195" s="213"/>
      <c r="S2195" s="213"/>
      <c r="T2195" s="214"/>
      <c r="AT2195" s="215" t="s">
        <v>180</v>
      </c>
      <c r="AU2195" s="215" t="s">
        <v>81</v>
      </c>
      <c r="AV2195" s="11" t="s">
        <v>81</v>
      </c>
      <c r="AW2195" s="11" t="s">
        <v>182</v>
      </c>
      <c r="AX2195" s="11" t="s">
        <v>71</v>
      </c>
      <c r="AY2195" s="215" t="s">
        <v>172</v>
      </c>
    </row>
    <row r="2196" spans="2:51" s="11" customFormat="1" ht="13.5">
      <c r="B2196" s="204"/>
      <c r="C2196" s="205"/>
      <c r="D2196" s="206" t="s">
        <v>180</v>
      </c>
      <c r="E2196" s="207" t="s">
        <v>21</v>
      </c>
      <c r="F2196" s="208" t="s">
        <v>3621</v>
      </c>
      <c r="G2196" s="205"/>
      <c r="H2196" s="209">
        <v>57.36</v>
      </c>
      <c r="I2196" s="210"/>
      <c r="J2196" s="205"/>
      <c r="K2196" s="205"/>
      <c r="L2196" s="211"/>
      <c r="M2196" s="212"/>
      <c r="N2196" s="213"/>
      <c r="O2196" s="213"/>
      <c r="P2196" s="213"/>
      <c r="Q2196" s="213"/>
      <c r="R2196" s="213"/>
      <c r="S2196" s="213"/>
      <c r="T2196" s="214"/>
      <c r="AT2196" s="215" t="s">
        <v>180</v>
      </c>
      <c r="AU2196" s="215" t="s">
        <v>81</v>
      </c>
      <c r="AV2196" s="11" t="s">
        <v>81</v>
      </c>
      <c r="AW2196" s="11" t="s">
        <v>182</v>
      </c>
      <c r="AX2196" s="11" t="s">
        <v>71</v>
      </c>
      <c r="AY2196" s="215" t="s">
        <v>172</v>
      </c>
    </row>
    <row r="2197" spans="2:51" s="11" customFormat="1" ht="13.5">
      <c r="B2197" s="204"/>
      <c r="C2197" s="205"/>
      <c r="D2197" s="206" t="s">
        <v>180</v>
      </c>
      <c r="E2197" s="207" t="s">
        <v>21</v>
      </c>
      <c r="F2197" s="208" t="s">
        <v>3622</v>
      </c>
      <c r="G2197" s="205"/>
      <c r="H2197" s="209">
        <v>45.01</v>
      </c>
      <c r="I2197" s="210"/>
      <c r="J2197" s="205"/>
      <c r="K2197" s="205"/>
      <c r="L2197" s="211"/>
      <c r="M2197" s="212"/>
      <c r="N2197" s="213"/>
      <c r="O2197" s="213"/>
      <c r="P2197" s="213"/>
      <c r="Q2197" s="213"/>
      <c r="R2197" s="213"/>
      <c r="S2197" s="213"/>
      <c r="T2197" s="214"/>
      <c r="AT2197" s="215" t="s">
        <v>180</v>
      </c>
      <c r="AU2197" s="215" t="s">
        <v>81</v>
      </c>
      <c r="AV2197" s="11" t="s">
        <v>81</v>
      </c>
      <c r="AW2197" s="11" t="s">
        <v>182</v>
      </c>
      <c r="AX2197" s="11" t="s">
        <v>71</v>
      </c>
      <c r="AY2197" s="215" t="s">
        <v>172</v>
      </c>
    </row>
    <row r="2198" spans="2:51" s="11" customFormat="1" ht="13.5">
      <c r="B2198" s="204"/>
      <c r="C2198" s="205"/>
      <c r="D2198" s="206" t="s">
        <v>180</v>
      </c>
      <c r="E2198" s="207" t="s">
        <v>21</v>
      </c>
      <c r="F2198" s="208" t="s">
        <v>3623</v>
      </c>
      <c r="G2198" s="205"/>
      <c r="H2198" s="209">
        <v>43.63</v>
      </c>
      <c r="I2198" s="210"/>
      <c r="J2198" s="205"/>
      <c r="K2198" s="205"/>
      <c r="L2198" s="211"/>
      <c r="M2198" s="212"/>
      <c r="N2198" s="213"/>
      <c r="O2198" s="213"/>
      <c r="P2198" s="213"/>
      <c r="Q2198" s="213"/>
      <c r="R2198" s="213"/>
      <c r="S2198" s="213"/>
      <c r="T2198" s="214"/>
      <c r="AT2198" s="215" t="s">
        <v>180</v>
      </c>
      <c r="AU2198" s="215" t="s">
        <v>81</v>
      </c>
      <c r="AV2198" s="11" t="s">
        <v>81</v>
      </c>
      <c r="AW2198" s="11" t="s">
        <v>182</v>
      </c>
      <c r="AX2198" s="11" t="s">
        <v>71</v>
      </c>
      <c r="AY2198" s="215" t="s">
        <v>172</v>
      </c>
    </row>
    <row r="2199" spans="2:51" s="11" customFormat="1" ht="13.5">
      <c r="B2199" s="204"/>
      <c r="C2199" s="205"/>
      <c r="D2199" s="206" t="s">
        <v>180</v>
      </c>
      <c r="E2199" s="207" t="s">
        <v>21</v>
      </c>
      <c r="F2199" s="208" t="s">
        <v>3624</v>
      </c>
      <c r="G2199" s="205"/>
      <c r="H2199" s="209">
        <v>45.4</v>
      </c>
      <c r="I2199" s="210"/>
      <c r="J2199" s="205"/>
      <c r="K2199" s="205"/>
      <c r="L2199" s="211"/>
      <c r="M2199" s="212"/>
      <c r="N2199" s="213"/>
      <c r="O2199" s="213"/>
      <c r="P2199" s="213"/>
      <c r="Q2199" s="213"/>
      <c r="R2199" s="213"/>
      <c r="S2199" s="213"/>
      <c r="T2199" s="214"/>
      <c r="AT2199" s="215" t="s">
        <v>180</v>
      </c>
      <c r="AU2199" s="215" t="s">
        <v>81</v>
      </c>
      <c r="AV2199" s="11" t="s">
        <v>81</v>
      </c>
      <c r="AW2199" s="11" t="s">
        <v>182</v>
      </c>
      <c r="AX2199" s="11" t="s">
        <v>71</v>
      </c>
      <c r="AY2199" s="215" t="s">
        <v>172</v>
      </c>
    </row>
    <row r="2200" spans="2:51" s="11" customFormat="1" ht="13.5">
      <c r="B2200" s="204"/>
      <c r="C2200" s="205"/>
      <c r="D2200" s="206" t="s">
        <v>180</v>
      </c>
      <c r="E2200" s="207" t="s">
        <v>21</v>
      </c>
      <c r="F2200" s="208" t="s">
        <v>3625</v>
      </c>
      <c r="G2200" s="205"/>
      <c r="H2200" s="209">
        <v>58.01</v>
      </c>
      <c r="I2200" s="210"/>
      <c r="J2200" s="205"/>
      <c r="K2200" s="205"/>
      <c r="L2200" s="211"/>
      <c r="M2200" s="212"/>
      <c r="N2200" s="213"/>
      <c r="O2200" s="213"/>
      <c r="P2200" s="213"/>
      <c r="Q2200" s="213"/>
      <c r="R2200" s="213"/>
      <c r="S2200" s="213"/>
      <c r="T2200" s="214"/>
      <c r="AT2200" s="215" t="s">
        <v>180</v>
      </c>
      <c r="AU2200" s="215" t="s">
        <v>81</v>
      </c>
      <c r="AV2200" s="11" t="s">
        <v>81</v>
      </c>
      <c r="AW2200" s="11" t="s">
        <v>182</v>
      </c>
      <c r="AX2200" s="11" t="s">
        <v>71</v>
      </c>
      <c r="AY2200" s="215" t="s">
        <v>172</v>
      </c>
    </row>
    <row r="2201" spans="2:51" s="11" customFormat="1" ht="13.5">
      <c r="B2201" s="204"/>
      <c r="C2201" s="205"/>
      <c r="D2201" s="206" t="s">
        <v>180</v>
      </c>
      <c r="E2201" s="207" t="s">
        <v>21</v>
      </c>
      <c r="F2201" s="208" t="s">
        <v>3626</v>
      </c>
      <c r="G2201" s="205"/>
      <c r="H2201" s="209">
        <v>45.7</v>
      </c>
      <c r="I2201" s="210"/>
      <c r="J2201" s="205"/>
      <c r="K2201" s="205"/>
      <c r="L2201" s="211"/>
      <c r="M2201" s="212"/>
      <c r="N2201" s="213"/>
      <c r="O2201" s="213"/>
      <c r="P2201" s="213"/>
      <c r="Q2201" s="213"/>
      <c r="R2201" s="213"/>
      <c r="S2201" s="213"/>
      <c r="T2201" s="214"/>
      <c r="AT2201" s="215" t="s">
        <v>180</v>
      </c>
      <c r="AU2201" s="215" t="s">
        <v>81</v>
      </c>
      <c r="AV2201" s="11" t="s">
        <v>81</v>
      </c>
      <c r="AW2201" s="11" t="s">
        <v>182</v>
      </c>
      <c r="AX2201" s="11" t="s">
        <v>71</v>
      </c>
      <c r="AY2201" s="215" t="s">
        <v>172</v>
      </c>
    </row>
    <row r="2202" spans="2:51" s="11" customFormat="1" ht="13.5">
      <c r="B2202" s="204"/>
      <c r="C2202" s="205"/>
      <c r="D2202" s="206" t="s">
        <v>180</v>
      </c>
      <c r="E2202" s="207" t="s">
        <v>21</v>
      </c>
      <c r="F2202" s="208" t="s">
        <v>3627</v>
      </c>
      <c r="G2202" s="205"/>
      <c r="H2202" s="209">
        <v>44.4</v>
      </c>
      <c r="I2202" s="210"/>
      <c r="J2202" s="205"/>
      <c r="K2202" s="205"/>
      <c r="L2202" s="211"/>
      <c r="M2202" s="212"/>
      <c r="N2202" s="213"/>
      <c r="O2202" s="213"/>
      <c r="P2202" s="213"/>
      <c r="Q2202" s="213"/>
      <c r="R2202" s="213"/>
      <c r="S2202" s="213"/>
      <c r="T2202" s="214"/>
      <c r="AT2202" s="215" t="s">
        <v>180</v>
      </c>
      <c r="AU2202" s="215" t="s">
        <v>81</v>
      </c>
      <c r="AV2202" s="11" t="s">
        <v>81</v>
      </c>
      <c r="AW2202" s="11" t="s">
        <v>182</v>
      </c>
      <c r="AX2202" s="11" t="s">
        <v>71</v>
      </c>
      <c r="AY2202" s="215" t="s">
        <v>172</v>
      </c>
    </row>
    <row r="2203" spans="2:51" s="12" customFormat="1" ht="13.5">
      <c r="B2203" s="216"/>
      <c r="C2203" s="217"/>
      <c r="D2203" s="206" t="s">
        <v>180</v>
      </c>
      <c r="E2203" s="218" t="s">
        <v>21</v>
      </c>
      <c r="F2203" s="219" t="s">
        <v>183</v>
      </c>
      <c r="G2203" s="217"/>
      <c r="H2203" s="220">
        <v>932.41</v>
      </c>
      <c r="I2203" s="221"/>
      <c r="J2203" s="217"/>
      <c r="K2203" s="217"/>
      <c r="L2203" s="222"/>
      <c r="M2203" s="223"/>
      <c r="N2203" s="224"/>
      <c r="O2203" s="224"/>
      <c r="P2203" s="224"/>
      <c r="Q2203" s="224"/>
      <c r="R2203" s="224"/>
      <c r="S2203" s="224"/>
      <c r="T2203" s="225"/>
      <c r="AT2203" s="226" t="s">
        <v>180</v>
      </c>
      <c r="AU2203" s="226" t="s">
        <v>81</v>
      </c>
      <c r="AV2203" s="12" t="s">
        <v>179</v>
      </c>
      <c r="AW2203" s="12" t="s">
        <v>182</v>
      </c>
      <c r="AX2203" s="12" t="s">
        <v>79</v>
      </c>
      <c r="AY2203" s="226" t="s">
        <v>172</v>
      </c>
    </row>
    <row r="2204" spans="2:65" s="1" customFormat="1" ht="16.5" customHeight="1">
      <c r="B2204" s="41"/>
      <c r="C2204" s="227" t="s">
        <v>2051</v>
      </c>
      <c r="D2204" s="227" t="s">
        <v>268</v>
      </c>
      <c r="E2204" s="228" t="s">
        <v>3628</v>
      </c>
      <c r="F2204" s="229" t="s">
        <v>3629</v>
      </c>
      <c r="G2204" s="230" t="s">
        <v>218</v>
      </c>
      <c r="H2204" s="231">
        <v>1025.651</v>
      </c>
      <c r="I2204" s="232"/>
      <c r="J2204" s="233">
        <f>ROUND(I2204*H2204,2)</f>
        <v>0</v>
      </c>
      <c r="K2204" s="229" t="s">
        <v>21</v>
      </c>
      <c r="L2204" s="234"/>
      <c r="M2204" s="235" t="s">
        <v>21</v>
      </c>
      <c r="N2204" s="236" t="s">
        <v>42</v>
      </c>
      <c r="O2204" s="42"/>
      <c r="P2204" s="201">
        <f>O2204*H2204</f>
        <v>0</v>
      </c>
      <c r="Q2204" s="201">
        <v>0</v>
      </c>
      <c r="R2204" s="201">
        <f>Q2204*H2204</f>
        <v>0</v>
      </c>
      <c r="S2204" s="201">
        <v>0</v>
      </c>
      <c r="T2204" s="202">
        <f>S2204*H2204</f>
        <v>0</v>
      </c>
      <c r="AR2204" s="24" t="s">
        <v>246</v>
      </c>
      <c r="AT2204" s="24" t="s">
        <v>268</v>
      </c>
      <c r="AU2204" s="24" t="s">
        <v>81</v>
      </c>
      <c r="AY2204" s="24" t="s">
        <v>172</v>
      </c>
      <c r="BE2204" s="203">
        <f>IF(N2204="základní",J2204,0)</f>
        <v>0</v>
      </c>
      <c r="BF2204" s="203">
        <f>IF(N2204="snížená",J2204,0)</f>
        <v>0</v>
      </c>
      <c r="BG2204" s="203">
        <f>IF(N2204="zákl. přenesená",J2204,0)</f>
        <v>0</v>
      </c>
      <c r="BH2204" s="203">
        <f>IF(N2204="sníž. přenesená",J2204,0)</f>
        <v>0</v>
      </c>
      <c r="BI2204" s="203">
        <f>IF(N2204="nulová",J2204,0)</f>
        <v>0</v>
      </c>
      <c r="BJ2204" s="24" t="s">
        <v>79</v>
      </c>
      <c r="BK2204" s="203">
        <f>ROUND(I2204*H2204,2)</f>
        <v>0</v>
      </c>
      <c r="BL2204" s="24" t="s">
        <v>209</v>
      </c>
      <c r="BM2204" s="24" t="s">
        <v>3630</v>
      </c>
    </row>
    <row r="2205" spans="2:51" s="11" customFormat="1" ht="13.5">
      <c r="B2205" s="204"/>
      <c r="C2205" s="205"/>
      <c r="D2205" s="206" t="s">
        <v>180</v>
      </c>
      <c r="E2205" s="207" t="s">
        <v>21</v>
      </c>
      <c r="F2205" s="208" t="s">
        <v>3631</v>
      </c>
      <c r="G2205" s="205"/>
      <c r="H2205" s="209">
        <v>1025.651</v>
      </c>
      <c r="I2205" s="210"/>
      <c r="J2205" s="205"/>
      <c r="K2205" s="205"/>
      <c r="L2205" s="211"/>
      <c r="M2205" s="212"/>
      <c r="N2205" s="213"/>
      <c r="O2205" s="213"/>
      <c r="P2205" s="213"/>
      <c r="Q2205" s="213"/>
      <c r="R2205" s="213"/>
      <c r="S2205" s="213"/>
      <c r="T2205" s="214"/>
      <c r="AT2205" s="215" t="s">
        <v>180</v>
      </c>
      <c r="AU2205" s="215" t="s">
        <v>81</v>
      </c>
      <c r="AV2205" s="11" t="s">
        <v>81</v>
      </c>
      <c r="AW2205" s="11" t="s">
        <v>182</v>
      </c>
      <c r="AX2205" s="11" t="s">
        <v>71</v>
      </c>
      <c r="AY2205" s="215" t="s">
        <v>172</v>
      </c>
    </row>
    <row r="2206" spans="2:51" s="12" customFormat="1" ht="13.5">
      <c r="B2206" s="216"/>
      <c r="C2206" s="217"/>
      <c r="D2206" s="206" t="s">
        <v>180</v>
      </c>
      <c r="E2206" s="218" t="s">
        <v>21</v>
      </c>
      <c r="F2206" s="219" t="s">
        <v>183</v>
      </c>
      <c r="G2206" s="217"/>
      <c r="H2206" s="220">
        <v>1025.651</v>
      </c>
      <c r="I2206" s="221"/>
      <c r="J2206" s="217"/>
      <c r="K2206" s="217"/>
      <c r="L2206" s="222"/>
      <c r="M2206" s="223"/>
      <c r="N2206" s="224"/>
      <c r="O2206" s="224"/>
      <c r="P2206" s="224"/>
      <c r="Q2206" s="224"/>
      <c r="R2206" s="224"/>
      <c r="S2206" s="224"/>
      <c r="T2206" s="225"/>
      <c r="AT2206" s="226" t="s">
        <v>180</v>
      </c>
      <c r="AU2206" s="226" t="s">
        <v>81</v>
      </c>
      <c r="AV2206" s="12" t="s">
        <v>179</v>
      </c>
      <c r="AW2206" s="12" t="s">
        <v>182</v>
      </c>
      <c r="AX2206" s="12" t="s">
        <v>79</v>
      </c>
      <c r="AY2206" s="226" t="s">
        <v>172</v>
      </c>
    </row>
    <row r="2207" spans="2:65" s="1" customFormat="1" ht="16.5" customHeight="1">
      <c r="B2207" s="41"/>
      <c r="C2207" s="192" t="s">
        <v>3632</v>
      </c>
      <c r="D2207" s="192" t="s">
        <v>174</v>
      </c>
      <c r="E2207" s="193" t="s">
        <v>3633</v>
      </c>
      <c r="F2207" s="194" t="s">
        <v>3634</v>
      </c>
      <c r="G2207" s="195" t="s">
        <v>348</v>
      </c>
      <c r="H2207" s="196">
        <v>953.904</v>
      </c>
      <c r="I2207" s="197"/>
      <c r="J2207" s="198">
        <f>ROUND(I2207*H2207,2)</f>
        <v>0</v>
      </c>
      <c r="K2207" s="194" t="s">
        <v>178</v>
      </c>
      <c r="L2207" s="61"/>
      <c r="M2207" s="199" t="s">
        <v>21</v>
      </c>
      <c r="N2207" s="200" t="s">
        <v>42</v>
      </c>
      <c r="O2207" s="42"/>
      <c r="P2207" s="201">
        <f>O2207*H2207</f>
        <v>0</v>
      </c>
      <c r="Q2207" s="201">
        <v>0</v>
      </c>
      <c r="R2207" s="201">
        <f>Q2207*H2207</f>
        <v>0</v>
      </c>
      <c r="S2207" s="201">
        <v>0</v>
      </c>
      <c r="T2207" s="202">
        <f>S2207*H2207</f>
        <v>0</v>
      </c>
      <c r="AR2207" s="24" t="s">
        <v>209</v>
      </c>
      <c r="AT2207" s="24" t="s">
        <v>174</v>
      </c>
      <c r="AU2207" s="24" t="s">
        <v>81</v>
      </c>
      <c r="AY2207" s="24" t="s">
        <v>172</v>
      </c>
      <c r="BE2207" s="203">
        <f>IF(N2207="základní",J2207,0)</f>
        <v>0</v>
      </c>
      <c r="BF2207" s="203">
        <f>IF(N2207="snížená",J2207,0)</f>
        <v>0</v>
      </c>
      <c r="BG2207" s="203">
        <f>IF(N2207="zákl. přenesená",J2207,0)</f>
        <v>0</v>
      </c>
      <c r="BH2207" s="203">
        <f>IF(N2207="sníž. přenesená",J2207,0)</f>
        <v>0</v>
      </c>
      <c r="BI2207" s="203">
        <f>IF(N2207="nulová",J2207,0)</f>
        <v>0</v>
      </c>
      <c r="BJ2207" s="24" t="s">
        <v>79</v>
      </c>
      <c r="BK2207" s="203">
        <f>ROUND(I2207*H2207,2)</f>
        <v>0</v>
      </c>
      <c r="BL2207" s="24" t="s">
        <v>209</v>
      </c>
      <c r="BM2207" s="24" t="s">
        <v>3635</v>
      </c>
    </row>
    <row r="2208" spans="2:51" s="11" customFormat="1" ht="13.5">
      <c r="B2208" s="204"/>
      <c r="C2208" s="205"/>
      <c r="D2208" s="206" t="s">
        <v>180</v>
      </c>
      <c r="E2208" s="207" t="s">
        <v>21</v>
      </c>
      <c r="F2208" s="208" t="s">
        <v>3636</v>
      </c>
      <c r="G2208" s="205"/>
      <c r="H2208" s="209">
        <v>6.78</v>
      </c>
      <c r="I2208" s="210"/>
      <c r="J2208" s="205"/>
      <c r="K2208" s="205"/>
      <c r="L2208" s="211"/>
      <c r="M2208" s="212"/>
      <c r="N2208" s="213"/>
      <c r="O2208" s="213"/>
      <c r="P2208" s="213"/>
      <c r="Q2208" s="213"/>
      <c r="R2208" s="213"/>
      <c r="S2208" s="213"/>
      <c r="T2208" s="214"/>
      <c r="AT2208" s="215" t="s">
        <v>180</v>
      </c>
      <c r="AU2208" s="215" t="s">
        <v>81</v>
      </c>
      <c r="AV2208" s="11" t="s">
        <v>81</v>
      </c>
      <c r="AW2208" s="11" t="s">
        <v>182</v>
      </c>
      <c r="AX2208" s="11" t="s">
        <v>71</v>
      </c>
      <c r="AY2208" s="215" t="s">
        <v>172</v>
      </c>
    </row>
    <row r="2209" spans="2:51" s="11" customFormat="1" ht="13.5">
      <c r="B2209" s="204"/>
      <c r="C2209" s="205"/>
      <c r="D2209" s="206" t="s">
        <v>180</v>
      </c>
      <c r="E2209" s="207" t="s">
        <v>21</v>
      </c>
      <c r="F2209" s="208" t="s">
        <v>3637</v>
      </c>
      <c r="G2209" s="205"/>
      <c r="H2209" s="209">
        <v>6.84</v>
      </c>
      <c r="I2209" s="210"/>
      <c r="J2209" s="205"/>
      <c r="K2209" s="205"/>
      <c r="L2209" s="211"/>
      <c r="M2209" s="212"/>
      <c r="N2209" s="213"/>
      <c r="O2209" s="213"/>
      <c r="P2209" s="213"/>
      <c r="Q2209" s="213"/>
      <c r="R2209" s="213"/>
      <c r="S2209" s="213"/>
      <c r="T2209" s="214"/>
      <c r="AT2209" s="215" t="s">
        <v>180</v>
      </c>
      <c r="AU2209" s="215" t="s">
        <v>81</v>
      </c>
      <c r="AV2209" s="11" t="s">
        <v>81</v>
      </c>
      <c r="AW2209" s="11" t="s">
        <v>182</v>
      </c>
      <c r="AX2209" s="11" t="s">
        <v>71</v>
      </c>
      <c r="AY2209" s="215" t="s">
        <v>172</v>
      </c>
    </row>
    <row r="2210" spans="2:51" s="11" customFormat="1" ht="13.5">
      <c r="B2210" s="204"/>
      <c r="C2210" s="205"/>
      <c r="D2210" s="206" t="s">
        <v>180</v>
      </c>
      <c r="E2210" s="207" t="s">
        <v>21</v>
      </c>
      <c r="F2210" s="208" t="s">
        <v>3638</v>
      </c>
      <c r="G2210" s="205"/>
      <c r="H2210" s="209">
        <v>15.68</v>
      </c>
      <c r="I2210" s="210"/>
      <c r="J2210" s="205"/>
      <c r="K2210" s="205"/>
      <c r="L2210" s="211"/>
      <c r="M2210" s="212"/>
      <c r="N2210" s="213"/>
      <c r="O2210" s="213"/>
      <c r="P2210" s="213"/>
      <c r="Q2210" s="213"/>
      <c r="R2210" s="213"/>
      <c r="S2210" s="213"/>
      <c r="T2210" s="214"/>
      <c r="AT2210" s="215" t="s">
        <v>180</v>
      </c>
      <c r="AU2210" s="215" t="s">
        <v>81</v>
      </c>
      <c r="AV2210" s="11" t="s">
        <v>81</v>
      </c>
      <c r="AW2210" s="11" t="s">
        <v>182</v>
      </c>
      <c r="AX2210" s="11" t="s">
        <v>71</v>
      </c>
      <c r="AY2210" s="215" t="s">
        <v>172</v>
      </c>
    </row>
    <row r="2211" spans="2:51" s="11" customFormat="1" ht="13.5">
      <c r="B2211" s="204"/>
      <c r="C2211" s="205"/>
      <c r="D2211" s="206" t="s">
        <v>180</v>
      </c>
      <c r="E2211" s="207" t="s">
        <v>21</v>
      </c>
      <c r="F2211" s="208" t="s">
        <v>3639</v>
      </c>
      <c r="G2211" s="205"/>
      <c r="H2211" s="209">
        <v>15.59</v>
      </c>
      <c r="I2211" s="210"/>
      <c r="J2211" s="205"/>
      <c r="K2211" s="205"/>
      <c r="L2211" s="211"/>
      <c r="M2211" s="212"/>
      <c r="N2211" s="213"/>
      <c r="O2211" s="213"/>
      <c r="P2211" s="213"/>
      <c r="Q2211" s="213"/>
      <c r="R2211" s="213"/>
      <c r="S2211" s="213"/>
      <c r="T2211" s="214"/>
      <c r="AT2211" s="215" t="s">
        <v>180</v>
      </c>
      <c r="AU2211" s="215" t="s">
        <v>81</v>
      </c>
      <c r="AV2211" s="11" t="s">
        <v>81</v>
      </c>
      <c r="AW2211" s="11" t="s">
        <v>182</v>
      </c>
      <c r="AX2211" s="11" t="s">
        <v>71</v>
      </c>
      <c r="AY2211" s="215" t="s">
        <v>172</v>
      </c>
    </row>
    <row r="2212" spans="2:51" s="11" customFormat="1" ht="13.5">
      <c r="B2212" s="204"/>
      <c r="C2212" s="205"/>
      <c r="D2212" s="206" t="s">
        <v>180</v>
      </c>
      <c r="E2212" s="207" t="s">
        <v>21</v>
      </c>
      <c r="F2212" s="208" t="s">
        <v>3640</v>
      </c>
      <c r="G2212" s="205"/>
      <c r="H2212" s="209">
        <v>6.62</v>
      </c>
      <c r="I2212" s="210"/>
      <c r="J2212" s="205"/>
      <c r="K2212" s="205"/>
      <c r="L2212" s="211"/>
      <c r="M2212" s="212"/>
      <c r="N2212" s="213"/>
      <c r="O2212" s="213"/>
      <c r="P2212" s="213"/>
      <c r="Q2212" s="213"/>
      <c r="R2212" s="213"/>
      <c r="S2212" s="213"/>
      <c r="T2212" s="214"/>
      <c r="AT2212" s="215" t="s">
        <v>180</v>
      </c>
      <c r="AU2212" s="215" t="s">
        <v>81</v>
      </c>
      <c r="AV2212" s="11" t="s">
        <v>81</v>
      </c>
      <c r="AW2212" s="11" t="s">
        <v>182</v>
      </c>
      <c r="AX2212" s="11" t="s">
        <v>71</v>
      </c>
      <c r="AY2212" s="215" t="s">
        <v>172</v>
      </c>
    </row>
    <row r="2213" spans="2:51" s="11" customFormat="1" ht="13.5">
      <c r="B2213" s="204"/>
      <c r="C2213" s="205"/>
      <c r="D2213" s="206" t="s">
        <v>180</v>
      </c>
      <c r="E2213" s="207" t="s">
        <v>21</v>
      </c>
      <c r="F2213" s="208" t="s">
        <v>3641</v>
      </c>
      <c r="G2213" s="205"/>
      <c r="H2213" s="209">
        <v>3.66</v>
      </c>
      <c r="I2213" s="210"/>
      <c r="J2213" s="205"/>
      <c r="K2213" s="205"/>
      <c r="L2213" s="211"/>
      <c r="M2213" s="212"/>
      <c r="N2213" s="213"/>
      <c r="O2213" s="213"/>
      <c r="P2213" s="213"/>
      <c r="Q2213" s="213"/>
      <c r="R2213" s="213"/>
      <c r="S2213" s="213"/>
      <c r="T2213" s="214"/>
      <c r="AT2213" s="215" t="s">
        <v>180</v>
      </c>
      <c r="AU2213" s="215" t="s">
        <v>81</v>
      </c>
      <c r="AV2213" s="11" t="s">
        <v>81</v>
      </c>
      <c r="AW2213" s="11" t="s">
        <v>182</v>
      </c>
      <c r="AX2213" s="11" t="s">
        <v>71</v>
      </c>
      <c r="AY2213" s="215" t="s">
        <v>172</v>
      </c>
    </row>
    <row r="2214" spans="2:51" s="11" customFormat="1" ht="13.5">
      <c r="B2214" s="204"/>
      <c r="C2214" s="205"/>
      <c r="D2214" s="206" t="s">
        <v>180</v>
      </c>
      <c r="E2214" s="207" t="s">
        <v>21</v>
      </c>
      <c r="F2214" s="208" t="s">
        <v>3642</v>
      </c>
      <c r="G2214" s="205"/>
      <c r="H2214" s="209">
        <v>7.23</v>
      </c>
      <c r="I2214" s="210"/>
      <c r="J2214" s="205"/>
      <c r="K2214" s="205"/>
      <c r="L2214" s="211"/>
      <c r="M2214" s="212"/>
      <c r="N2214" s="213"/>
      <c r="O2214" s="213"/>
      <c r="P2214" s="213"/>
      <c r="Q2214" s="213"/>
      <c r="R2214" s="213"/>
      <c r="S2214" s="213"/>
      <c r="T2214" s="214"/>
      <c r="AT2214" s="215" t="s">
        <v>180</v>
      </c>
      <c r="AU2214" s="215" t="s">
        <v>81</v>
      </c>
      <c r="AV2214" s="11" t="s">
        <v>81</v>
      </c>
      <c r="AW2214" s="11" t="s">
        <v>182</v>
      </c>
      <c r="AX2214" s="11" t="s">
        <v>71</v>
      </c>
      <c r="AY2214" s="215" t="s">
        <v>172</v>
      </c>
    </row>
    <row r="2215" spans="2:51" s="11" customFormat="1" ht="13.5">
      <c r="B2215" s="204"/>
      <c r="C2215" s="205"/>
      <c r="D2215" s="206" t="s">
        <v>180</v>
      </c>
      <c r="E2215" s="207" t="s">
        <v>21</v>
      </c>
      <c r="F2215" s="208" t="s">
        <v>3643</v>
      </c>
      <c r="G2215" s="205"/>
      <c r="H2215" s="209">
        <v>15.06</v>
      </c>
      <c r="I2215" s="210"/>
      <c r="J2215" s="205"/>
      <c r="K2215" s="205"/>
      <c r="L2215" s="211"/>
      <c r="M2215" s="212"/>
      <c r="N2215" s="213"/>
      <c r="O2215" s="213"/>
      <c r="P2215" s="213"/>
      <c r="Q2215" s="213"/>
      <c r="R2215" s="213"/>
      <c r="S2215" s="213"/>
      <c r="T2215" s="214"/>
      <c r="AT2215" s="215" t="s">
        <v>180</v>
      </c>
      <c r="AU2215" s="215" t="s">
        <v>81</v>
      </c>
      <c r="AV2215" s="11" t="s">
        <v>81</v>
      </c>
      <c r="AW2215" s="11" t="s">
        <v>182</v>
      </c>
      <c r="AX2215" s="11" t="s">
        <v>71</v>
      </c>
      <c r="AY2215" s="215" t="s">
        <v>172</v>
      </c>
    </row>
    <row r="2216" spans="2:51" s="11" customFormat="1" ht="13.5">
      <c r="B2216" s="204"/>
      <c r="C2216" s="205"/>
      <c r="D2216" s="206" t="s">
        <v>180</v>
      </c>
      <c r="E2216" s="207" t="s">
        <v>21</v>
      </c>
      <c r="F2216" s="208" t="s">
        <v>3644</v>
      </c>
      <c r="G2216" s="205"/>
      <c r="H2216" s="209">
        <v>15.06</v>
      </c>
      <c r="I2216" s="210"/>
      <c r="J2216" s="205"/>
      <c r="K2216" s="205"/>
      <c r="L2216" s="211"/>
      <c r="M2216" s="212"/>
      <c r="N2216" s="213"/>
      <c r="O2216" s="213"/>
      <c r="P2216" s="213"/>
      <c r="Q2216" s="213"/>
      <c r="R2216" s="213"/>
      <c r="S2216" s="213"/>
      <c r="T2216" s="214"/>
      <c r="AT2216" s="215" t="s">
        <v>180</v>
      </c>
      <c r="AU2216" s="215" t="s">
        <v>81</v>
      </c>
      <c r="AV2216" s="11" t="s">
        <v>81</v>
      </c>
      <c r="AW2216" s="11" t="s">
        <v>182</v>
      </c>
      <c r="AX2216" s="11" t="s">
        <v>71</v>
      </c>
      <c r="AY2216" s="215" t="s">
        <v>172</v>
      </c>
    </row>
    <row r="2217" spans="2:51" s="11" customFormat="1" ht="13.5">
      <c r="B2217" s="204"/>
      <c r="C2217" s="205"/>
      <c r="D2217" s="206" t="s">
        <v>180</v>
      </c>
      <c r="E2217" s="207" t="s">
        <v>21</v>
      </c>
      <c r="F2217" s="208" t="s">
        <v>3645</v>
      </c>
      <c r="G2217" s="205"/>
      <c r="H2217" s="209">
        <v>6.62</v>
      </c>
      <c r="I2217" s="210"/>
      <c r="J2217" s="205"/>
      <c r="K2217" s="205"/>
      <c r="L2217" s="211"/>
      <c r="M2217" s="212"/>
      <c r="N2217" s="213"/>
      <c r="O2217" s="213"/>
      <c r="P2217" s="213"/>
      <c r="Q2217" s="213"/>
      <c r="R2217" s="213"/>
      <c r="S2217" s="213"/>
      <c r="T2217" s="214"/>
      <c r="AT2217" s="215" t="s">
        <v>180</v>
      </c>
      <c r="AU2217" s="215" t="s">
        <v>81</v>
      </c>
      <c r="AV2217" s="11" t="s">
        <v>81</v>
      </c>
      <c r="AW2217" s="11" t="s">
        <v>182</v>
      </c>
      <c r="AX2217" s="11" t="s">
        <v>71</v>
      </c>
      <c r="AY2217" s="215" t="s">
        <v>172</v>
      </c>
    </row>
    <row r="2218" spans="2:51" s="11" customFormat="1" ht="13.5">
      <c r="B2218" s="204"/>
      <c r="C2218" s="205"/>
      <c r="D2218" s="206" t="s">
        <v>180</v>
      </c>
      <c r="E2218" s="207" t="s">
        <v>21</v>
      </c>
      <c r="F2218" s="208" t="s">
        <v>3646</v>
      </c>
      <c r="G2218" s="205"/>
      <c r="H2218" s="209">
        <v>3.66</v>
      </c>
      <c r="I2218" s="210"/>
      <c r="J2218" s="205"/>
      <c r="K2218" s="205"/>
      <c r="L2218" s="211"/>
      <c r="M2218" s="212"/>
      <c r="N2218" s="213"/>
      <c r="O2218" s="213"/>
      <c r="P2218" s="213"/>
      <c r="Q2218" s="213"/>
      <c r="R2218" s="213"/>
      <c r="S2218" s="213"/>
      <c r="T2218" s="214"/>
      <c r="AT2218" s="215" t="s">
        <v>180</v>
      </c>
      <c r="AU2218" s="215" t="s">
        <v>81</v>
      </c>
      <c r="AV2218" s="11" t="s">
        <v>81</v>
      </c>
      <c r="AW2218" s="11" t="s">
        <v>182</v>
      </c>
      <c r="AX2218" s="11" t="s">
        <v>71</v>
      </c>
      <c r="AY2218" s="215" t="s">
        <v>172</v>
      </c>
    </row>
    <row r="2219" spans="2:51" s="11" customFormat="1" ht="13.5">
      <c r="B2219" s="204"/>
      <c r="C2219" s="205"/>
      <c r="D2219" s="206" t="s">
        <v>180</v>
      </c>
      <c r="E2219" s="207" t="s">
        <v>21</v>
      </c>
      <c r="F2219" s="208" t="s">
        <v>3647</v>
      </c>
      <c r="G2219" s="205"/>
      <c r="H2219" s="209">
        <v>7.23</v>
      </c>
      <c r="I2219" s="210"/>
      <c r="J2219" s="205"/>
      <c r="K2219" s="205"/>
      <c r="L2219" s="211"/>
      <c r="M2219" s="212"/>
      <c r="N2219" s="213"/>
      <c r="O2219" s="213"/>
      <c r="P2219" s="213"/>
      <c r="Q2219" s="213"/>
      <c r="R2219" s="213"/>
      <c r="S2219" s="213"/>
      <c r="T2219" s="214"/>
      <c r="AT2219" s="215" t="s">
        <v>180</v>
      </c>
      <c r="AU2219" s="215" t="s">
        <v>81</v>
      </c>
      <c r="AV2219" s="11" t="s">
        <v>81</v>
      </c>
      <c r="AW2219" s="11" t="s">
        <v>182</v>
      </c>
      <c r="AX2219" s="11" t="s">
        <v>71</v>
      </c>
      <c r="AY2219" s="215" t="s">
        <v>172</v>
      </c>
    </row>
    <row r="2220" spans="2:51" s="11" customFormat="1" ht="13.5">
      <c r="B2220" s="204"/>
      <c r="C2220" s="205"/>
      <c r="D2220" s="206" t="s">
        <v>180</v>
      </c>
      <c r="E2220" s="207" t="s">
        <v>21</v>
      </c>
      <c r="F2220" s="208" t="s">
        <v>3648</v>
      </c>
      <c r="G2220" s="205"/>
      <c r="H2220" s="209">
        <v>15.06</v>
      </c>
      <c r="I2220" s="210"/>
      <c r="J2220" s="205"/>
      <c r="K2220" s="205"/>
      <c r="L2220" s="211"/>
      <c r="M2220" s="212"/>
      <c r="N2220" s="213"/>
      <c r="O2220" s="213"/>
      <c r="P2220" s="213"/>
      <c r="Q2220" s="213"/>
      <c r="R2220" s="213"/>
      <c r="S2220" s="213"/>
      <c r="T2220" s="214"/>
      <c r="AT2220" s="215" t="s">
        <v>180</v>
      </c>
      <c r="AU2220" s="215" t="s">
        <v>81</v>
      </c>
      <c r="AV2220" s="11" t="s">
        <v>81</v>
      </c>
      <c r="AW2220" s="11" t="s">
        <v>182</v>
      </c>
      <c r="AX2220" s="11" t="s">
        <v>71</v>
      </c>
      <c r="AY2220" s="215" t="s">
        <v>172</v>
      </c>
    </row>
    <row r="2221" spans="2:51" s="11" customFormat="1" ht="13.5">
      <c r="B2221" s="204"/>
      <c r="C2221" s="205"/>
      <c r="D2221" s="206" t="s">
        <v>180</v>
      </c>
      <c r="E2221" s="207" t="s">
        <v>21</v>
      </c>
      <c r="F2221" s="208" t="s">
        <v>3649</v>
      </c>
      <c r="G2221" s="205"/>
      <c r="H2221" s="209">
        <v>15.06</v>
      </c>
      <c r="I2221" s="210"/>
      <c r="J2221" s="205"/>
      <c r="K2221" s="205"/>
      <c r="L2221" s="211"/>
      <c r="M2221" s="212"/>
      <c r="N2221" s="213"/>
      <c r="O2221" s="213"/>
      <c r="P2221" s="213"/>
      <c r="Q2221" s="213"/>
      <c r="R2221" s="213"/>
      <c r="S2221" s="213"/>
      <c r="T2221" s="214"/>
      <c r="AT2221" s="215" t="s">
        <v>180</v>
      </c>
      <c r="AU2221" s="215" t="s">
        <v>81</v>
      </c>
      <c r="AV2221" s="11" t="s">
        <v>81</v>
      </c>
      <c r="AW2221" s="11" t="s">
        <v>182</v>
      </c>
      <c r="AX2221" s="11" t="s">
        <v>71</v>
      </c>
      <c r="AY2221" s="215" t="s">
        <v>172</v>
      </c>
    </row>
    <row r="2222" spans="2:51" s="11" customFormat="1" ht="13.5">
      <c r="B2222" s="204"/>
      <c r="C2222" s="205"/>
      <c r="D2222" s="206" t="s">
        <v>180</v>
      </c>
      <c r="E2222" s="207" t="s">
        <v>21</v>
      </c>
      <c r="F2222" s="208" t="s">
        <v>3650</v>
      </c>
      <c r="G2222" s="205"/>
      <c r="H2222" s="209">
        <v>6.78</v>
      </c>
      <c r="I2222" s="210"/>
      <c r="J2222" s="205"/>
      <c r="K2222" s="205"/>
      <c r="L2222" s="211"/>
      <c r="M2222" s="212"/>
      <c r="N2222" s="213"/>
      <c r="O2222" s="213"/>
      <c r="P2222" s="213"/>
      <c r="Q2222" s="213"/>
      <c r="R2222" s="213"/>
      <c r="S2222" s="213"/>
      <c r="T2222" s="214"/>
      <c r="AT2222" s="215" t="s">
        <v>180</v>
      </c>
      <c r="AU2222" s="215" t="s">
        <v>81</v>
      </c>
      <c r="AV2222" s="11" t="s">
        <v>81</v>
      </c>
      <c r="AW2222" s="11" t="s">
        <v>182</v>
      </c>
      <c r="AX2222" s="11" t="s">
        <v>71</v>
      </c>
      <c r="AY2222" s="215" t="s">
        <v>172</v>
      </c>
    </row>
    <row r="2223" spans="2:51" s="11" customFormat="1" ht="13.5">
      <c r="B2223" s="204"/>
      <c r="C2223" s="205"/>
      <c r="D2223" s="206" t="s">
        <v>180</v>
      </c>
      <c r="E2223" s="207" t="s">
        <v>21</v>
      </c>
      <c r="F2223" s="208" t="s">
        <v>3651</v>
      </c>
      <c r="G2223" s="205"/>
      <c r="H2223" s="209">
        <v>6.84</v>
      </c>
      <c r="I2223" s="210"/>
      <c r="J2223" s="205"/>
      <c r="K2223" s="205"/>
      <c r="L2223" s="211"/>
      <c r="M2223" s="212"/>
      <c r="N2223" s="213"/>
      <c r="O2223" s="213"/>
      <c r="P2223" s="213"/>
      <c r="Q2223" s="213"/>
      <c r="R2223" s="213"/>
      <c r="S2223" s="213"/>
      <c r="T2223" s="214"/>
      <c r="AT2223" s="215" t="s">
        <v>180</v>
      </c>
      <c r="AU2223" s="215" t="s">
        <v>81</v>
      </c>
      <c r="AV2223" s="11" t="s">
        <v>81</v>
      </c>
      <c r="AW2223" s="11" t="s">
        <v>182</v>
      </c>
      <c r="AX2223" s="11" t="s">
        <v>71</v>
      </c>
      <c r="AY2223" s="215" t="s">
        <v>172</v>
      </c>
    </row>
    <row r="2224" spans="2:51" s="11" customFormat="1" ht="13.5">
      <c r="B2224" s="204"/>
      <c r="C2224" s="205"/>
      <c r="D2224" s="206" t="s">
        <v>180</v>
      </c>
      <c r="E2224" s="207" t="s">
        <v>21</v>
      </c>
      <c r="F2224" s="208" t="s">
        <v>3652</v>
      </c>
      <c r="G2224" s="205"/>
      <c r="H2224" s="209">
        <v>15.32</v>
      </c>
      <c r="I2224" s="210"/>
      <c r="J2224" s="205"/>
      <c r="K2224" s="205"/>
      <c r="L2224" s="211"/>
      <c r="M2224" s="212"/>
      <c r="N2224" s="213"/>
      <c r="O2224" s="213"/>
      <c r="P2224" s="213"/>
      <c r="Q2224" s="213"/>
      <c r="R2224" s="213"/>
      <c r="S2224" s="213"/>
      <c r="T2224" s="214"/>
      <c r="AT2224" s="215" t="s">
        <v>180</v>
      </c>
      <c r="AU2224" s="215" t="s">
        <v>81</v>
      </c>
      <c r="AV2224" s="11" t="s">
        <v>81</v>
      </c>
      <c r="AW2224" s="11" t="s">
        <v>182</v>
      </c>
      <c r="AX2224" s="11" t="s">
        <v>71</v>
      </c>
      <c r="AY2224" s="215" t="s">
        <v>172</v>
      </c>
    </row>
    <row r="2225" spans="2:51" s="11" customFormat="1" ht="13.5">
      <c r="B2225" s="204"/>
      <c r="C2225" s="205"/>
      <c r="D2225" s="206" t="s">
        <v>180</v>
      </c>
      <c r="E2225" s="207" t="s">
        <v>21</v>
      </c>
      <c r="F2225" s="208" t="s">
        <v>3653</v>
      </c>
      <c r="G2225" s="205"/>
      <c r="H2225" s="209">
        <v>15.55</v>
      </c>
      <c r="I2225" s="210"/>
      <c r="J2225" s="205"/>
      <c r="K2225" s="205"/>
      <c r="L2225" s="211"/>
      <c r="M2225" s="212"/>
      <c r="N2225" s="213"/>
      <c r="O2225" s="213"/>
      <c r="P2225" s="213"/>
      <c r="Q2225" s="213"/>
      <c r="R2225" s="213"/>
      <c r="S2225" s="213"/>
      <c r="T2225" s="214"/>
      <c r="AT2225" s="215" t="s">
        <v>180</v>
      </c>
      <c r="AU2225" s="215" t="s">
        <v>81</v>
      </c>
      <c r="AV2225" s="11" t="s">
        <v>81</v>
      </c>
      <c r="AW2225" s="11" t="s">
        <v>182</v>
      </c>
      <c r="AX2225" s="11" t="s">
        <v>71</v>
      </c>
      <c r="AY2225" s="215" t="s">
        <v>172</v>
      </c>
    </row>
    <row r="2226" spans="2:51" s="11" customFormat="1" ht="13.5">
      <c r="B2226" s="204"/>
      <c r="C2226" s="205"/>
      <c r="D2226" s="206" t="s">
        <v>180</v>
      </c>
      <c r="E2226" s="207" t="s">
        <v>21</v>
      </c>
      <c r="F2226" s="208" t="s">
        <v>3654</v>
      </c>
      <c r="G2226" s="205"/>
      <c r="H2226" s="209">
        <v>6.38</v>
      </c>
      <c r="I2226" s="210"/>
      <c r="J2226" s="205"/>
      <c r="K2226" s="205"/>
      <c r="L2226" s="211"/>
      <c r="M2226" s="212"/>
      <c r="N2226" s="213"/>
      <c r="O2226" s="213"/>
      <c r="P2226" s="213"/>
      <c r="Q2226" s="213"/>
      <c r="R2226" s="213"/>
      <c r="S2226" s="213"/>
      <c r="T2226" s="214"/>
      <c r="AT2226" s="215" t="s">
        <v>180</v>
      </c>
      <c r="AU2226" s="215" t="s">
        <v>81</v>
      </c>
      <c r="AV2226" s="11" t="s">
        <v>81</v>
      </c>
      <c r="AW2226" s="11" t="s">
        <v>182</v>
      </c>
      <c r="AX2226" s="11" t="s">
        <v>71</v>
      </c>
      <c r="AY2226" s="215" t="s">
        <v>172</v>
      </c>
    </row>
    <row r="2227" spans="2:51" s="11" customFormat="1" ht="13.5">
      <c r="B2227" s="204"/>
      <c r="C2227" s="205"/>
      <c r="D2227" s="206" t="s">
        <v>180</v>
      </c>
      <c r="E2227" s="207" t="s">
        <v>21</v>
      </c>
      <c r="F2227" s="208" t="s">
        <v>3655</v>
      </c>
      <c r="G2227" s="205"/>
      <c r="H2227" s="209">
        <v>6.84</v>
      </c>
      <c r="I2227" s="210"/>
      <c r="J2227" s="205"/>
      <c r="K2227" s="205"/>
      <c r="L2227" s="211"/>
      <c r="M2227" s="212"/>
      <c r="N2227" s="213"/>
      <c r="O2227" s="213"/>
      <c r="P2227" s="213"/>
      <c r="Q2227" s="213"/>
      <c r="R2227" s="213"/>
      <c r="S2227" s="213"/>
      <c r="T2227" s="214"/>
      <c r="AT2227" s="215" t="s">
        <v>180</v>
      </c>
      <c r="AU2227" s="215" t="s">
        <v>81</v>
      </c>
      <c r="AV2227" s="11" t="s">
        <v>81</v>
      </c>
      <c r="AW2227" s="11" t="s">
        <v>182</v>
      </c>
      <c r="AX2227" s="11" t="s">
        <v>71</v>
      </c>
      <c r="AY2227" s="215" t="s">
        <v>172</v>
      </c>
    </row>
    <row r="2228" spans="2:51" s="11" customFormat="1" ht="13.5">
      <c r="B2228" s="204"/>
      <c r="C2228" s="205"/>
      <c r="D2228" s="206" t="s">
        <v>180</v>
      </c>
      <c r="E2228" s="207" t="s">
        <v>21</v>
      </c>
      <c r="F2228" s="208" t="s">
        <v>3656</v>
      </c>
      <c r="G2228" s="205"/>
      <c r="H2228" s="209">
        <v>15.32</v>
      </c>
      <c r="I2228" s="210"/>
      <c r="J2228" s="205"/>
      <c r="K2228" s="205"/>
      <c r="L2228" s="211"/>
      <c r="M2228" s="212"/>
      <c r="N2228" s="213"/>
      <c r="O2228" s="213"/>
      <c r="P2228" s="213"/>
      <c r="Q2228" s="213"/>
      <c r="R2228" s="213"/>
      <c r="S2228" s="213"/>
      <c r="T2228" s="214"/>
      <c r="AT2228" s="215" t="s">
        <v>180</v>
      </c>
      <c r="AU2228" s="215" t="s">
        <v>81</v>
      </c>
      <c r="AV2228" s="11" t="s">
        <v>81</v>
      </c>
      <c r="AW2228" s="11" t="s">
        <v>182</v>
      </c>
      <c r="AX2228" s="11" t="s">
        <v>71</v>
      </c>
      <c r="AY2228" s="215" t="s">
        <v>172</v>
      </c>
    </row>
    <row r="2229" spans="2:51" s="11" customFormat="1" ht="13.5">
      <c r="B2229" s="204"/>
      <c r="C2229" s="205"/>
      <c r="D2229" s="206" t="s">
        <v>180</v>
      </c>
      <c r="E2229" s="207" t="s">
        <v>21</v>
      </c>
      <c r="F2229" s="208" t="s">
        <v>3657</v>
      </c>
      <c r="G2229" s="205"/>
      <c r="H2229" s="209">
        <v>15.94</v>
      </c>
      <c r="I2229" s="210"/>
      <c r="J2229" s="205"/>
      <c r="K2229" s="205"/>
      <c r="L2229" s="211"/>
      <c r="M2229" s="212"/>
      <c r="N2229" s="213"/>
      <c r="O2229" s="213"/>
      <c r="P2229" s="213"/>
      <c r="Q2229" s="213"/>
      <c r="R2229" s="213"/>
      <c r="S2229" s="213"/>
      <c r="T2229" s="214"/>
      <c r="AT2229" s="215" t="s">
        <v>180</v>
      </c>
      <c r="AU2229" s="215" t="s">
        <v>81</v>
      </c>
      <c r="AV2229" s="11" t="s">
        <v>81</v>
      </c>
      <c r="AW2229" s="11" t="s">
        <v>182</v>
      </c>
      <c r="AX2229" s="11" t="s">
        <v>71</v>
      </c>
      <c r="AY2229" s="215" t="s">
        <v>172</v>
      </c>
    </row>
    <row r="2230" spans="2:51" s="11" customFormat="1" ht="13.5">
      <c r="B2230" s="204"/>
      <c r="C2230" s="205"/>
      <c r="D2230" s="206" t="s">
        <v>180</v>
      </c>
      <c r="E2230" s="207" t="s">
        <v>21</v>
      </c>
      <c r="F2230" s="208" t="s">
        <v>3658</v>
      </c>
      <c r="G2230" s="205"/>
      <c r="H2230" s="209">
        <v>8.6</v>
      </c>
      <c r="I2230" s="210"/>
      <c r="J2230" s="205"/>
      <c r="K2230" s="205"/>
      <c r="L2230" s="211"/>
      <c r="M2230" s="212"/>
      <c r="N2230" s="213"/>
      <c r="O2230" s="213"/>
      <c r="P2230" s="213"/>
      <c r="Q2230" s="213"/>
      <c r="R2230" s="213"/>
      <c r="S2230" s="213"/>
      <c r="T2230" s="214"/>
      <c r="AT2230" s="215" t="s">
        <v>180</v>
      </c>
      <c r="AU2230" s="215" t="s">
        <v>81</v>
      </c>
      <c r="AV2230" s="11" t="s">
        <v>81</v>
      </c>
      <c r="AW2230" s="11" t="s">
        <v>182</v>
      </c>
      <c r="AX2230" s="11" t="s">
        <v>71</v>
      </c>
      <c r="AY2230" s="215" t="s">
        <v>172</v>
      </c>
    </row>
    <row r="2231" spans="2:51" s="11" customFormat="1" ht="13.5">
      <c r="B2231" s="204"/>
      <c r="C2231" s="205"/>
      <c r="D2231" s="206" t="s">
        <v>180</v>
      </c>
      <c r="E2231" s="207" t="s">
        <v>21</v>
      </c>
      <c r="F2231" s="208" t="s">
        <v>3659</v>
      </c>
      <c r="G2231" s="205"/>
      <c r="H2231" s="209">
        <v>6.74</v>
      </c>
      <c r="I2231" s="210"/>
      <c r="J2231" s="205"/>
      <c r="K2231" s="205"/>
      <c r="L2231" s="211"/>
      <c r="M2231" s="212"/>
      <c r="N2231" s="213"/>
      <c r="O2231" s="213"/>
      <c r="P2231" s="213"/>
      <c r="Q2231" s="213"/>
      <c r="R2231" s="213"/>
      <c r="S2231" s="213"/>
      <c r="T2231" s="214"/>
      <c r="AT2231" s="215" t="s">
        <v>180</v>
      </c>
      <c r="AU2231" s="215" t="s">
        <v>81</v>
      </c>
      <c r="AV2231" s="11" t="s">
        <v>81</v>
      </c>
      <c r="AW2231" s="11" t="s">
        <v>182</v>
      </c>
      <c r="AX2231" s="11" t="s">
        <v>71</v>
      </c>
      <c r="AY2231" s="215" t="s">
        <v>172</v>
      </c>
    </row>
    <row r="2232" spans="2:51" s="11" customFormat="1" ht="13.5">
      <c r="B2232" s="204"/>
      <c r="C2232" s="205"/>
      <c r="D2232" s="206" t="s">
        <v>180</v>
      </c>
      <c r="E2232" s="207" t="s">
        <v>21</v>
      </c>
      <c r="F2232" s="208" t="s">
        <v>3660</v>
      </c>
      <c r="G2232" s="205"/>
      <c r="H2232" s="209">
        <v>15.09</v>
      </c>
      <c r="I2232" s="210"/>
      <c r="J2232" s="205"/>
      <c r="K2232" s="205"/>
      <c r="L2232" s="211"/>
      <c r="M2232" s="212"/>
      <c r="N2232" s="213"/>
      <c r="O2232" s="213"/>
      <c r="P2232" s="213"/>
      <c r="Q2232" s="213"/>
      <c r="R2232" s="213"/>
      <c r="S2232" s="213"/>
      <c r="T2232" s="214"/>
      <c r="AT2232" s="215" t="s">
        <v>180</v>
      </c>
      <c r="AU2232" s="215" t="s">
        <v>81</v>
      </c>
      <c r="AV2232" s="11" t="s">
        <v>81</v>
      </c>
      <c r="AW2232" s="11" t="s">
        <v>182</v>
      </c>
      <c r="AX2232" s="11" t="s">
        <v>71</v>
      </c>
      <c r="AY2232" s="215" t="s">
        <v>172</v>
      </c>
    </row>
    <row r="2233" spans="2:51" s="11" customFormat="1" ht="13.5">
      <c r="B2233" s="204"/>
      <c r="C2233" s="205"/>
      <c r="D2233" s="206" t="s">
        <v>180</v>
      </c>
      <c r="E2233" s="207" t="s">
        <v>21</v>
      </c>
      <c r="F2233" s="208" t="s">
        <v>3661</v>
      </c>
      <c r="G2233" s="205"/>
      <c r="H2233" s="209">
        <v>15.36</v>
      </c>
      <c r="I2233" s="210"/>
      <c r="J2233" s="205"/>
      <c r="K2233" s="205"/>
      <c r="L2233" s="211"/>
      <c r="M2233" s="212"/>
      <c r="N2233" s="213"/>
      <c r="O2233" s="213"/>
      <c r="P2233" s="213"/>
      <c r="Q2233" s="213"/>
      <c r="R2233" s="213"/>
      <c r="S2233" s="213"/>
      <c r="T2233" s="214"/>
      <c r="AT2233" s="215" t="s">
        <v>180</v>
      </c>
      <c r="AU2233" s="215" t="s">
        <v>81</v>
      </c>
      <c r="AV2233" s="11" t="s">
        <v>81</v>
      </c>
      <c r="AW2233" s="11" t="s">
        <v>182</v>
      </c>
      <c r="AX2233" s="11" t="s">
        <v>71</v>
      </c>
      <c r="AY2233" s="215" t="s">
        <v>172</v>
      </c>
    </row>
    <row r="2234" spans="2:51" s="11" customFormat="1" ht="13.5">
      <c r="B2234" s="204"/>
      <c r="C2234" s="205"/>
      <c r="D2234" s="206" t="s">
        <v>180</v>
      </c>
      <c r="E2234" s="207" t="s">
        <v>21</v>
      </c>
      <c r="F2234" s="208" t="s">
        <v>3662</v>
      </c>
      <c r="G2234" s="205"/>
      <c r="H2234" s="209">
        <v>12.69</v>
      </c>
      <c r="I2234" s="210"/>
      <c r="J2234" s="205"/>
      <c r="K2234" s="205"/>
      <c r="L2234" s="211"/>
      <c r="M2234" s="212"/>
      <c r="N2234" s="213"/>
      <c r="O2234" s="213"/>
      <c r="P2234" s="213"/>
      <c r="Q2234" s="213"/>
      <c r="R2234" s="213"/>
      <c r="S2234" s="213"/>
      <c r="T2234" s="214"/>
      <c r="AT2234" s="215" t="s">
        <v>180</v>
      </c>
      <c r="AU2234" s="215" t="s">
        <v>81</v>
      </c>
      <c r="AV2234" s="11" t="s">
        <v>81</v>
      </c>
      <c r="AW2234" s="11" t="s">
        <v>182</v>
      </c>
      <c r="AX2234" s="11" t="s">
        <v>71</v>
      </c>
      <c r="AY2234" s="215" t="s">
        <v>172</v>
      </c>
    </row>
    <row r="2235" spans="2:51" s="11" customFormat="1" ht="13.5">
      <c r="B2235" s="204"/>
      <c r="C2235" s="205"/>
      <c r="D2235" s="206" t="s">
        <v>180</v>
      </c>
      <c r="E2235" s="207" t="s">
        <v>21</v>
      </c>
      <c r="F2235" s="208" t="s">
        <v>3663</v>
      </c>
      <c r="G2235" s="205"/>
      <c r="H2235" s="209">
        <v>8.84</v>
      </c>
      <c r="I2235" s="210"/>
      <c r="J2235" s="205"/>
      <c r="K2235" s="205"/>
      <c r="L2235" s="211"/>
      <c r="M2235" s="212"/>
      <c r="N2235" s="213"/>
      <c r="O2235" s="213"/>
      <c r="P2235" s="213"/>
      <c r="Q2235" s="213"/>
      <c r="R2235" s="213"/>
      <c r="S2235" s="213"/>
      <c r="T2235" s="214"/>
      <c r="AT2235" s="215" t="s">
        <v>180</v>
      </c>
      <c r="AU2235" s="215" t="s">
        <v>81</v>
      </c>
      <c r="AV2235" s="11" t="s">
        <v>81</v>
      </c>
      <c r="AW2235" s="11" t="s">
        <v>182</v>
      </c>
      <c r="AX2235" s="11" t="s">
        <v>71</v>
      </c>
      <c r="AY2235" s="215" t="s">
        <v>172</v>
      </c>
    </row>
    <row r="2236" spans="2:51" s="11" customFormat="1" ht="13.5">
      <c r="B2236" s="204"/>
      <c r="C2236" s="205"/>
      <c r="D2236" s="206" t="s">
        <v>180</v>
      </c>
      <c r="E2236" s="207" t="s">
        <v>21</v>
      </c>
      <c r="F2236" s="208" t="s">
        <v>3664</v>
      </c>
      <c r="G2236" s="205"/>
      <c r="H2236" s="209">
        <v>6.54</v>
      </c>
      <c r="I2236" s="210"/>
      <c r="J2236" s="205"/>
      <c r="K2236" s="205"/>
      <c r="L2236" s="211"/>
      <c r="M2236" s="212"/>
      <c r="N2236" s="213"/>
      <c r="O2236" s="213"/>
      <c r="P2236" s="213"/>
      <c r="Q2236" s="213"/>
      <c r="R2236" s="213"/>
      <c r="S2236" s="213"/>
      <c r="T2236" s="214"/>
      <c r="AT2236" s="215" t="s">
        <v>180</v>
      </c>
      <c r="AU2236" s="215" t="s">
        <v>81</v>
      </c>
      <c r="AV2236" s="11" t="s">
        <v>81</v>
      </c>
      <c r="AW2236" s="11" t="s">
        <v>182</v>
      </c>
      <c r="AX2236" s="11" t="s">
        <v>71</v>
      </c>
      <c r="AY2236" s="215" t="s">
        <v>172</v>
      </c>
    </row>
    <row r="2237" spans="2:51" s="11" customFormat="1" ht="13.5">
      <c r="B2237" s="204"/>
      <c r="C2237" s="205"/>
      <c r="D2237" s="206" t="s">
        <v>180</v>
      </c>
      <c r="E2237" s="207" t="s">
        <v>21</v>
      </c>
      <c r="F2237" s="208" t="s">
        <v>3665</v>
      </c>
      <c r="G2237" s="205"/>
      <c r="H2237" s="209">
        <v>14.9</v>
      </c>
      <c r="I2237" s="210"/>
      <c r="J2237" s="205"/>
      <c r="K2237" s="205"/>
      <c r="L2237" s="211"/>
      <c r="M2237" s="212"/>
      <c r="N2237" s="213"/>
      <c r="O2237" s="213"/>
      <c r="P2237" s="213"/>
      <c r="Q2237" s="213"/>
      <c r="R2237" s="213"/>
      <c r="S2237" s="213"/>
      <c r="T2237" s="214"/>
      <c r="AT2237" s="215" t="s">
        <v>180</v>
      </c>
      <c r="AU2237" s="215" t="s">
        <v>81</v>
      </c>
      <c r="AV2237" s="11" t="s">
        <v>81</v>
      </c>
      <c r="AW2237" s="11" t="s">
        <v>182</v>
      </c>
      <c r="AX2237" s="11" t="s">
        <v>71</v>
      </c>
      <c r="AY2237" s="215" t="s">
        <v>172</v>
      </c>
    </row>
    <row r="2238" spans="2:51" s="11" customFormat="1" ht="13.5">
      <c r="B2238" s="204"/>
      <c r="C2238" s="205"/>
      <c r="D2238" s="206" t="s">
        <v>180</v>
      </c>
      <c r="E2238" s="207" t="s">
        <v>21</v>
      </c>
      <c r="F2238" s="208" t="s">
        <v>3666</v>
      </c>
      <c r="G2238" s="205"/>
      <c r="H2238" s="209">
        <v>15.34</v>
      </c>
      <c r="I2238" s="210"/>
      <c r="J2238" s="205"/>
      <c r="K2238" s="205"/>
      <c r="L2238" s="211"/>
      <c r="M2238" s="212"/>
      <c r="N2238" s="213"/>
      <c r="O2238" s="213"/>
      <c r="P2238" s="213"/>
      <c r="Q2238" s="213"/>
      <c r="R2238" s="213"/>
      <c r="S2238" s="213"/>
      <c r="T2238" s="214"/>
      <c r="AT2238" s="215" t="s">
        <v>180</v>
      </c>
      <c r="AU2238" s="215" t="s">
        <v>81</v>
      </c>
      <c r="AV2238" s="11" t="s">
        <v>81</v>
      </c>
      <c r="AW2238" s="11" t="s">
        <v>182</v>
      </c>
      <c r="AX2238" s="11" t="s">
        <v>71</v>
      </c>
      <c r="AY2238" s="215" t="s">
        <v>172</v>
      </c>
    </row>
    <row r="2239" spans="2:51" s="11" customFormat="1" ht="13.5">
      <c r="B2239" s="204"/>
      <c r="C2239" s="205"/>
      <c r="D2239" s="206" t="s">
        <v>180</v>
      </c>
      <c r="E2239" s="207" t="s">
        <v>21</v>
      </c>
      <c r="F2239" s="208" t="s">
        <v>3667</v>
      </c>
      <c r="G2239" s="205"/>
      <c r="H2239" s="209">
        <v>6.38</v>
      </c>
      <c r="I2239" s="210"/>
      <c r="J2239" s="205"/>
      <c r="K2239" s="205"/>
      <c r="L2239" s="211"/>
      <c r="M2239" s="212"/>
      <c r="N2239" s="213"/>
      <c r="O2239" s="213"/>
      <c r="P2239" s="213"/>
      <c r="Q2239" s="213"/>
      <c r="R2239" s="213"/>
      <c r="S2239" s="213"/>
      <c r="T2239" s="214"/>
      <c r="AT2239" s="215" t="s">
        <v>180</v>
      </c>
      <c r="AU2239" s="215" t="s">
        <v>81</v>
      </c>
      <c r="AV2239" s="11" t="s">
        <v>81</v>
      </c>
      <c r="AW2239" s="11" t="s">
        <v>182</v>
      </c>
      <c r="AX2239" s="11" t="s">
        <v>71</v>
      </c>
      <c r="AY2239" s="215" t="s">
        <v>172</v>
      </c>
    </row>
    <row r="2240" spans="2:51" s="11" customFormat="1" ht="13.5">
      <c r="B2240" s="204"/>
      <c r="C2240" s="205"/>
      <c r="D2240" s="206" t="s">
        <v>180</v>
      </c>
      <c r="E2240" s="207" t="s">
        <v>21</v>
      </c>
      <c r="F2240" s="208" t="s">
        <v>3668</v>
      </c>
      <c r="G2240" s="205"/>
      <c r="H2240" s="209">
        <v>6.84</v>
      </c>
      <c r="I2240" s="210"/>
      <c r="J2240" s="205"/>
      <c r="K2240" s="205"/>
      <c r="L2240" s="211"/>
      <c r="M2240" s="212"/>
      <c r="N2240" s="213"/>
      <c r="O2240" s="213"/>
      <c r="P2240" s="213"/>
      <c r="Q2240" s="213"/>
      <c r="R2240" s="213"/>
      <c r="S2240" s="213"/>
      <c r="T2240" s="214"/>
      <c r="AT2240" s="215" t="s">
        <v>180</v>
      </c>
      <c r="AU2240" s="215" t="s">
        <v>81</v>
      </c>
      <c r="AV2240" s="11" t="s">
        <v>81</v>
      </c>
      <c r="AW2240" s="11" t="s">
        <v>182</v>
      </c>
      <c r="AX2240" s="11" t="s">
        <v>71</v>
      </c>
      <c r="AY2240" s="215" t="s">
        <v>172</v>
      </c>
    </row>
    <row r="2241" spans="2:51" s="11" customFormat="1" ht="13.5">
      <c r="B2241" s="204"/>
      <c r="C2241" s="205"/>
      <c r="D2241" s="206" t="s">
        <v>180</v>
      </c>
      <c r="E2241" s="207" t="s">
        <v>21</v>
      </c>
      <c r="F2241" s="208" t="s">
        <v>3669</v>
      </c>
      <c r="G2241" s="205"/>
      <c r="H2241" s="209">
        <v>15.52</v>
      </c>
      <c r="I2241" s="210"/>
      <c r="J2241" s="205"/>
      <c r="K2241" s="205"/>
      <c r="L2241" s="211"/>
      <c r="M2241" s="212"/>
      <c r="N2241" s="213"/>
      <c r="O2241" s="213"/>
      <c r="P2241" s="213"/>
      <c r="Q2241" s="213"/>
      <c r="R2241" s="213"/>
      <c r="S2241" s="213"/>
      <c r="T2241" s="214"/>
      <c r="AT2241" s="215" t="s">
        <v>180</v>
      </c>
      <c r="AU2241" s="215" t="s">
        <v>81</v>
      </c>
      <c r="AV2241" s="11" t="s">
        <v>81</v>
      </c>
      <c r="AW2241" s="11" t="s">
        <v>182</v>
      </c>
      <c r="AX2241" s="11" t="s">
        <v>71</v>
      </c>
      <c r="AY2241" s="215" t="s">
        <v>172</v>
      </c>
    </row>
    <row r="2242" spans="2:51" s="11" customFormat="1" ht="13.5">
      <c r="B2242" s="204"/>
      <c r="C2242" s="205"/>
      <c r="D2242" s="206" t="s">
        <v>180</v>
      </c>
      <c r="E2242" s="207" t="s">
        <v>21</v>
      </c>
      <c r="F2242" s="208" t="s">
        <v>3670</v>
      </c>
      <c r="G2242" s="205"/>
      <c r="H2242" s="209">
        <v>15.55</v>
      </c>
      <c r="I2242" s="210"/>
      <c r="J2242" s="205"/>
      <c r="K2242" s="205"/>
      <c r="L2242" s="211"/>
      <c r="M2242" s="212"/>
      <c r="N2242" s="213"/>
      <c r="O2242" s="213"/>
      <c r="P2242" s="213"/>
      <c r="Q2242" s="213"/>
      <c r="R2242" s="213"/>
      <c r="S2242" s="213"/>
      <c r="T2242" s="214"/>
      <c r="AT2242" s="215" t="s">
        <v>180</v>
      </c>
      <c r="AU2242" s="215" t="s">
        <v>81</v>
      </c>
      <c r="AV2242" s="11" t="s">
        <v>81</v>
      </c>
      <c r="AW2242" s="11" t="s">
        <v>182</v>
      </c>
      <c r="AX2242" s="11" t="s">
        <v>71</v>
      </c>
      <c r="AY2242" s="215" t="s">
        <v>172</v>
      </c>
    </row>
    <row r="2243" spans="2:51" s="11" customFormat="1" ht="13.5">
      <c r="B2243" s="204"/>
      <c r="C2243" s="205"/>
      <c r="D2243" s="206" t="s">
        <v>180</v>
      </c>
      <c r="E2243" s="207" t="s">
        <v>21</v>
      </c>
      <c r="F2243" s="208" t="s">
        <v>3671</v>
      </c>
      <c r="G2243" s="205"/>
      <c r="H2243" s="209">
        <v>6.38</v>
      </c>
      <c r="I2243" s="210"/>
      <c r="J2243" s="205"/>
      <c r="K2243" s="205"/>
      <c r="L2243" s="211"/>
      <c r="M2243" s="212"/>
      <c r="N2243" s="213"/>
      <c r="O2243" s="213"/>
      <c r="P2243" s="213"/>
      <c r="Q2243" s="213"/>
      <c r="R2243" s="213"/>
      <c r="S2243" s="213"/>
      <c r="T2243" s="214"/>
      <c r="AT2243" s="215" t="s">
        <v>180</v>
      </c>
      <c r="AU2243" s="215" t="s">
        <v>81</v>
      </c>
      <c r="AV2243" s="11" t="s">
        <v>81</v>
      </c>
      <c r="AW2243" s="11" t="s">
        <v>182</v>
      </c>
      <c r="AX2243" s="11" t="s">
        <v>71</v>
      </c>
      <c r="AY2243" s="215" t="s">
        <v>172</v>
      </c>
    </row>
    <row r="2244" spans="2:51" s="11" customFormat="1" ht="13.5">
      <c r="B2244" s="204"/>
      <c r="C2244" s="205"/>
      <c r="D2244" s="206" t="s">
        <v>180</v>
      </c>
      <c r="E2244" s="207" t="s">
        <v>21</v>
      </c>
      <c r="F2244" s="208" t="s">
        <v>3672</v>
      </c>
      <c r="G2244" s="205"/>
      <c r="H2244" s="209">
        <v>6.84</v>
      </c>
      <c r="I2244" s="210"/>
      <c r="J2244" s="205"/>
      <c r="K2244" s="205"/>
      <c r="L2244" s="211"/>
      <c r="M2244" s="212"/>
      <c r="N2244" s="213"/>
      <c r="O2244" s="213"/>
      <c r="P2244" s="213"/>
      <c r="Q2244" s="213"/>
      <c r="R2244" s="213"/>
      <c r="S2244" s="213"/>
      <c r="T2244" s="214"/>
      <c r="AT2244" s="215" t="s">
        <v>180</v>
      </c>
      <c r="AU2244" s="215" t="s">
        <v>81</v>
      </c>
      <c r="AV2244" s="11" t="s">
        <v>81</v>
      </c>
      <c r="AW2244" s="11" t="s">
        <v>182</v>
      </c>
      <c r="AX2244" s="11" t="s">
        <v>71</v>
      </c>
      <c r="AY2244" s="215" t="s">
        <v>172</v>
      </c>
    </row>
    <row r="2245" spans="2:51" s="11" customFormat="1" ht="13.5">
      <c r="B2245" s="204"/>
      <c r="C2245" s="205"/>
      <c r="D2245" s="206" t="s">
        <v>180</v>
      </c>
      <c r="E2245" s="207" t="s">
        <v>21</v>
      </c>
      <c r="F2245" s="208" t="s">
        <v>3673</v>
      </c>
      <c r="G2245" s="205"/>
      <c r="H2245" s="209">
        <v>15.32</v>
      </c>
      <c r="I2245" s="210"/>
      <c r="J2245" s="205"/>
      <c r="K2245" s="205"/>
      <c r="L2245" s="211"/>
      <c r="M2245" s="212"/>
      <c r="N2245" s="213"/>
      <c r="O2245" s="213"/>
      <c r="P2245" s="213"/>
      <c r="Q2245" s="213"/>
      <c r="R2245" s="213"/>
      <c r="S2245" s="213"/>
      <c r="T2245" s="214"/>
      <c r="AT2245" s="215" t="s">
        <v>180</v>
      </c>
      <c r="AU2245" s="215" t="s">
        <v>81</v>
      </c>
      <c r="AV2245" s="11" t="s">
        <v>81</v>
      </c>
      <c r="AW2245" s="11" t="s">
        <v>182</v>
      </c>
      <c r="AX2245" s="11" t="s">
        <v>71</v>
      </c>
      <c r="AY2245" s="215" t="s">
        <v>172</v>
      </c>
    </row>
    <row r="2246" spans="2:51" s="11" customFormat="1" ht="13.5">
      <c r="B2246" s="204"/>
      <c r="C2246" s="205"/>
      <c r="D2246" s="206" t="s">
        <v>180</v>
      </c>
      <c r="E2246" s="207" t="s">
        <v>21</v>
      </c>
      <c r="F2246" s="208" t="s">
        <v>3674</v>
      </c>
      <c r="G2246" s="205"/>
      <c r="H2246" s="209">
        <v>15.946</v>
      </c>
      <c r="I2246" s="210"/>
      <c r="J2246" s="205"/>
      <c r="K2246" s="205"/>
      <c r="L2246" s="211"/>
      <c r="M2246" s="212"/>
      <c r="N2246" s="213"/>
      <c r="O2246" s="213"/>
      <c r="P2246" s="213"/>
      <c r="Q2246" s="213"/>
      <c r="R2246" s="213"/>
      <c r="S2246" s="213"/>
      <c r="T2246" s="214"/>
      <c r="AT2246" s="215" t="s">
        <v>180</v>
      </c>
      <c r="AU2246" s="215" t="s">
        <v>81</v>
      </c>
      <c r="AV2246" s="11" t="s">
        <v>81</v>
      </c>
      <c r="AW2246" s="11" t="s">
        <v>182</v>
      </c>
      <c r="AX2246" s="11" t="s">
        <v>71</v>
      </c>
      <c r="AY2246" s="215" t="s">
        <v>172</v>
      </c>
    </row>
    <row r="2247" spans="2:51" s="11" customFormat="1" ht="13.5">
      <c r="B2247" s="204"/>
      <c r="C2247" s="205"/>
      <c r="D2247" s="206" t="s">
        <v>180</v>
      </c>
      <c r="E2247" s="207" t="s">
        <v>21</v>
      </c>
      <c r="F2247" s="208" t="s">
        <v>3675</v>
      </c>
      <c r="G2247" s="205"/>
      <c r="H2247" s="209">
        <v>8.6</v>
      </c>
      <c r="I2247" s="210"/>
      <c r="J2247" s="205"/>
      <c r="K2247" s="205"/>
      <c r="L2247" s="211"/>
      <c r="M2247" s="212"/>
      <c r="N2247" s="213"/>
      <c r="O2247" s="213"/>
      <c r="P2247" s="213"/>
      <c r="Q2247" s="213"/>
      <c r="R2247" s="213"/>
      <c r="S2247" s="213"/>
      <c r="T2247" s="214"/>
      <c r="AT2247" s="215" t="s">
        <v>180</v>
      </c>
      <c r="AU2247" s="215" t="s">
        <v>81</v>
      </c>
      <c r="AV2247" s="11" t="s">
        <v>81</v>
      </c>
      <c r="AW2247" s="11" t="s">
        <v>182</v>
      </c>
      <c r="AX2247" s="11" t="s">
        <v>71</v>
      </c>
      <c r="AY2247" s="215" t="s">
        <v>172</v>
      </c>
    </row>
    <row r="2248" spans="2:51" s="11" customFormat="1" ht="13.5">
      <c r="B2248" s="204"/>
      <c r="C2248" s="205"/>
      <c r="D2248" s="206" t="s">
        <v>180</v>
      </c>
      <c r="E2248" s="207" t="s">
        <v>21</v>
      </c>
      <c r="F2248" s="208" t="s">
        <v>3676</v>
      </c>
      <c r="G2248" s="205"/>
      <c r="H2248" s="209">
        <v>6.74</v>
      </c>
      <c r="I2248" s="210"/>
      <c r="J2248" s="205"/>
      <c r="K2248" s="205"/>
      <c r="L2248" s="211"/>
      <c r="M2248" s="212"/>
      <c r="N2248" s="213"/>
      <c r="O2248" s="213"/>
      <c r="P2248" s="213"/>
      <c r="Q2248" s="213"/>
      <c r="R2248" s="213"/>
      <c r="S2248" s="213"/>
      <c r="T2248" s="214"/>
      <c r="AT2248" s="215" t="s">
        <v>180</v>
      </c>
      <c r="AU2248" s="215" t="s">
        <v>81</v>
      </c>
      <c r="AV2248" s="11" t="s">
        <v>81</v>
      </c>
      <c r="AW2248" s="11" t="s">
        <v>182</v>
      </c>
      <c r="AX2248" s="11" t="s">
        <v>71</v>
      </c>
      <c r="AY2248" s="215" t="s">
        <v>172</v>
      </c>
    </row>
    <row r="2249" spans="2:51" s="11" customFormat="1" ht="13.5">
      <c r="B2249" s="204"/>
      <c r="C2249" s="205"/>
      <c r="D2249" s="206" t="s">
        <v>180</v>
      </c>
      <c r="E2249" s="207" t="s">
        <v>21</v>
      </c>
      <c r="F2249" s="208" t="s">
        <v>3677</v>
      </c>
      <c r="G2249" s="205"/>
      <c r="H2249" s="209">
        <v>15.09</v>
      </c>
      <c r="I2249" s="210"/>
      <c r="J2249" s="205"/>
      <c r="K2249" s="205"/>
      <c r="L2249" s="211"/>
      <c r="M2249" s="212"/>
      <c r="N2249" s="213"/>
      <c r="O2249" s="213"/>
      <c r="P2249" s="213"/>
      <c r="Q2249" s="213"/>
      <c r="R2249" s="213"/>
      <c r="S2249" s="213"/>
      <c r="T2249" s="214"/>
      <c r="AT2249" s="215" t="s">
        <v>180</v>
      </c>
      <c r="AU2249" s="215" t="s">
        <v>81</v>
      </c>
      <c r="AV2249" s="11" t="s">
        <v>81</v>
      </c>
      <c r="AW2249" s="11" t="s">
        <v>182</v>
      </c>
      <c r="AX2249" s="11" t="s">
        <v>71</v>
      </c>
      <c r="AY2249" s="215" t="s">
        <v>172</v>
      </c>
    </row>
    <row r="2250" spans="2:51" s="11" customFormat="1" ht="13.5">
      <c r="B2250" s="204"/>
      <c r="C2250" s="205"/>
      <c r="D2250" s="206" t="s">
        <v>180</v>
      </c>
      <c r="E2250" s="207" t="s">
        <v>21</v>
      </c>
      <c r="F2250" s="208" t="s">
        <v>3678</v>
      </c>
      <c r="G2250" s="205"/>
      <c r="H2250" s="209">
        <v>15.36</v>
      </c>
      <c r="I2250" s="210"/>
      <c r="J2250" s="205"/>
      <c r="K2250" s="205"/>
      <c r="L2250" s="211"/>
      <c r="M2250" s="212"/>
      <c r="N2250" s="213"/>
      <c r="O2250" s="213"/>
      <c r="P2250" s="213"/>
      <c r="Q2250" s="213"/>
      <c r="R2250" s="213"/>
      <c r="S2250" s="213"/>
      <c r="T2250" s="214"/>
      <c r="AT2250" s="215" t="s">
        <v>180</v>
      </c>
      <c r="AU2250" s="215" t="s">
        <v>81</v>
      </c>
      <c r="AV2250" s="11" t="s">
        <v>81</v>
      </c>
      <c r="AW2250" s="11" t="s">
        <v>182</v>
      </c>
      <c r="AX2250" s="11" t="s">
        <v>71</v>
      </c>
      <c r="AY2250" s="215" t="s">
        <v>172</v>
      </c>
    </row>
    <row r="2251" spans="2:51" s="11" customFormat="1" ht="13.5">
      <c r="B2251" s="204"/>
      <c r="C2251" s="205"/>
      <c r="D2251" s="206" t="s">
        <v>180</v>
      </c>
      <c r="E2251" s="207" t="s">
        <v>21</v>
      </c>
      <c r="F2251" s="208" t="s">
        <v>3679</v>
      </c>
      <c r="G2251" s="205"/>
      <c r="H2251" s="209">
        <v>12.69</v>
      </c>
      <c r="I2251" s="210"/>
      <c r="J2251" s="205"/>
      <c r="K2251" s="205"/>
      <c r="L2251" s="211"/>
      <c r="M2251" s="212"/>
      <c r="N2251" s="213"/>
      <c r="O2251" s="213"/>
      <c r="P2251" s="213"/>
      <c r="Q2251" s="213"/>
      <c r="R2251" s="213"/>
      <c r="S2251" s="213"/>
      <c r="T2251" s="214"/>
      <c r="AT2251" s="215" t="s">
        <v>180</v>
      </c>
      <c r="AU2251" s="215" t="s">
        <v>81</v>
      </c>
      <c r="AV2251" s="11" t="s">
        <v>81</v>
      </c>
      <c r="AW2251" s="11" t="s">
        <v>182</v>
      </c>
      <c r="AX2251" s="11" t="s">
        <v>71</v>
      </c>
      <c r="AY2251" s="215" t="s">
        <v>172</v>
      </c>
    </row>
    <row r="2252" spans="2:51" s="11" customFormat="1" ht="13.5">
      <c r="B2252" s="204"/>
      <c r="C2252" s="205"/>
      <c r="D2252" s="206" t="s">
        <v>180</v>
      </c>
      <c r="E2252" s="207" t="s">
        <v>21</v>
      </c>
      <c r="F2252" s="208" t="s">
        <v>3680</v>
      </c>
      <c r="G2252" s="205"/>
      <c r="H2252" s="209">
        <v>8.84</v>
      </c>
      <c r="I2252" s="210"/>
      <c r="J2252" s="205"/>
      <c r="K2252" s="205"/>
      <c r="L2252" s="211"/>
      <c r="M2252" s="212"/>
      <c r="N2252" s="213"/>
      <c r="O2252" s="213"/>
      <c r="P2252" s="213"/>
      <c r="Q2252" s="213"/>
      <c r="R2252" s="213"/>
      <c r="S2252" s="213"/>
      <c r="T2252" s="214"/>
      <c r="AT2252" s="215" t="s">
        <v>180</v>
      </c>
      <c r="AU2252" s="215" t="s">
        <v>81</v>
      </c>
      <c r="AV2252" s="11" t="s">
        <v>81</v>
      </c>
      <c r="AW2252" s="11" t="s">
        <v>182</v>
      </c>
      <c r="AX2252" s="11" t="s">
        <v>71</v>
      </c>
      <c r="AY2252" s="215" t="s">
        <v>172</v>
      </c>
    </row>
    <row r="2253" spans="2:51" s="11" customFormat="1" ht="13.5">
      <c r="B2253" s="204"/>
      <c r="C2253" s="205"/>
      <c r="D2253" s="206" t="s">
        <v>180</v>
      </c>
      <c r="E2253" s="207" t="s">
        <v>21</v>
      </c>
      <c r="F2253" s="208" t="s">
        <v>3681</v>
      </c>
      <c r="G2253" s="205"/>
      <c r="H2253" s="209">
        <v>6.54</v>
      </c>
      <c r="I2253" s="210"/>
      <c r="J2253" s="205"/>
      <c r="K2253" s="205"/>
      <c r="L2253" s="211"/>
      <c r="M2253" s="212"/>
      <c r="N2253" s="213"/>
      <c r="O2253" s="213"/>
      <c r="P2253" s="213"/>
      <c r="Q2253" s="213"/>
      <c r="R2253" s="213"/>
      <c r="S2253" s="213"/>
      <c r="T2253" s="214"/>
      <c r="AT2253" s="215" t="s">
        <v>180</v>
      </c>
      <c r="AU2253" s="215" t="s">
        <v>81</v>
      </c>
      <c r="AV2253" s="11" t="s">
        <v>81</v>
      </c>
      <c r="AW2253" s="11" t="s">
        <v>182</v>
      </c>
      <c r="AX2253" s="11" t="s">
        <v>71</v>
      </c>
      <c r="AY2253" s="215" t="s">
        <v>172</v>
      </c>
    </row>
    <row r="2254" spans="2:51" s="11" customFormat="1" ht="13.5">
      <c r="B2254" s="204"/>
      <c r="C2254" s="205"/>
      <c r="D2254" s="206" t="s">
        <v>180</v>
      </c>
      <c r="E2254" s="207" t="s">
        <v>21</v>
      </c>
      <c r="F2254" s="208" t="s">
        <v>3682</v>
      </c>
      <c r="G2254" s="205"/>
      <c r="H2254" s="209">
        <v>14.9</v>
      </c>
      <c r="I2254" s="210"/>
      <c r="J2254" s="205"/>
      <c r="K2254" s="205"/>
      <c r="L2254" s="211"/>
      <c r="M2254" s="212"/>
      <c r="N2254" s="213"/>
      <c r="O2254" s="213"/>
      <c r="P2254" s="213"/>
      <c r="Q2254" s="213"/>
      <c r="R2254" s="213"/>
      <c r="S2254" s="213"/>
      <c r="T2254" s="214"/>
      <c r="AT2254" s="215" t="s">
        <v>180</v>
      </c>
      <c r="AU2254" s="215" t="s">
        <v>81</v>
      </c>
      <c r="AV2254" s="11" t="s">
        <v>81</v>
      </c>
      <c r="AW2254" s="11" t="s">
        <v>182</v>
      </c>
      <c r="AX2254" s="11" t="s">
        <v>71</v>
      </c>
      <c r="AY2254" s="215" t="s">
        <v>172</v>
      </c>
    </row>
    <row r="2255" spans="2:51" s="11" customFormat="1" ht="13.5">
      <c r="B2255" s="204"/>
      <c r="C2255" s="205"/>
      <c r="D2255" s="206" t="s">
        <v>180</v>
      </c>
      <c r="E2255" s="207" t="s">
        <v>21</v>
      </c>
      <c r="F2255" s="208" t="s">
        <v>3683</v>
      </c>
      <c r="G2255" s="205"/>
      <c r="H2255" s="209">
        <v>15.34</v>
      </c>
      <c r="I2255" s="210"/>
      <c r="J2255" s="205"/>
      <c r="K2255" s="205"/>
      <c r="L2255" s="211"/>
      <c r="M2255" s="212"/>
      <c r="N2255" s="213"/>
      <c r="O2255" s="213"/>
      <c r="P2255" s="213"/>
      <c r="Q2255" s="213"/>
      <c r="R2255" s="213"/>
      <c r="S2255" s="213"/>
      <c r="T2255" s="214"/>
      <c r="AT2255" s="215" t="s">
        <v>180</v>
      </c>
      <c r="AU2255" s="215" t="s">
        <v>81</v>
      </c>
      <c r="AV2255" s="11" t="s">
        <v>81</v>
      </c>
      <c r="AW2255" s="11" t="s">
        <v>182</v>
      </c>
      <c r="AX2255" s="11" t="s">
        <v>71</v>
      </c>
      <c r="AY2255" s="215" t="s">
        <v>172</v>
      </c>
    </row>
    <row r="2256" spans="2:51" s="11" customFormat="1" ht="13.5">
      <c r="B2256" s="204"/>
      <c r="C2256" s="205"/>
      <c r="D2256" s="206" t="s">
        <v>180</v>
      </c>
      <c r="E2256" s="207" t="s">
        <v>21</v>
      </c>
      <c r="F2256" s="208" t="s">
        <v>3684</v>
      </c>
      <c r="G2256" s="205"/>
      <c r="H2256" s="209">
        <v>6.38</v>
      </c>
      <c r="I2256" s="210"/>
      <c r="J2256" s="205"/>
      <c r="K2256" s="205"/>
      <c r="L2256" s="211"/>
      <c r="M2256" s="212"/>
      <c r="N2256" s="213"/>
      <c r="O2256" s="213"/>
      <c r="P2256" s="213"/>
      <c r="Q2256" s="213"/>
      <c r="R2256" s="213"/>
      <c r="S2256" s="213"/>
      <c r="T2256" s="214"/>
      <c r="AT2256" s="215" t="s">
        <v>180</v>
      </c>
      <c r="AU2256" s="215" t="s">
        <v>81</v>
      </c>
      <c r="AV2256" s="11" t="s">
        <v>81</v>
      </c>
      <c r="AW2256" s="11" t="s">
        <v>182</v>
      </c>
      <c r="AX2256" s="11" t="s">
        <v>71</v>
      </c>
      <c r="AY2256" s="215" t="s">
        <v>172</v>
      </c>
    </row>
    <row r="2257" spans="2:51" s="11" customFormat="1" ht="13.5">
      <c r="B2257" s="204"/>
      <c r="C2257" s="205"/>
      <c r="D2257" s="206" t="s">
        <v>180</v>
      </c>
      <c r="E2257" s="207" t="s">
        <v>21</v>
      </c>
      <c r="F2257" s="208" t="s">
        <v>3685</v>
      </c>
      <c r="G2257" s="205"/>
      <c r="H2257" s="209">
        <v>6.84</v>
      </c>
      <c r="I2257" s="210"/>
      <c r="J2257" s="205"/>
      <c r="K2257" s="205"/>
      <c r="L2257" s="211"/>
      <c r="M2257" s="212"/>
      <c r="N2257" s="213"/>
      <c r="O2257" s="213"/>
      <c r="P2257" s="213"/>
      <c r="Q2257" s="213"/>
      <c r="R2257" s="213"/>
      <c r="S2257" s="213"/>
      <c r="T2257" s="214"/>
      <c r="AT2257" s="215" t="s">
        <v>180</v>
      </c>
      <c r="AU2257" s="215" t="s">
        <v>81</v>
      </c>
      <c r="AV2257" s="11" t="s">
        <v>81</v>
      </c>
      <c r="AW2257" s="11" t="s">
        <v>182</v>
      </c>
      <c r="AX2257" s="11" t="s">
        <v>71</v>
      </c>
      <c r="AY2257" s="215" t="s">
        <v>172</v>
      </c>
    </row>
    <row r="2258" spans="2:51" s="11" customFormat="1" ht="13.5">
      <c r="B2258" s="204"/>
      <c r="C2258" s="205"/>
      <c r="D2258" s="206" t="s">
        <v>180</v>
      </c>
      <c r="E2258" s="207" t="s">
        <v>21</v>
      </c>
      <c r="F2258" s="208" t="s">
        <v>3686</v>
      </c>
      <c r="G2258" s="205"/>
      <c r="H2258" s="209">
        <v>15.32</v>
      </c>
      <c r="I2258" s="210"/>
      <c r="J2258" s="205"/>
      <c r="K2258" s="205"/>
      <c r="L2258" s="211"/>
      <c r="M2258" s="212"/>
      <c r="N2258" s="213"/>
      <c r="O2258" s="213"/>
      <c r="P2258" s="213"/>
      <c r="Q2258" s="213"/>
      <c r="R2258" s="213"/>
      <c r="S2258" s="213"/>
      <c r="T2258" s="214"/>
      <c r="AT2258" s="215" t="s">
        <v>180</v>
      </c>
      <c r="AU2258" s="215" t="s">
        <v>81</v>
      </c>
      <c r="AV2258" s="11" t="s">
        <v>81</v>
      </c>
      <c r="AW2258" s="11" t="s">
        <v>182</v>
      </c>
      <c r="AX2258" s="11" t="s">
        <v>71</v>
      </c>
      <c r="AY2258" s="215" t="s">
        <v>172</v>
      </c>
    </row>
    <row r="2259" spans="2:51" s="11" customFormat="1" ht="13.5">
      <c r="B2259" s="204"/>
      <c r="C2259" s="205"/>
      <c r="D2259" s="206" t="s">
        <v>180</v>
      </c>
      <c r="E2259" s="207" t="s">
        <v>21</v>
      </c>
      <c r="F2259" s="208" t="s">
        <v>3687</v>
      </c>
      <c r="G2259" s="205"/>
      <c r="H2259" s="209">
        <v>15.55</v>
      </c>
      <c r="I2259" s="210"/>
      <c r="J2259" s="205"/>
      <c r="K2259" s="205"/>
      <c r="L2259" s="211"/>
      <c r="M2259" s="212"/>
      <c r="N2259" s="213"/>
      <c r="O2259" s="213"/>
      <c r="P2259" s="213"/>
      <c r="Q2259" s="213"/>
      <c r="R2259" s="213"/>
      <c r="S2259" s="213"/>
      <c r="T2259" s="214"/>
      <c r="AT2259" s="215" t="s">
        <v>180</v>
      </c>
      <c r="AU2259" s="215" t="s">
        <v>81</v>
      </c>
      <c r="AV2259" s="11" t="s">
        <v>81</v>
      </c>
      <c r="AW2259" s="11" t="s">
        <v>182</v>
      </c>
      <c r="AX2259" s="11" t="s">
        <v>71</v>
      </c>
      <c r="AY2259" s="215" t="s">
        <v>172</v>
      </c>
    </row>
    <row r="2260" spans="2:51" s="11" customFormat="1" ht="13.5">
      <c r="B2260" s="204"/>
      <c r="C2260" s="205"/>
      <c r="D2260" s="206" t="s">
        <v>180</v>
      </c>
      <c r="E2260" s="207" t="s">
        <v>21</v>
      </c>
      <c r="F2260" s="208" t="s">
        <v>3688</v>
      </c>
      <c r="G2260" s="205"/>
      <c r="H2260" s="209">
        <v>6.38</v>
      </c>
      <c r="I2260" s="210"/>
      <c r="J2260" s="205"/>
      <c r="K2260" s="205"/>
      <c r="L2260" s="211"/>
      <c r="M2260" s="212"/>
      <c r="N2260" s="213"/>
      <c r="O2260" s="213"/>
      <c r="P2260" s="213"/>
      <c r="Q2260" s="213"/>
      <c r="R2260" s="213"/>
      <c r="S2260" s="213"/>
      <c r="T2260" s="214"/>
      <c r="AT2260" s="215" t="s">
        <v>180</v>
      </c>
      <c r="AU2260" s="215" t="s">
        <v>81</v>
      </c>
      <c r="AV2260" s="11" t="s">
        <v>81</v>
      </c>
      <c r="AW2260" s="11" t="s">
        <v>182</v>
      </c>
      <c r="AX2260" s="11" t="s">
        <v>71</v>
      </c>
      <c r="AY2260" s="215" t="s">
        <v>172</v>
      </c>
    </row>
    <row r="2261" spans="2:51" s="11" customFormat="1" ht="13.5">
      <c r="B2261" s="204"/>
      <c r="C2261" s="205"/>
      <c r="D2261" s="206" t="s">
        <v>180</v>
      </c>
      <c r="E2261" s="207" t="s">
        <v>21</v>
      </c>
      <c r="F2261" s="208" t="s">
        <v>3689</v>
      </c>
      <c r="G2261" s="205"/>
      <c r="H2261" s="209">
        <v>6.84</v>
      </c>
      <c r="I2261" s="210"/>
      <c r="J2261" s="205"/>
      <c r="K2261" s="205"/>
      <c r="L2261" s="211"/>
      <c r="M2261" s="212"/>
      <c r="N2261" s="213"/>
      <c r="O2261" s="213"/>
      <c r="P2261" s="213"/>
      <c r="Q2261" s="213"/>
      <c r="R2261" s="213"/>
      <c r="S2261" s="213"/>
      <c r="T2261" s="214"/>
      <c r="AT2261" s="215" t="s">
        <v>180</v>
      </c>
      <c r="AU2261" s="215" t="s">
        <v>81</v>
      </c>
      <c r="AV2261" s="11" t="s">
        <v>81</v>
      </c>
      <c r="AW2261" s="11" t="s">
        <v>182</v>
      </c>
      <c r="AX2261" s="11" t="s">
        <v>71</v>
      </c>
      <c r="AY2261" s="215" t="s">
        <v>172</v>
      </c>
    </row>
    <row r="2262" spans="2:51" s="11" customFormat="1" ht="13.5">
      <c r="B2262" s="204"/>
      <c r="C2262" s="205"/>
      <c r="D2262" s="206" t="s">
        <v>180</v>
      </c>
      <c r="E2262" s="207" t="s">
        <v>21</v>
      </c>
      <c r="F2262" s="208" t="s">
        <v>3690</v>
      </c>
      <c r="G2262" s="205"/>
      <c r="H2262" s="209">
        <v>15.32</v>
      </c>
      <c r="I2262" s="210"/>
      <c r="J2262" s="205"/>
      <c r="K2262" s="205"/>
      <c r="L2262" s="211"/>
      <c r="M2262" s="212"/>
      <c r="N2262" s="213"/>
      <c r="O2262" s="213"/>
      <c r="P2262" s="213"/>
      <c r="Q2262" s="213"/>
      <c r="R2262" s="213"/>
      <c r="S2262" s="213"/>
      <c r="T2262" s="214"/>
      <c r="AT2262" s="215" t="s">
        <v>180</v>
      </c>
      <c r="AU2262" s="215" t="s">
        <v>81</v>
      </c>
      <c r="AV2262" s="11" t="s">
        <v>81</v>
      </c>
      <c r="AW2262" s="11" t="s">
        <v>182</v>
      </c>
      <c r="AX2262" s="11" t="s">
        <v>71</v>
      </c>
      <c r="AY2262" s="215" t="s">
        <v>172</v>
      </c>
    </row>
    <row r="2263" spans="2:51" s="11" customFormat="1" ht="13.5">
      <c r="B2263" s="204"/>
      <c r="C2263" s="205"/>
      <c r="D2263" s="206" t="s">
        <v>180</v>
      </c>
      <c r="E2263" s="207" t="s">
        <v>21</v>
      </c>
      <c r="F2263" s="208" t="s">
        <v>3691</v>
      </c>
      <c r="G2263" s="205"/>
      <c r="H2263" s="209">
        <v>15.946</v>
      </c>
      <c r="I2263" s="210"/>
      <c r="J2263" s="205"/>
      <c r="K2263" s="205"/>
      <c r="L2263" s="211"/>
      <c r="M2263" s="212"/>
      <c r="N2263" s="213"/>
      <c r="O2263" s="213"/>
      <c r="P2263" s="213"/>
      <c r="Q2263" s="213"/>
      <c r="R2263" s="213"/>
      <c r="S2263" s="213"/>
      <c r="T2263" s="214"/>
      <c r="AT2263" s="215" t="s">
        <v>180</v>
      </c>
      <c r="AU2263" s="215" t="s">
        <v>81</v>
      </c>
      <c r="AV2263" s="11" t="s">
        <v>81</v>
      </c>
      <c r="AW2263" s="11" t="s">
        <v>182</v>
      </c>
      <c r="AX2263" s="11" t="s">
        <v>71</v>
      </c>
      <c r="AY2263" s="215" t="s">
        <v>172</v>
      </c>
    </row>
    <row r="2264" spans="2:51" s="11" customFormat="1" ht="13.5">
      <c r="B2264" s="204"/>
      <c r="C2264" s="205"/>
      <c r="D2264" s="206" t="s">
        <v>180</v>
      </c>
      <c r="E2264" s="207" t="s">
        <v>21</v>
      </c>
      <c r="F2264" s="208" t="s">
        <v>3692</v>
      </c>
      <c r="G2264" s="205"/>
      <c r="H2264" s="209">
        <v>8.6</v>
      </c>
      <c r="I2264" s="210"/>
      <c r="J2264" s="205"/>
      <c r="K2264" s="205"/>
      <c r="L2264" s="211"/>
      <c r="M2264" s="212"/>
      <c r="N2264" s="213"/>
      <c r="O2264" s="213"/>
      <c r="P2264" s="213"/>
      <c r="Q2264" s="213"/>
      <c r="R2264" s="213"/>
      <c r="S2264" s="213"/>
      <c r="T2264" s="214"/>
      <c r="AT2264" s="215" t="s">
        <v>180</v>
      </c>
      <c r="AU2264" s="215" t="s">
        <v>81</v>
      </c>
      <c r="AV2264" s="11" t="s">
        <v>81</v>
      </c>
      <c r="AW2264" s="11" t="s">
        <v>182</v>
      </c>
      <c r="AX2264" s="11" t="s">
        <v>71</v>
      </c>
      <c r="AY2264" s="215" t="s">
        <v>172</v>
      </c>
    </row>
    <row r="2265" spans="2:51" s="11" customFormat="1" ht="13.5">
      <c r="B2265" s="204"/>
      <c r="C2265" s="205"/>
      <c r="D2265" s="206" t="s">
        <v>180</v>
      </c>
      <c r="E2265" s="207" t="s">
        <v>21</v>
      </c>
      <c r="F2265" s="208" t="s">
        <v>3693</v>
      </c>
      <c r="G2265" s="205"/>
      <c r="H2265" s="209">
        <v>6.74</v>
      </c>
      <c r="I2265" s="210"/>
      <c r="J2265" s="205"/>
      <c r="K2265" s="205"/>
      <c r="L2265" s="211"/>
      <c r="M2265" s="212"/>
      <c r="N2265" s="213"/>
      <c r="O2265" s="213"/>
      <c r="P2265" s="213"/>
      <c r="Q2265" s="213"/>
      <c r="R2265" s="213"/>
      <c r="S2265" s="213"/>
      <c r="T2265" s="214"/>
      <c r="AT2265" s="215" t="s">
        <v>180</v>
      </c>
      <c r="AU2265" s="215" t="s">
        <v>81</v>
      </c>
      <c r="AV2265" s="11" t="s">
        <v>81</v>
      </c>
      <c r="AW2265" s="11" t="s">
        <v>182</v>
      </c>
      <c r="AX2265" s="11" t="s">
        <v>71</v>
      </c>
      <c r="AY2265" s="215" t="s">
        <v>172</v>
      </c>
    </row>
    <row r="2266" spans="2:51" s="11" customFormat="1" ht="13.5">
      <c r="B2266" s="204"/>
      <c r="C2266" s="205"/>
      <c r="D2266" s="206" t="s">
        <v>180</v>
      </c>
      <c r="E2266" s="207" t="s">
        <v>21</v>
      </c>
      <c r="F2266" s="208" t="s">
        <v>3694</v>
      </c>
      <c r="G2266" s="205"/>
      <c r="H2266" s="209">
        <v>15.09</v>
      </c>
      <c r="I2266" s="210"/>
      <c r="J2266" s="205"/>
      <c r="K2266" s="205"/>
      <c r="L2266" s="211"/>
      <c r="M2266" s="212"/>
      <c r="N2266" s="213"/>
      <c r="O2266" s="213"/>
      <c r="P2266" s="213"/>
      <c r="Q2266" s="213"/>
      <c r="R2266" s="213"/>
      <c r="S2266" s="213"/>
      <c r="T2266" s="214"/>
      <c r="AT2266" s="215" t="s">
        <v>180</v>
      </c>
      <c r="AU2266" s="215" t="s">
        <v>81</v>
      </c>
      <c r="AV2266" s="11" t="s">
        <v>81</v>
      </c>
      <c r="AW2266" s="11" t="s">
        <v>182</v>
      </c>
      <c r="AX2266" s="11" t="s">
        <v>71</v>
      </c>
      <c r="AY2266" s="215" t="s">
        <v>172</v>
      </c>
    </row>
    <row r="2267" spans="2:51" s="11" customFormat="1" ht="13.5">
      <c r="B2267" s="204"/>
      <c r="C2267" s="205"/>
      <c r="D2267" s="206" t="s">
        <v>180</v>
      </c>
      <c r="E2267" s="207" t="s">
        <v>21</v>
      </c>
      <c r="F2267" s="208" t="s">
        <v>3695</v>
      </c>
      <c r="G2267" s="205"/>
      <c r="H2267" s="209">
        <v>15.36</v>
      </c>
      <c r="I2267" s="210"/>
      <c r="J2267" s="205"/>
      <c r="K2267" s="205"/>
      <c r="L2267" s="211"/>
      <c r="M2267" s="212"/>
      <c r="N2267" s="213"/>
      <c r="O2267" s="213"/>
      <c r="P2267" s="213"/>
      <c r="Q2267" s="213"/>
      <c r="R2267" s="213"/>
      <c r="S2267" s="213"/>
      <c r="T2267" s="214"/>
      <c r="AT2267" s="215" t="s">
        <v>180</v>
      </c>
      <c r="AU2267" s="215" t="s">
        <v>81</v>
      </c>
      <c r="AV2267" s="11" t="s">
        <v>81</v>
      </c>
      <c r="AW2267" s="11" t="s">
        <v>182</v>
      </c>
      <c r="AX2267" s="11" t="s">
        <v>71</v>
      </c>
      <c r="AY2267" s="215" t="s">
        <v>172</v>
      </c>
    </row>
    <row r="2268" spans="2:51" s="11" customFormat="1" ht="13.5">
      <c r="B2268" s="204"/>
      <c r="C2268" s="205"/>
      <c r="D2268" s="206" t="s">
        <v>180</v>
      </c>
      <c r="E2268" s="207" t="s">
        <v>21</v>
      </c>
      <c r="F2268" s="208" t="s">
        <v>3696</v>
      </c>
      <c r="G2268" s="205"/>
      <c r="H2268" s="209">
        <v>12.69</v>
      </c>
      <c r="I2268" s="210"/>
      <c r="J2268" s="205"/>
      <c r="K2268" s="205"/>
      <c r="L2268" s="211"/>
      <c r="M2268" s="212"/>
      <c r="N2268" s="213"/>
      <c r="O2268" s="213"/>
      <c r="P2268" s="213"/>
      <c r="Q2268" s="213"/>
      <c r="R2268" s="213"/>
      <c r="S2268" s="213"/>
      <c r="T2268" s="214"/>
      <c r="AT2268" s="215" t="s">
        <v>180</v>
      </c>
      <c r="AU2268" s="215" t="s">
        <v>81</v>
      </c>
      <c r="AV2268" s="11" t="s">
        <v>81</v>
      </c>
      <c r="AW2268" s="11" t="s">
        <v>182</v>
      </c>
      <c r="AX2268" s="11" t="s">
        <v>71</v>
      </c>
      <c r="AY2268" s="215" t="s">
        <v>172</v>
      </c>
    </row>
    <row r="2269" spans="2:51" s="11" customFormat="1" ht="13.5">
      <c r="B2269" s="204"/>
      <c r="C2269" s="205"/>
      <c r="D2269" s="206" t="s">
        <v>180</v>
      </c>
      <c r="E2269" s="207" t="s">
        <v>21</v>
      </c>
      <c r="F2269" s="208" t="s">
        <v>3697</v>
      </c>
      <c r="G2269" s="205"/>
      <c r="H2269" s="209">
        <v>8.84</v>
      </c>
      <c r="I2269" s="210"/>
      <c r="J2269" s="205"/>
      <c r="K2269" s="205"/>
      <c r="L2269" s="211"/>
      <c r="M2269" s="212"/>
      <c r="N2269" s="213"/>
      <c r="O2269" s="213"/>
      <c r="P2269" s="213"/>
      <c r="Q2269" s="213"/>
      <c r="R2269" s="213"/>
      <c r="S2269" s="213"/>
      <c r="T2269" s="214"/>
      <c r="AT2269" s="215" t="s">
        <v>180</v>
      </c>
      <c r="AU2269" s="215" t="s">
        <v>81</v>
      </c>
      <c r="AV2269" s="11" t="s">
        <v>81</v>
      </c>
      <c r="AW2269" s="11" t="s">
        <v>182</v>
      </c>
      <c r="AX2269" s="11" t="s">
        <v>71</v>
      </c>
      <c r="AY2269" s="215" t="s">
        <v>172</v>
      </c>
    </row>
    <row r="2270" spans="2:51" s="11" customFormat="1" ht="13.5">
      <c r="B2270" s="204"/>
      <c r="C2270" s="205"/>
      <c r="D2270" s="206" t="s">
        <v>180</v>
      </c>
      <c r="E2270" s="207" t="s">
        <v>21</v>
      </c>
      <c r="F2270" s="208" t="s">
        <v>3698</v>
      </c>
      <c r="G2270" s="205"/>
      <c r="H2270" s="209">
        <v>6.54</v>
      </c>
      <c r="I2270" s="210"/>
      <c r="J2270" s="205"/>
      <c r="K2270" s="205"/>
      <c r="L2270" s="211"/>
      <c r="M2270" s="212"/>
      <c r="N2270" s="213"/>
      <c r="O2270" s="213"/>
      <c r="P2270" s="213"/>
      <c r="Q2270" s="213"/>
      <c r="R2270" s="213"/>
      <c r="S2270" s="213"/>
      <c r="T2270" s="214"/>
      <c r="AT2270" s="215" t="s">
        <v>180</v>
      </c>
      <c r="AU2270" s="215" t="s">
        <v>81</v>
      </c>
      <c r="AV2270" s="11" t="s">
        <v>81</v>
      </c>
      <c r="AW2270" s="11" t="s">
        <v>182</v>
      </c>
      <c r="AX2270" s="11" t="s">
        <v>71</v>
      </c>
      <c r="AY2270" s="215" t="s">
        <v>172</v>
      </c>
    </row>
    <row r="2271" spans="2:51" s="11" customFormat="1" ht="13.5">
      <c r="B2271" s="204"/>
      <c r="C2271" s="205"/>
      <c r="D2271" s="206" t="s">
        <v>180</v>
      </c>
      <c r="E2271" s="207" t="s">
        <v>21</v>
      </c>
      <c r="F2271" s="208" t="s">
        <v>3699</v>
      </c>
      <c r="G2271" s="205"/>
      <c r="H2271" s="209">
        <v>14.9</v>
      </c>
      <c r="I2271" s="210"/>
      <c r="J2271" s="205"/>
      <c r="K2271" s="205"/>
      <c r="L2271" s="211"/>
      <c r="M2271" s="212"/>
      <c r="N2271" s="213"/>
      <c r="O2271" s="213"/>
      <c r="P2271" s="213"/>
      <c r="Q2271" s="213"/>
      <c r="R2271" s="213"/>
      <c r="S2271" s="213"/>
      <c r="T2271" s="214"/>
      <c r="AT2271" s="215" t="s">
        <v>180</v>
      </c>
      <c r="AU2271" s="215" t="s">
        <v>81</v>
      </c>
      <c r="AV2271" s="11" t="s">
        <v>81</v>
      </c>
      <c r="AW2271" s="11" t="s">
        <v>182</v>
      </c>
      <c r="AX2271" s="11" t="s">
        <v>71</v>
      </c>
      <c r="AY2271" s="215" t="s">
        <v>172</v>
      </c>
    </row>
    <row r="2272" spans="2:51" s="11" customFormat="1" ht="13.5">
      <c r="B2272" s="204"/>
      <c r="C2272" s="205"/>
      <c r="D2272" s="206" t="s">
        <v>180</v>
      </c>
      <c r="E2272" s="207" t="s">
        <v>21</v>
      </c>
      <c r="F2272" s="208" t="s">
        <v>3700</v>
      </c>
      <c r="G2272" s="205"/>
      <c r="H2272" s="209">
        <v>15.34</v>
      </c>
      <c r="I2272" s="210"/>
      <c r="J2272" s="205"/>
      <c r="K2272" s="205"/>
      <c r="L2272" s="211"/>
      <c r="M2272" s="212"/>
      <c r="N2272" s="213"/>
      <c r="O2272" s="213"/>
      <c r="P2272" s="213"/>
      <c r="Q2272" s="213"/>
      <c r="R2272" s="213"/>
      <c r="S2272" s="213"/>
      <c r="T2272" s="214"/>
      <c r="AT2272" s="215" t="s">
        <v>180</v>
      </c>
      <c r="AU2272" s="215" t="s">
        <v>81</v>
      </c>
      <c r="AV2272" s="11" t="s">
        <v>81</v>
      </c>
      <c r="AW2272" s="11" t="s">
        <v>182</v>
      </c>
      <c r="AX2272" s="11" t="s">
        <v>71</v>
      </c>
      <c r="AY2272" s="215" t="s">
        <v>172</v>
      </c>
    </row>
    <row r="2273" spans="2:51" s="11" customFormat="1" ht="13.5">
      <c r="B2273" s="204"/>
      <c r="C2273" s="205"/>
      <c r="D2273" s="206" t="s">
        <v>180</v>
      </c>
      <c r="E2273" s="207" t="s">
        <v>21</v>
      </c>
      <c r="F2273" s="208" t="s">
        <v>3701</v>
      </c>
      <c r="G2273" s="205"/>
      <c r="H2273" s="209">
        <v>6.38</v>
      </c>
      <c r="I2273" s="210"/>
      <c r="J2273" s="205"/>
      <c r="K2273" s="205"/>
      <c r="L2273" s="211"/>
      <c r="M2273" s="212"/>
      <c r="N2273" s="213"/>
      <c r="O2273" s="213"/>
      <c r="P2273" s="213"/>
      <c r="Q2273" s="213"/>
      <c r="R2273" s="213"/>
      <c r="S2273" s="213"/>
      <c r="T2273" s="214"/>
      <c r="AT2273" s="215" t="s">
        <v>180</v>
      </c>
      <c r="AU2273" s="215" t="s">
        <v>81</v>
      </c>
      <c r="AV2273" s="11" t="s">
        <v>81</v>
      </c>
      <c r="AW2273" s="11" t="s">
        <v>182</v>
      </c>
      <c r="AX2273" s="11" t="s">
        <v>71</v>
      </c>
      <c r="AY2273" s="215" t="s">
        <v>172</v>
      </c>
    </row>
    <row r="2274" spans="2:51" s="11" customFormat="1" ht="13.5">
      <c r="B2274" s="204"/>
      <c r="C2274" s="205"/>
      <c r="D2274" s="206" t="s">
        <v>180</v>
      </c>
      <c r="E2274" s="207" t="s">
        <v>21</v>
      </c>
      <c r="F2274" s="208" t="s">
        <v>3702</v>
      </c>
      <c r="G2274" s="205"/>
      <c r="H2274" s="209">
        <v>6.84</v>
      </c>
      <c r="I2274" s="210"/>
      <c r="J2274" s="205"/>
      <c r="K2274" s="205"/>
      <c r="L2274" s="211"/>
      <c r="M2274" s="212"/>
      <c r="N2274" s="213"/>
      <c r="O2274" s="213"/>
      <c r="P2274" s="213"/>
      <c r="Q2274" s="213"/>
      <c r="R2274" s="213"/>
      <c r="S2274" s="213"/>
      <c r="T2274" s="214"/>
      <c r="AT2274" s="215" t="s">
        <v>180</v>
      </c>
      <c r="AU2274" s="215" t="s">
        <v>81</v>
      </c>
      <c r="AV2274" s="11" t="s">
        <v>81</v>
      </c>
      <c r="AW2274" s="11" t="s">
        <v>182</v>
      </c>
      <c r="AX2274" s="11" t="s">
        <v>71</v>
      </c>
      <c r="AY2274" s="215" t="s">
        <v>172</v>
      </c>
    </row>
    <row r="2275" spans="2:51" s="11" customFormat="1" ht="13.5">
      <c r="B2275" s="204"/>
      <c r="C2275" s="205"/>
      <c r="D2275" s="206" t="s">
        <v>180</v>
      </c>
      <c r="E2275" s="207" t="s">
        <v>21</v>
      </c>
      <c r="F2275" s="208" t="s">
        <v>3703</v>
      </c>
      <c r="G2275" s="205"/>
      <c r="H2275" s="209">
        <v>15.32</v>
      </c>
      <c r="I2275" s="210"/>
      <c r="J2275" s="205"/>
      <c r="K2275" s="205"/>
      <c r="L2275" s="211"/>
      <c r="M2275" s="212"/>
      <c r="N2275" s="213"/>
      <c r="O2275" s="213"/>
      <c r="P2275" s="213"/>
      <c r="Q2275" s="213"/>
      <c r="R2275" s="213"/>
      <c r="S2275" s="213"/>
      <c r="T2275" s="214"/>
      <c r="AT2275" s="215" t="s">
        <v>180</v>
      </c>
      <c r="AU2275" s="215" t="s">
        <v>81</v>
      </c>
      <c r="AV2275" s="11" t="s">
        <v>81</v>
      </c>
      <c r="AW2275" s="11" t="s">
        <v>182</v>
      </c>
      <c r="AX2275" s="11" t="s">
        <v>71</v>
      </c>
      <c r="AY2275" s="215" t="s">
        <v>172</v>
      </c>
    </row>
    <row r="2276" spans="2:51" s="11" customFormat="1" ht="13.5">
      <c r="B2276" s="204"/>
      <c r="C2276" s="205"/>
      <c r="D2276" s="206" t="s">
        <v>180</v>
      </c>
      <c r="E2276" s="207" t="s">
        <v>21</v>
      </c>
      <c r="F2276" s="208" t="s">
        <v>3704</v>
      </c>
      <c r="G2276" s="205"/>
      <c r="H2276" s="209">
        <v>15.55</v>
      </c>
      <c r="I2276" s="210"/>
      <c r="J2276" s="205"/>
      <c r="K2276" s="205"/>
      <c r="L2276" s="211"/>
      <c r="M2276" s="212"/>
      <c r="N2276" s="213"/>
      <c r="O2276" s="213"/>
      <c r="P2276" s="213"/>
      <c r="Q2276" s="213"/>
      <c r="R2276" s="213"/>
      <c r="S2276" s="213"/>
      <c r="T2276" s="214"/>
      <c r="AT2276" s="215" t="s">
        <v>180</v>
      </c>
      <c r="AU2276" s="215" t="s">
        <v>81</v>
      </c>
      <c r="AV2276" s="11" t="s">
        <v>81</v>
      </c>
      <c r="AW2276" s="11" t="s">
        <v>182</v>
      </c>
      <c r="AX2276" s="11" t="s">
        <v>71</v>
      </c>
      <c r="AY2276" s="215" t="s">
        <v>172</v>
      </c>
    </row>
    <row r="2277" spans="2:51" s="11" customFormat="1" ht="13.5">
      <c r="B2277" s="204"/>
      <c r="C2277" s="205"/>
      <c r="D2277" s="206" t="s">
        <v>180</v>
      </c>
      <c r="E2277" s="207" t="s">
        <v>21</v>
      </c>
      <c r="F2277" s="208" t="s">
        <v>3705</v>
      </c>
      <c r="G2277" s="205"/>
      <c r="H2277" s="209">
        <v>5.58</v>
      </c>
      <c r="I2277" s="210"/>
      <c r="J2277" s="205"/>
      <c r="K2277" s="205"/>
      <c r="L2277" s="211"/>
      <c r="M2277" s="212"/>
      <c r="N2277" s="213"/>
      <c r="O2277" s="213"/>
      <c r="P2277" s="213"/>
      <c r="Q2277" s="213"/>
      <c r="R2277" s="213"/>
      <c r="S2277" s="213"/>
      <c r="T2277" s="214"/>
      <c r="AT2277" s="215" t="s">
        <v>180</v>
      </c>
      <c r="AU2277" s="215" t="s">
        <v>81</v>
      </c>
      <c r="AV2277" s="11" t="s">
        <v>81</v>
      </c>
      <c r="AW2277" s="11" t="s">
        <v>182</v>
      </c>
      <c r="AX2277" s="11" t="s">
        <v>71</v>
      </c>
      <c r="AY2277" s="215" t="s">
        <v>172</v>
      </c>
    </row>
    <row r="2278" spans="2:51" s="11" customFormat="1" ht="13.5">
      <c r="B2278" s="204"/>
      <c r="C2278" s="205"/>
      <c r="D2278" s="206" t="s">
        <v>180</v>
      </c>
      <c r="E2278" s="207" t="s">
        <v>21</v>
      </c>
      <c r="F2278" s="208" t="s">
        <v>3706</v>
      </c>
      <c r="G2278" s="205"/>
      <c r="H2278" s="209">
        <v>6.84</v>
      </c>
      <c r="I2278" s="210"/>
      <c r="J2278" s="205"/>
      <c r="K2278" s="205"/>
      <c r="L2278" s="211"/>
      <c r="M2278" s="212"/>
      <c r="N2278" s="213"/>
      <c r="O2278" s="213"/>
      <c r="P2278" s="213"/>
      <c r="Q2278" s="213"/>
      <c r="R2278" s="213"/>
      <c r="S2278" s="213"/>
      <c r="T2278" s="214"/>
      <c r="AT2278" s="215" t="s">
        <v>180</v>
      </c>
      <c r="AU2278" s="215" t="s">
        <v>81</v>
      </c>
      <c r="AV2278" s="11" t="s">
        <v>81</v>
      </c>
      <c r="AW2278" s="11" t="s">
        <v>182</v>
      </c>
      <c r="AX2278" s="11" t="s">
        <v>71</v>
      </c>
      <c r="AY2278" s="215" t="s">
        <v>172</v>
      </c>
    </row>
    <row r="2279" spans="2:51" s="11" customFormat="1" ht="13.5">
      <c r="B2279" s="204"/>
      <c r="C2279" s="205"/>
      <c r="D2279" s="206" t="s">
        <v>180</v>
      </c>
      <c r="E2279" s="207" t="s">
        <v>21</v>
      </c>
      <c r="F2279" s="208" t="s">
        <v>3707</v>
      </c>
      <c r="G2279" s="205"/>
      <c r="H2279" s="209">
        <v>15.62</v>
      </c>
      <c r="I2279" s="210"/>
      <c r="J2279" s="205"/>
      <c r="K2279" s="205"/>
      <c r="L2279" s="211"/>
      <c r="M2279" s="212"/>
      <c r="N2279" s="213"/>
      <c r="O2279" s="213"/>
      <c r="P2279" s="213"/>
      <c r="Q2279" s="213"/>
      <c r="R2279" s="213"/>
      <c r="S2279" s="213"/>
      <c r="T2279" s="214"/>
      <c r="AT2279" s="215" t="s">
        <v>180</v>
      </c>
      <c r="AU2279" s="215" t="s">
        <v>81</v>
      </c>
      <c r="AV2279" s="11" t="s">
        <v>81</v>
      </c>
      <c r="AW2279" s="11" t="s">
        <v>182</v>
      </c>
      <c r="AX2279" s="11" t="s">
        <v>71</v>
      </c>
      <c r="AY2279" s="215" t="s">
        <v>172</v>
      </c>
    </row>
    <row r="2280" spans="2:51" s="11" customFormat="1" ht="13.5">
      <c r="B2280" s="204"/>
      <c r="C2280" s="205"/>
      <c r="D2280" s="206" t="s">
        <v>180</v>
      </c>
      <c r="E2280" s="207" t="s">
        <v>21</v>
      </c>
      <c r="F2280" s="208" t="s">
        <v>3708</v>
      </c>
      <c r="G2280" s="205"/>
      <c r="H2280" s="209">
        <v>15.69</v>
      </c>
      <c r="I2280" s="210"/>
      <c r="J2280" s="205"/>
      <c r="K2280" s="205"/>
      <c r="L2280" s="211"/>
      <c r="M2280" s="212"/>
      <c r="N2280" s="213"/>
      <c r="O2280" s="213"/>
      <c r="P2280" s="213"/>
      <c r="Q2280" s="213"/>
      <c r="R2280" s="213"/>
      <c r="S2280" s="213"/>
      <c r="T2280" s="214"/>
      <c r="AT2280" s="215" t="s">
        <v>180</v>
      </c>
      <c r="AU2280" s="215" t="s">
        <v>81</v>
      </c>
      <c r="AV2280" s="11" t="s">
        <v>81</v>
      </c>
      <c r="AW2280" s="11" t="s">
        <v>182</v>
      </c>
      <c r="AX2280" s="11" t="s">
        <v>71</v>
      </c>
      <c r="AY2280" s="215" t="s">
        <v>172</v>
      </c>
    </row>
    <row r="2281" spans="2:51" s="11" customFormat="1" ht="13.5">
      <c r="B2281" s="204"/>
      <c r="C2281" s="205"/>
      <c r="D2281" s="206" t="s">
        <v>180</v>
      </c>
      <c r="E2281" s="207" t="s">
        <v>21</v>
      </c>
      <c r="F2281" s="208" t="s">
        <v>3709</v>
      </c>
      <c r="G2281" s="205"/>
      <c r="H2281" s="209">
        <v>8.6</v>
      </c>
      <c r="I2281" s="210"/>
      <c r="J2281" s="205"/>
      <c r="K2281" s="205"/>
      <c r="L2281" s="211"/>
      <c r="M2281" s="212"/>
      <c r="N2281" s="213"/>
      <c r="O2281" s="213"/>
      <c r="P2281" s="213"/>
      <c r="Q2281" s="213"/>
      <c r="R2281" s="213"/>
      <c r="S2281" s="213"/>
      <c r="T2281" s="214"/>
      <c r="AT2281" s="215" t="s">
        <v>180</v>
      </c>
      <c r="AU2281" s="215" t="s">
        <v>81</v>
      </c>
      <c r="AV2281" s="11" t="s">
        <v>81</v>
      </c>
      <c r="AW2281" s="11" t="s">
        <v>182</v>
      </c>
      <c r="AX2281" s="11" t="s">
        <v>71</v>
      </c>
      <c r="AY2281" s="215" t="s">
        <v>172</v>
      </c>
    </row>
    <row r="2282" spans="2:51" s="11" customFormat="1" ht="13.5">
      <c r="B2282" s="204"/>
      <c r="C2282" s="205"/>
      <c r="D2282" s="206" t="s">
        <v>180</v>
      </c>
      <c r="E2282" s="207" t="s">
        <v>21</v>
      </c>
      <c r="F2282" s="208" t="s">
        <v>3710</v>
      </c>
      <c r="G2282" s="205"/>
      <c r="H2282" s="209">
        <v>6.74</v>
      </c>
      <c r="I2282" s="210"/>
      <c r="J2282" s="205"/>
      <c r="K2282" s="205"/>
      <c r="L2282" s="211"/>
      <c r="M2282" s="212"/>
      <c r="N2282" s="213"/>
      <c r="O2282" s="213"/>
      <c r="P2282" s="213"/>
      <c r="Q2282" s="213"/>
      <c r="R2282" s="213"/>
      <c r="S2282" s="213"/>
      <c r="T2282" s="214"/>
      <c r="AT2282" s="215" t="s">
        <v>180</v>
      </c>
      <c r="AU2282" s="215" t="s">
        <v>81</v>
      </c>
      <c r="AV2282" s="11" t="s">
        <v>81</v>
      </c>
      <c r="AW2282" s="11" t="s">
        <v>182</v>
      </c>
      <c r="AX2282" s="11" t="s">
        <v>71</v>
      </c>
      <c r="AY2282" s="215" t="s">
        <v>172</v>
      </c>
    </row>
    <row r="2283" spans="2:51" s="11" customFormat="1" ht="13.5">
      <c r="B2283" s="204"/>
      <c r="C2283" s="205"/>
      <c r="D2283" s="206" t="s">
        <v>180</v>
      </c>
      <c r="E2283" s="207" t="s">
        <v>21</v>
      </c>
      <c r="F2283" s="208" t="s">
        <v>3711</v>
      </c>
      <c r="G2283" s="205"/>
      <c r="H2283" s="209">
        <v>16.22</v>
      </c>
      <c r="I2283" s="210"/>
      <c r="J2283" s="205"/>
      <c r="K2283" s="205"/>
      <c r="L2283" s="211"/>
      <c r="M2283" s="212"/>
      <c r="N2283" s="213"/>
      <c r="O2283" s="213"/>
      <c r="P2283" s="213"/>
      <c r="Q2283" s="213"/>
      <c r="R2283" s="213"/>
      <c r="S2283" s="213"/>
      <c r="T2283" s="214"/>
      <c r="AT2283" s="215" t="s">
        <v>180</v>
      </c>
      <c r="AU2283" s="215" t="s">
        <v>81</v>
      </c>
      <c r="AV2283" s="11" t="s">
        <v>81</v>
      </c>
      <c r="AW2283" s="11" t="s">
        <v>182</v>
      </c>
      <c r="AX2283" s="11" t="s">
        <v>71</v>
      </c>
      <c r="AY2283" s="215" t="s">
        <v>172</v>
      </c>
    </row>
    <row r="2284" spans="2:51" s="11" customFormat="1" ht="13.5">
      <c r="B2284" s="204"/>
      <c r="C2284" s="205"/>
      <c r="D2284" s="206" t="s">
        <v>180</v>
      </c>
      <c r="E2284" s="207" t="s">
        <v>21</v>
      </c>
      <c r="F2284" s="208" t="s">
        <v>3712</v>
      </c>
      <c r="G2284" s="205"/>
      <c r="H2284" s="209">
        <v>14.172</v>
      </c>
      <c r="I2284" s="210"/>
      <c r="J2284" s="205"/>
      <c r="K2284" s="205"/>
      <c r="L2284" s="211"/>
      <c r="M2284" s="212"/>
      <c r="N2284" s="213"/>
      <c r="O2284" s="213"/>
      <c r="P2284" s="213"/>
      <c r="Q2284" s="213"/>
      <c r="R2284" s="213"/>
      <c r="S2284" s="213"/>
      <c r="T2284" s="214"/>
      <c r="AT2284" s="215" t="s">
        <v>180</v>
      </c>
      <c r="AU2284" s="215" t="s">
        <v>81</v>
      </c>
      <c r="AV2284" s="11" t="s">
        <v>81</v>
      </c>
      <c r="AW2284" s="11" t="s">
        <v>182</v>
      </c>
      <c r="AX2284" s="11" t="s">
        <v>71</v>
      </c>
      <c r="AY2284" s="215" t="s">
        <v>172</v>
      </c>
    </row>
    <row r="2285" spans="2:51" s="11" customFormat="1" ht="13.5">
      <c r="B2285" s="204"/>
      <c r="C2285" s="205"/>
      <c r="D2285" s="206" t="s">
        <v>180</v>
      </c>
      <c r="E2285" s="207" t="s">
        <v>21</v>
      </c>
      <c r="F2285" s="208" t="s">
        <v>3713</v>
      </c>
      <c r="G2285" s="205"/>
      <c r="H2285" s="209">
        <v>12.69</v>
      </c>
      <c r="I2285" s="210"/>
      <c r="J2285" s="205"/>
      <c r="K2285" s="205"/>
      <c r="L2285" s="211"/>
      <c r="M2285" s="212"/>
      <c r="N2285" s="213"/>
      <c r="O2285" s="213"/>
      <c r="P2285" s="213"/>
      <c r="Q2285" s="213"/>
      <c r="R2285" s="213"/>
      <c r="S2285" s="213"/>
      <c r="T2285" s="214"/>
      <c r="AT2285" s="215" t="s">
        <v>180</v>
      </c>
      <c r="AU2285" s="215" t="s">
        <v>81</v>
      </c>
      <c r="AV2285" s="11" t="s">
        <v>81</v>
      </c>
      <c r="AW2285" s="11" t="s">
        <v>182</v>
      </c>
      <c r="AX2285" s="11" t="s">
        <v>71</v>
      </c>
      <c r="AY2285" s="215" t="s">
        <v>172</v>
      </c>
    </row>
    <row r="2286" spans="2:51" s="11" customFormat="1" ht="13.5">
      <c r="B2286" s="204"/>
      <c r="C2286" s="205"/>
      <c r="D2286" s="206" t="s">
        <v>180</v>
      </c>
      <c r="E2286" s="207" t="s">
        <v>21</v>
      </c>
      <c r="F2286" s="208" t="s">
        <v>3714</v>
      </c>
      <c r="G2286" s="205"/>
      <c r="H2286" s="209">
        <v>8.84</v>
      </c>
      <c r="I2286" s="210"/>
      <c r="J2286" s="205"/>
      <c r="K2286" s="205"/>
      <c r="L2286" s="211"/>
      <c r="M2286" s="212"/>
      <c r="N2286" s="213"/>
      <c r="O2286" s="213"/>
      <c r="P2286" s="213"/>
      <c r="Q2286" s="213"/>
      <c r="R2286" s="213"/>
      <c r="S2286" s="213"/>
      <c r="T2286" s="214"/>
      <c r="AT2286" s="215" t="s">
        <v>180</v>
      </c>
      <c r="AU2286" s="215" t="s">
        <v>81</v>
      </c>
      <c r="AV2286" s="11" t="s">
        <v>81</v>
      </c>
      <c r="AW2286" s="11" t="s">
        <v>182</v>
      </c>
      <c r="AX2286" s="11" t="s">
        <v>71</v>
      </c>
      <c r="AY2286" s="215" t="s">
        <v>172</v>
      </c>
    </row>
    <row r="2287" spans="2:51" s="11" customFormat="1" ht="13.5">
      <c r="B2287" s="204"/>
      <c r="C2287" s="205"/>
      <c r="D2287" s="206" t="s">
        <v>180</v>
      </c>
      <c r="E2287" s="207" t="s">
        <v>21</v>
      </c>
      <c r="F2287" s="208" t="s">
        <v>3715</v>
      </c>
      <c r="G2287" s="205"/>
      <c r="H2287" s="209">
        <v>6.54</v>
      </c>
      <c r="I2287" s="210"/>
      <c r="J2287" s="205"/>
      <c r="K2287" s="205"/>
      <c r="L2287" s="211"/>
      <c r="M2287" s="212"/>
      <c r="N2287" s="213"/>
      <c r="O2287" s="213"/>
      <c r="P2287" s="213"/>
      <c r="Q2287" s="213"/>
      <c r="R2287" s="213"/>
      <c r="S2287" s="213"/>
      <c r="T2287" s="214"/>
      <c r="AT2287" s="215" t="s">
        <v>180</v>
      </c>
      <c r="AU2287" s="215" t="s">
        <v>81</v>
      </c>
      <c r="AV2287" s="11" t="s">
        <v>81</v>
      </c>
      <c r="AW2287" s="11" t="s">
        <v>182</v>
      </c>
      <c r="AX2287" s="11" t="s">
        <v>71</v>
      </c>
      <c r="AY2287" s="215" t="s">
        <v>172</v>
      </c>
    </row>
    <row r="2288" spans="2:51" s="11" customFormat="1" ht="13.5">
      <c r="B2288" s="204"/>
      <c r="C2288" s="205"/>
      <c r="D2288" s="206" t="s">
        <v>180</v>
      </c>
      <c r="E2288" s="207" t="s">
        <v>21</v>
      </c>
      <c r="F2288" s="208" t="s">
        <v>3716</v>
      </c>
      <c r="G2288" s="205"/>
      <c r="H2288" s="209">
        <v>15.91</v>
      </c>
      <c r="I2288" s="210"/>
      <c r="J2288" s="205"/>
      <c r="K2288" s="205"/>
      <c r="L2288" s="211"/>
      <c r="M2288" s="212"/>
      <c r="N2288" s="213"/>
      <c r="O2288" s="213"/>
      <c r="P2288" s="213"/>
      <c r="Q2288" s="213"/>
      <c r="R2288" s="213"/>
      <c r="S2288" s="213"/>
      <c r="T2288" s="214"/>
      <c r="AT2288" s="215" t="s">
        <v>180</v>
      </c>
      <c r="AU2288" s="215" t="s">
        <v>81</v>
      </c>
      <c r="AV2288" s="11" t="s">
        <v>81</v>
      </c>
      <c r="AW2288" s="11" t="s">
        <v>182</v>
      </c>
      <c r="AX2288" s="11" t="s">
        <v>71</v>
      </c>
      <c r="AY2288" s="215" t="s">
        <v>172</v>
      </c>
    </row>
    <row r="2289" spans="2:51" s="11" customFormat="1" ht="13.5">
      <c r="B2289" s="204"/>
      <c r="C2289" s="205"/>
      <c r="D2289" s="206" t="s">
        <v>180</v>
      </c>
      <c r="E2289" s="207" t="s">
        <v>21</v>
      </c>
      <c r="F2289" s="208" t="s">
        <v>3717</v>
      </c>
      <c r="G2289" s="205"/>
      <c r="H2289" s="209">
        <v>14.27</v>
      </c>
      <c r="I2289" s="210"/>
      <c r="J2289" s="205"/>
      <c r="K2289" s="205"/>
      <c r="L2289" s="211"/>
      <c r="M2289" s="212"/>
      <c r="N2289" s="213"/>
      <c r="O2289" s="213"/>
      <c r="P2289" s="213"/>
      <c r="Q2289" s="213"/>
      <c r="R2289" s="213"/>
      <c r="S2289" s="213"/>
      <c r="T2289" s="214"/>
      <c r="AT2289" s="215" t="s">
        <v>180</v>
      </c>
      <c r="AU2289" s="215" t="s">
        <v>81</v>
      </c>
      <c r="AV2289" s="11" t="s">
        <v>81</v>
      </c>
      <c r="AW2289" s="11" t="s">
        <v>182</v>
      </c>
      <c r="AX2289" s="11" t="s">
        <v>71</v>
      </c>
      <c r="AY2289" s="215" t="s">
        <v>172</v>
      </c>
    </row>
    <row r="2290" spans="2:51" s="11" customFormat="1" ht="13.5">
      <c r="B2290" s="204"/>
      <c r="C2290" s="205"/>
      <c r="D2290" s="206" t="s">
        <v>180</v>
      </c>
      <c r="E2290" s="207" t="s">
        <v>21</v>
      </c>
      <c r="F2290" s="208" t="s">
        <v>3718</v>
      </c>
      <c r="G2290" s="205"/>
      <c r="H2290" s="209">
        <v>5.58</v>
      </c>
      <c r="I2290" s="210"/>
      <c r="J2290" s="205"/>
      <c r="K2290" s="205"/>
      <c r="L2290" s="211"/>
      <c r="M2290" s="212"/>
      <c r="N2290" s="213"/>
      <c r="O2290" s="213"/>
      <c r="P2290" s="213"/>
      <c r="Q2290" s="213"/>
      <c r="R2290" s="213"/>
      <c r="S2290" s="213"/>
      <c r="T2290" s="214"/>
      <c r="AT2290" s="215" t="s">
        <v>180</v>
      </c>
      <c r="AU2290" s="215" t="s">
        <v>81</v>
      </c>
      <c r="AV2290" s="11" t="s">
        <v>81</v>
      </c>
      <c r="AW2290" s="11" t="s">
        <v>182</v>
      </c>
      <c r="AX2290" s="11" t="s">
        <v>71</v>
      </c>
      <c r="AY2290" s="215" t="s">
        <v>172</v>
      </c>
    </row>
    <row r="2291" spans="2:51" s="11" customFormat="1" ht="13.5">
      <c r="B2291" s="204"/>
      <c r="C2291" s="205"/>
      <c r="D2291" s="206" t="s">
        <v>180</v>
      </c>
      <c r="E2291" s="207" t="s">
        <v>21</v>
      </c>
      <c r="F2291" s="208" t="s">
        <v>3719</v>
      </c>
      <c r="G2291" s="205"/>
      <c r="H2291" s="209">
        <v>6.84</v>
      </c>
      <c r="I2291" s="210"/>
      <c r="J2291" s="205"/>
      <c r="K2291" s="205"/>
      <c r="L2291" s="211"/>
      <c r="M2291" s="212"/>
      <c r="N2291" s="213"/>
      <c r="O2291" s="213"/>
      <c r="P2291" s="213"/>
      <c r="Q2291" s="213"/>
      <c r="R2291" s="213"/>
      <c r="S2291" s="213"/>
      <c r="T2291" s="214"/>
      <c r="AT2291" s="215" t="s">
        <v>180</v>
      </c>
      <c r="AU2291" s="215" t="s">
        <v>81</v>
      </c>
      <c r="AV2291" s="11" t="s">
        <v>81</v>
      </c>
      <c r="AW2291" s="11" t="s">
        <v>182</v>
      </c>
      <c r="AX2291" s="11" t="s">
        <v>71</v>
      </c>
      <c r="AY2291" s="215" t="s">
        <v>172</v>
      </c>
    </row>
    <row r="2292" spans="2:51" s="11" customFormat="1" ht="13.5">
      <c r="B2292" s="204"/>
      <c r="C2292" s="205"/>
      <c r="D2292" s="206" t="s">
        <v>180</v>
      </c>
      <c r="E2292" s="207" t="s">
        <v>21</v>
      </c>
      <c r="F2292" s="208" t="s">
        <v>3720</v>
      </c>
      <c r="G2292" s="205"/>
      <c r="H2292" s="209">
        <v>15.52</v>
      </c>
      <c r="I2292" s="210"/>
      <c r="J2292" s="205"/>
      <c r="K2292" s="205"/>
      <c r="L2292" s="211"/>
      <c r="M2292" s="212"/>
      <c r="N2292" s="213"/>
      <c r="O2292" s="213"/>
      <c r="P2292" s="213"/>
      <c r="Q2292" s="213"/>
      <c r="R2292" s="213"/>
      <c r="S2292" s="213"/>
      <c r="T2292" s="214"/>
      <c r="AT2292" s="215" t="s">
        <v>180</v>
      </c>
      <c r="AU2292" s="215" t="s">
        <v>81</v>
      </c>
      <c r="AV2292" s="11" t="s">
        <v>81</v>
      </c>
      <c r="AW2292" s="11" t="s">
        <v>182</v>
      </c>
      <c r="AX2292" s="11" t="s">
        <v>71</v>
      </c>
      <c r="AY2292" s="215" t="s">
        <v>172</v>
      </c>
    </row>
    <row r="2293" spans="2:51" s="11" customFormat="1" ht="13.5">
      <c r="B2293" s="204"/>
      <c r="C2293" s="205"/>
      <c r="D2293" s="206" t="s">
        <v>180</v>
      </c>
      <c r="E2293" s="207" t="s">
        <v>21</v>
      </c>
      <c r="F2293" s="208" t="s">
        <v>3721</v>
      </c>
      <c r="G2293" s="205"/>
      <c r="H2293" s="209">
        <v>15.39</v>
      </c>
      <c r="I2293" s="210"/>
      <c r="J2293" s="205"/>
      <c r="K2293" s="205"/>
      <c r="L2293" s="211"/>
      <c r="M2293" s="212"/>
      <c r="N2293" s="213"/>
      <c r="O2293" s="213"/>
      <c r="P2293" s="213"/>
      <c r="Q2293" s="213"/>
      <c r="R2293" s="213"/>
      <c r="S2293" s="213"/>
      <c r="T2293" s="214"/>
      <c r="AT2293" s="215" t="s">
        <v>180</v>
      </c>
      <c r="AU2293" s="215" t="s">
        <v>81</v>
      </c>
      <c r="AV2293" s="11" t="s">
        <v>81</v>
      </c>
      <c r="AW2293" s="11" t="s">
        <v>182</v>
      </c>
      <c r="AX2293" s="11" t="s">
        <v>71</v>
      </c>
      <c r="AY2293" s="215" t="s">
        <v>172</v>
      </c>
    </row>
    <row r="2294" spans="2:51" s="12" customFormat="1" ht="13.5">
      <c r="B2294" s="216"/>
      <c r="C2294" s="217"/>
      <c r="D2294" s="206" t="s">
        <v>180</v>
      </c>
      <c r="E2294" s="218" t="s">
        <v>21</v>
      </c>
      <c r="F2294" s="219" t="s">
        <v>183</v>
      </c>
      <c r="G2294" s="217"/>
      <c r="H2294" s="220">
        <v>953.904</v>
      </c>
      <c r="I2294" s="221"/>
      <c r="J2294" s="217"/>
      <c r="K2294" s="217"/>
      <c r="L2294" s="222"/>
      <c r="M2294" s="223"/>
      <c r="N2294" s="224"/>
      <c r="O2294" s="224"/>
      <c r="P2294" s="224"/>
      <c r="Q2294" s="224"/>
      <c r="R2294" s="224"/>
      <c r="S2294" s="224"/>
      <c r="T2294" s="225"/>
      <c r="AT2294" s="226" t="s">
        <v>180</v>
      </c>
      <c r="AU2294" s="226" t="s">
        <v>81</v>
      </c>
      <c r="AV2294" s="12" t="s">
        <v>179</v>
      </c>
      <c r="AW2294" s="12" t="s">
        <v>182</v>
      </c>
      <c r="AX2294" s="12" t="s">
        <v>79</v>
      </c>
      <c r="AY2294" s="226" t="s">
        <v>172</v>
      </c>
    </row>
    <row r="2295" spans="2:65" s="1" customFormat="1" ht="16.5" customHeight="1">
      <c r="B2295" s="41"/>
      <c r="C2295" s="227" t="s">
        <v>2055</v>
      </c>
      <c r="D2295" s="227" t="s">
        <v>268</v>
      </c>
      <c r="E2295" s="228" t="s">
        <v>3722</v>
      </c>
      <c r="F2295" s="229" t="s">
        <v>3723</v>
      </c>
      <c r="G2295" s="230" t="s">
        <v>348</v>
      </c>
      <c r="H2295" s="231">
        <v>972.982</v>
      </c>
      <c r="I2295" s="232"/>
      <c r="J2295" s="233">
        <f>ROUND(I2295*H2295,2)</f>
        <v>0</v>
      </c>
      <c r="K2295" s="229" t="s">
        <v>21</v>
      </c>
      <c r="L2295" s="234"/>
      <c r="M2295" s="235" t="s">
        <v>21</v>
      </c>
      <c r="N2295" s="236" t="s">
        <v>42</v>
      </c>
      <c r="O2295" s="42"/>
      <c r="P2295" s="201">
        <f>O2295*H2295</f>
        <v>0</v>
      </c>
      <c r="Q2295" s="201">
        <v>0</v>
      </c>
      <c r="R2295" s="201">
        <f>Q2295*H2295</f>
        <v>0</v>
      </c>
      <c r="S2295" s="201">
        <v>0</v>
      </c>
      <c r="T2295" s="202">
        <f>S2295*H2295</f>
        <v>0</v>
      </c>
      <c r="AR2295" s="24" t="s">
        <v>246</v>
      </c>
      <c r="AT2295" s="24" t="s">
        <v>268</v>
      </c>
      <c r="AU2295" s="24" t="s">
        <v>81</v>
      </c>
      <c r="AY2295" s="24" t="s">
        <v>172</v>
      </c>
      <c r="BE2295" s="203">
        <f>IF(N2295="základní",J2295,0)</f>
        <v>0</v>
      </c>
      <c r="BF2295" s="203">
        <f>IF(N2295="snížená",J2295,0)</f>
        <v>0</v>
      </c>
      <c r="BG2295" s="203">
        <f>IF(N2295="zákl. přenesená",J2295,0)</f>
        <v>0</v>
      </c>
      <c r="BH2295" s="203">
        <f>IF(N2295="sníž. přenesená",J2295,0)</f>
        <v>0</v>
      </c>
      <c r="BI2295" s="203">
        <f>IF(N2295="nulová",J2295,0)</f>
        <v>0</v>
      </c>
      <c r="BJ2295" s="24" t="s">
        <v>79</v>
      </c>
      <c r="BK2295" s="203">
        <f>ROUND(I2295*H2295,2)</f>
        <v>0</v>
      </c>
      <c r="BL2295" s="24" t="s">
        <v>209</v>
      </c>
      <c r="BM2295" s="24" t="s">
        <v>3724</v>
      </c>
    </row>
    <row r="2296" spans="2:51" s="11" customFormat="1" ht="13.5">
      <c r="B2296" s="204"/>
      <c r="C2296" s="205"/>
      <c r="D2296" s="206" t="s">
        <v>180</v>
      </c>
      <c r="E2296" s="207" t="s">
        <v>21</v>
      </c>
      <c r="F2296" s="208" t="s">
        <v>3725</v>
      </c>
      <c r="G2296" s="205"/>
      <c r="H2296" s="209">
        <v>972.98208</v>
      </c>
      <c r="I2296" s="210"/>
      <c r="J2296" s="205"/>
      <c r="K2296" s="205"/>
      <c r="L2296" s="211"/>
      <c r="M2296" s="212"/>
      <c r="N2296" s="213"/>
      <c r="O2296" s="213"/>
      <c r="P2296" s="213"/>
      <c r="Q2296" s="213"/>
      <c r="R2296" s="213"/>
      <c r="S2296" s="213"/>
      <c r="T2296" s="214"/>
      <c r="AT2296" s="215" t="s">
        <v>180</v>
      </c>
      <c r="AU2296" s="215" t="s">
        <v>81</v>
      </c>
      <c r="AV2296" s="11" t="s">
        <v>81</v>
      </c>
      <c r="AW2296" s="11" t="s">
        <v>182</v>
      </c>
      <c r="AX2296" s="11" t="s">
        <v>71</v>
      </c>
      <c r="AY2296" s="215" t="s">
        <v>172</v>
      </c>
    </row>
    <row r="2297" spans="2:51" s="12" customFormat="1" ht="13.5">
      <c r="B2297" s="216"/>
      <c r="C2297" s="217"/>
      <c r="D2297" s="206" t="s">
        <v>180</v>
      </c>
      <c r="E2297" s="218" t="s">
        <v>21</v>
      </c>
      <c r="F2297" s="219" t="s">
        <v>183</v>
      </c>
      <c r="G2297" s="217"/>
      <c r="H2297" s="220">
        <v>972.98208</v>
      </c>
      <c r="I2297" s="221"/>
      <c r="J2297" s="217"/>
      <c r="K2297" s="217"/>
      <c r="L2297" s="222"/>
      <c r="M2297" s="223"/>
      <c r="N2297" s="224"/>
      <c r="O2297" s="224"/>
      <c r="P2297" s="224"/>
      <c r="Q2297" s="224"/>
      <c r="R2297" s="224"/>
      <c r="S2297" s="224"/>
      <c r="T2297" s="225"/>
      <c r="AT2297" s="226" t="s">
        <v>180</v>
      </c>
      <c r="AU2297" s="226" t="s">
        <v>81</v>
      </c>
      <c r="AV2297" s="12" t="s">
        <v>179</v>
      </c>
      <c r="AW2297" s="12" t="s">
        <v>182</v>
      </c>
      <c r="AX2297" s="12" t="s">
        <v>79</v>
      </c>
      <c r="AY2297" s="226" t="s">
        <v>172</v>
      </c>
    </row>
    <row r="2298" spans="2:65" s="1" customFormat="1" ht="16.5" customHeight="1">
      <c r="B2298" s="41"/>
      <c r="C2298" s="192" t="s">
        <v>3726</v>
      </c>
      <c r="D2298" s="192" t="s">
        <v>174</v>
      </c>
      <c r="E2298" s="193" t="s">
        <v>3727</v>
      </c>
      <c r="F2298" s="194" t="s">
        <v>3728</v>
      </c>
      <c r="G2298" s="195" t="s">
        <v>348</v>
      </c>
      <c r="H2298" s="196">
        <v>28</v>
      </c>
      <c r="I2298" s="197"/>
      <c r="J2298" s="198">
        <f>ROUND(I2298*H2298,2)</f>
        <v>0</v>
      </c>
      <c r="K2298" s="194" t="s">
        <v>178</v>
      </c>
      <c r="L2298" s="61"/>
      <c r="M2298" s="199" t="s">
        <v>21</v>
      </c>
      <c r="N2298" s="200" t="s">
        <v>42</v>
      </c>
      <c r="O2298" s="42"/>
      <c r="P2298" s="201">
        <f>O2298*H2298</f>
        <v>0</v>
      </c>
      <c r="Q2298" s="201">
        <v>0</v>
      </c>
      <c r="R2298" s="201">
        <f>Q2298*H2298</f>
        <v>0</v>
      </c>
      <c r="S2298" s="201">
        <v>0</v>
      </c>
      <c r="T2298" s="202">
        <f>S2298*H2298</f>
        <v>0</v>
      </c>
      <c r="AR2298" s="24" t="s">
        <v>209</v>
      </c>
      <c r="AT2298" s="24" t="s">
        <v>174</v>
      </c>
      <c r="AU2298" s="24" t="s">
        <v>81</v>
      </c>
      <c r="AY2298" s="24" t="s">
        <v>172</v>
      </c>
      <c r="BE2298" s="203">
        <f>IF(N2298="základní",J2298,0)</f>
        <v>0</v>
      </c>
      <c r="BF2298" s="203">
        <f>IF(N2298="snížená",J2298,0)</f>
        <v>0</v>
      </c>
      <c r="BG2298" s="203">
        <f>IF(N2298="zákl. přenesená",J2298,0)</f>
        <v>0</v>
      </c>
      <c r="BH2298" s="203">
        <f>IF(N2298="sníž. přenesená",J2298,0)</f>
        <v>0</v>
      </c>
      <c r="BI2298" s="203">
        <f>IF(N2298="nulová",J2298,0)</f>
        <v>0</v>
      </c>
      <c r="BJ2298" s="24" t="s">
        <v>79</v>
      </c>
      <c r="BK2298" s="203">
        <f>ROUND(I2298*H2298,2)</f>
        <v>0</v>
      </c>
      <c r="BL2298" s="24" t="s">
        <v>209</v>
      </c>
      <c r="BM2298" s="24" t="s">
        <v>3729</v>
      </c>
    </row>
    <row r="2299" spans="2:51" s="11" customFormat="1" ht="13.5">
      <c r="B2299" s="204"/>
      <c r="C2299" s="205"/>
      <c r="D2299" s="206" t="s">
        <v>180</v>
      </c>
      <c r="E2299" s="207" t="s">
        <v>21</v>
      </c>
      <c r="F2299" s="208" t="s">
        <v>3730</v>
      </c>
      <c r="G2299" s="205"/>
      <c r="H2299" s="209">
        <v>1.4</v>
      </c>
      <c r="I2299" s="210"/>
      <c r="J2299" s="205"/>
      <c r="K2299" s="205"/>
      <c r="L2299" s="211"/>
      <c r="M2299" s="212"/>
      <c r="N2299" s="213"/>
      <c r="O2299" s="213"/>
      <c r="P2299" s="213"/>
      <c r="Q2299" s="213"/>
      <c r="R2299" s="213"/>
      <c r="S2299" s="213"/>
      <c r="T2299" s="214"/>
      <c r="AT2299" s="215" t="s">
        <v>180</v>
      </c>
      <c r="AU2299" s="215" t="s">
        <v>81</v>
      </c>
      <c r="AV2299" s="11" t="s">
        <v>81</v>
      </c>
      <c r="AW2299" s="11" t="s">
        <v>182</v>
      </c>
      <c r="AX2299" s="11" t="s">
        <v>71</v>
      </c>
      <c r="AY2299" s="215" t="s">
        <v>172</v>
      </c>
    </row>
    <row r="2300" spans="2:51" s="11" customFormat="1" ht="13.5">
      <c r="B2300" s="204"/>
      <c r="C2300" s="205"/>
      <c r="D2300" s="206" t="s">
        <v>180</v>
      </c>
      <c r="E2300" s="207" t="s">
        <v>21</v>
      </c>
      <c r="F2300" s="208" t="s">
        <v>3731</v>
      </c>
      <c r="G2300" s="205"/>
      <c r="H2300" s="209">
        <v>1.4</v>
      </c>
      <c r="I2300" s="210"/>
      <c r="J2300" s="205"/>
      <c r="K2300" s="205"/>
      <c r="L2300" s="211"/>
      <c r="M2300" s="212"/>
      <c r="N2300" s="213"/>
      <c r="O2300" s="213"/>
      <c r="P2300" s="213"/>
      <c r="Q2300" s="213"/>
      <c r="R2300" s="213"/>
      <c r="S2300" s="213"/>
      <c r="T2300" s="214"/>
      <c r="AT2300" s="215" t="s">
        <v>180</v>
      </c>
      <c r="AU2300" s="215" t="s">
        <v>81</v>
      </c>
      <c r="AV2300" s="11" t="s">
        <v>81</v>
      </c>
      <c r="AW2300" s="11" t="s">
        <v>182</v>
      </c>
      <c r="AX2300" s="11" t="s">
        <v>71</v>
      </c>
      <c r="AY2300" s="215" t="s">
        <v>172</v>
      </c>
    </row>
    <row r="2301" spans="2:51" s="11" customFormat="1" ht="13.5">
      <c r="B2301" s="204"/>
      <c r="C2301" s="205"/>
      <c r="D2301" s="206" t="s">
        <v>180</v>
      </c>
      <c r="E2301" s="207" t="s">
        <v>21</v>
      </c>
      <c r="F2301" s="208" t="s">
        <v>3732</v>
      </c>
      <c r="G2301" s="205"/>
      <c r="H2301" s="209">
        <v>1.4</v>
      </c>
      <c r="I2301" s="210"/>
      <c r="J2301" s="205"/>
      <c r="K2301" s="205"/>
      <c r="L2301" s="211"/>
      <c r="M2301" s="212"/>
      <c r="N2301" s="213"/>
      <c r="O2301" s="213"/>
      <c r="P2301" s="213"/>
      <c r="Q2301" s="213"/>
      <c r="R2301" s="213"/>
      <c r="S2301" s="213"/>
      <c r="T2301" s="214"/>
      <c r="AT2301" s="215" t="s">
        <v>180</v>
      </c>
      <c r="AU2301" s="215" t="s">
        <v>81</v>
      </c>
      <c r="AV2301" s="11" t="s">
        <v>81</v>
      </c>
      <c r="AW2301" s="11" t="s">
        <v>182</v>
      </c>
      <c r="AX2301" s="11" t="s">
        <v>71</v>
      </c>
      <c r="AY2301" s="215" t="s">
        <v>172</v>
      </c>
    </row>
    <row r="2302" spans="2:51" s="11" customFormat="1" ht="13.5">
      <c r="B2302" s="204"/>
      <c r="C2302" s="205"/>
      <c r="D2302" s="206" t="s">
        <v>180</v>
      </c>
      <c r="E2302" s="207" t="s">
        <v>21</v>
      </c>
      <c r="F2302" s="208" t="s">
        <v>3733</v>
      </c>
      <c r="G2302" s="205"/>
      <c r="H2302" s="209">
        <v>1.4</v>
      </c>
      <c r="I2302" s="210"/>
      <c r="J2302" s="205"/>
      <c r="K2302" s="205"/>
      <c r="L2302" s="211"/>
      <c r="M2302" s="212"/>
      <c r="N2302" s="213"/>
      <c r="O2302" s="213"/>
      <c r="P2302" s="213"/>
      <c r="Q2302" s="213"/>
      <c r="R2302" s="213"/>
      <c r="S2302" s="213"/>
      <c r="T2302" s="214"/>
      <c r="AT2302" s="215" t="s">
        <v>180</v>
      </c>
      <c r="AU2302" s="215" t="s">
        <v>81</v>
      </c>
      <c r="AV2302" s="11" t="s">
        <v>81</v>
      </c>
      <c r="AW2302" s="11" t="s">
        <v>182</v>
      </c>
      <c r="AX2302" s="11" t="s">
        <v>71</v>
      </c>
      <c r="AY2302" s="215" t="s">
        <v>172</v>
      </c>
    </row>
    <row r="2303" spans="2:51" s="11" customFormat="1" ht="13.5">
      <c r="B2303" s="204"/>
      <c r="C2303" s="205"/>
      <c r="D2303" s="206" t="s">
        <v>180</v>
      </c>
      <c r="E2303" s="207" t="s">
        <v>21</v>
      </c>
      <c r="F2303" s="208" t="s">
        <v>3734</v>
      </c>
      <c r="G2303" s="205"/>
      <c r="H2303" s="209">
        <v>1.4</v>
      </c>
      <c r="I2303" s="210"/>
      <c r="J2303" s="205"/>
      <c r="K2303" s="205"/>
      <c r="L2303" s="211"/>
      <c r="M2303" s="212"/>
      <c r="N2303" s="213"/>
      <c r="O2303" s="213"/>
      <c r="P2303" s="213"/>
      <c r="Q2303" s="213"/>
      <c r="R2303" s="213"/>
      <c r="S2303" s="213"/>
      <c r="T2303" s="214"/>
      <c r="AT2303" s="215" t="s">
        <v>180</v>
      </c>
      <c r="AU2303" s="215" t="s">
        <v>81</v>
      </c>
      <c r="AV2303" s="11" t="s">
        <v>81</v>
      </c>
      <c r="AW2303" s="11" t="s">
        <v>182</v>
      </c>
      <c r="AX2303" s="11" t="s">
        <v>71</v>
      </c>
      <c r="AY2303" s="215" t="s">
        <v>172</v>
      </c>
    </row>
    <row r="2304" spans="2:51" s="11" customFormat="1" ht="13.5">
      <c r="B2304" s="204"/>
      <c r="C2304" s="205"/>
      <c r="D2304" s="206" t="s">
        <v>180</v>
      </c>
      <c r="E2304" s="207" t="s">
        <v>21</v>
      </c>
      <c r="F2304" s="208" t="s">
        <v>3735</v>
      </c>
      <c r="G2304" s="205"/>
      <c r="H2304" s="209">
        <v>1.4</v>
      </c>
      <c r="I2304" s="210"/>
      <c r="J2304" s="205"/>
      <c r="K2304" s="205"/>
      <c r="L2304" s="211"/>
      <c r="M2304" s="212"/>
      <c r="N2304" s="213"/>
      <c r="O2304" s="213"/>
      <c r="P2304" s="213"/>
      <c r="Q2304" s="213"/>
      <c r="R2304" s="213"/>
      <c r="S2304" s="213"/>
      <c r="T2304" s="214"/>
      <c r="AT2304" s="215" t="s">
        <v>180</v>
      </c>
      <c r="AU2304" s="215" t="s">
        <v>81</v>
      </c>
      <c r="AV2304" s="11" t="s">
        <v>81</v>
      </c>
      <c r="AW2304" s="11" t="s">
        <v>182</v>
      </c>
      <c r="AX2304" s="11" t="s">
        <v>71</v>
      </c>
      <c r="AY2304" s="215" t="s">
        <v>172</v>
      </c>
    </row>
    <row r="2305" spans="2:51" s="11" customFormat="1" ht="13.5">
      <c r="B2305" s="204"/>
      <c r="C2305" s="205"/>
      <c r="D2305" s="206" t="s">
        <v>180</v>
      </c>
      <c r="E2305" s="207" t="s">
        <v>21</v>
      </c>
      <c r="F2305" s="208" t="s">
        <v>3736</v>
      </c>
      <c r="G2305" s="205"/>
      <c r="H2305" s="209">
        <v>1.4</v>
      </c>
      <c r="I2305" s="210"/>
      <c r="J2305" s="205"/>
      <c r="K2305" s="205"/>
      <c r="L2305" s="211"/>
      <c r="M2305" s="212"/>
      <c r="N2305" s="213"/>
      <c r="O2305" s="213"/>
      <c r="P2305" s="213"/>
      <c r="Q2305" s="213"/>
      <c r="R2305" s="213"/>
      <c r="S2305" s="213"/>
      <c r="T2305" s="214"/>
      <c r="AT2305" s="215" t="s">
        <v>180</v>
      </c>
      <c r="AU2305" s="215" t="s">
        <v>81</v>
      </c>
      <c r="AV2305" s="11" t="s">
        <v>81</v>
      </c>
      <c r="AW2305" s="11" t="s">
        <v>182</v>
      </c>
      <c r="AX2305" s="11" t="s">
        <v>71</v>
      </c>
      <c r="AY2305" s="215" t="s">
        <v>172</v>
      </c>
    </row>
    <row r="2306" spans="2:51" s="11" customFormat="1" ht="13.5">
      <c r="B2306" s="204"/>
      <c r="C2306" s="205"/>
      <c r="D2306" s="206" t="s">
        <v>180</v>
      </c>
      <c r="E2306" s="207" t="s">
        <v>21</v>
      </c>
      <c r="F2306" s="208" t="s">
        <v>3737</v>
      </c>
      <c r="G2306" s="205"/>
      <c r="H2306" s="209">
        <v>1.4</v>
      </c>
      <c r="I2306" s="210"/>
      <c r="J2306" s="205"/>
      <c r="K2306" s="205"/>
      <c r="L2306" s="211"/>
      <c r="M2306" s="212"/>
      <c r="N2306" s="213"/>
      <c r="O2306" s="213"/>
      <c r="P2306" s="213"/>
      <c r="Q2306" s="213"/>
      <c r="R2306" s="213"/>
      <c r="S2306" s="213"/>
      <c r="T2306" s="214"/>
      <c r="AT2306" s="215" t="s">
        <v>180</v>
      </c>
      <c r="AU2306" s="215" t="s">
        <v>81</v>
      </c>
      <c r="AV2306" s="11" t="s">
        <v>81</v>
      </c>
      <c r="AW2306" s="11" t="s">
        <v>182</v>
      </c>
      <c r="AX2306" s="11" t="s">
        <v>71</v>
      </c>
      <c r="AY2306" s="215" t="s">
        <v>172</v>
      </c>
    </row>
    <row r="2307" spans="2:51" s="11" customFormat="1" ht="13.5">
      <c r="B2307" s="204"/>
      <c r="C2307" s="205"/>
      <c r="D2307" s="206" t="s">
        <v>180</v>
      </c>
      <c r="E2307" s="207" t="s">
        <v>21</v>
      </c>
      <c r="F2307" s="208" t="s">
        <v>3738</v>
      </c>
      <c r="G2307" s="205"/>
      <c r="H2307" s="209">
        <v>1.4</v>
      </c>
      <c r="I2307" s="210"/>
      <c r="J2307" s="205"/>
      <c r="K2307" s="205"/>
      <c r="L2307" s="211"/>
      <c r="M2307" s="212"/>
      <c r="N2307" s="213"/>
      <c r="O2307" s="213"/>
      <c r="P2307" s="213"/>
      <c r="Q2307" s="213"/>
      <c r="R2307" s="213"/>
      <c r="S2307" s="213"/>
      <c r="T2307" s="214"/>
      <c r="AT2307" s="215" t="s">
        <v>180</v>
      </c>
      <c r="AU2307" s="215" t="s">
        <v>81</v>
      </c>
      <c r="AV2307" s="11" t="s">
        <v>81</v>
      </c>
      <c r="AW2307" s="11" t="s">
        <v>182</v>
      </c>
      <c r="AX2307" s="11" t="s">
        <v>71</v>
      </c>
      <c r="AY2307" s="215" t="s">
        <v>172</v>
      </c>
    </row>
    <row r="2308" spans="2:51" s="11" customFormat="1" ht="13.5">
      <c r="B2308" s="204"/>
      <c r="C2308" s="205"/>
      <c r="D2308" s="206" t="s">
        <v>180</v>
      </c>
      <c r="E2308" s="207" t="s">
        <v>21</v>
      </c>
      <c r="F2308" s="208" t="s">
        <v>3739</v>
      </c>
      <c r="G2308" s="205"/>
      <c r="H2308" s="209">
        <v>1.4</v>
      </c>
      <c r="I2308" s="210"/>
      <c r="J2308" s="205"/>
      <c r="K2308" s="205"/>
      <c r="L2308" s="211"/>
      <c r="M2308" s="212"/>
      <c r="N2308" s="213"/>
      <c r="O2308" s="213"/>
      <c r="P2308" s="213"/>
      <c r="Q2308" s="213"/>
      <c r="R2308" s="213"/>
      <c r="S2308" s="213"/>
      <c r="T2308" s="214"/>
      <c r="AT2308" s="215" t="s">
        <v>180</v>
      </c>
      <c r="AU2308" s="215" t="s">
        <v>81</v>
      </c>
      <c r="AV2308" s="11" t="s">
        <v>81</v>
      </c>
      <c r="AW2308" s="11" t="s">
        <v>182</v>
      </c>
      <c r="AX2308" s="11" t="s">
        <v>71</v>
      </c>
      <c r="AY2308" s="215" t="s">
        <v>172</v>
      </c>
    </row>
    <row r="2309" spans="2:51" s="11" customFormat="1" ht="13.5">
      <c r="B2309" s="204"/>
      <c r="C2309" s="205"/>
      <c r="D2309" s="206" t="s">
        <v>180</v>
      </c>
      <c r="E2309" s="207" t="s">
        <v>21</v>
      </c>
      <c r="F2309" s="208" t="s">
        <v>3740</v>
      </c>
      <c r="G2309" s="205"/>
      <c r="H2309" s="209">
        <v>1.4</v>
      </c>
      <c r="I2309" s="210"/>
      <c r="J2309" s="205"/>
      <c r="K2309" s="205"/>
      <c r="L2309" s="211"/>
      <c r="M2309" s="212"/>
      <c r="N2309" s="213"/>
      <c r="O2309" s="213"/>
      <c r="P2309" s="213"/>
      <c r="Q2309" s="213"/>
      <c r="R2309" s="213"/>
      <c r="S2309" s="213"/>
      <c r="T2309" s="214"/>
      <c r="AT2309" s="215" t="s">
        <v>180</v>
      </c>
      <c r="AU2309" s="215" t="s">
        <v>81</v>
      </c>
      <c r="AV2309" s="11" t="s">
        <v>81</v>
      </c>
      <c r="AW2309" s="11" t="s">
        <v>182</v>
      </c>
      <c r="AX2309" s="11" t="s">
        <v>71</v>
      </c>
      <c r="AY2309" s="215" t="s">
        <v>172</v>
      </c>
    </row>
    <row r="2310" spans="2:51" s="11" customFormat="1" ht="13.5">
      <c r="B2310" s="204"/>
      <c r="C2310" s="205"/>
      <c r="D2310" s="206" t="s">
        <v>180</v>
      </c>
      <c r="E2310" s="207" t="s">
        <v>21</v>
      </c>
      <c r="F2310" s="208" t="s">
        <v>3741</v>
      </c>
      <c r="G2310" s="205"/>
      <c r="H2310" s="209">
        <v>1.4</v>
      </c>
      <c r="I2310" s="210"/>
      <c r="J2310" s="205"/>
      <c r="K2310" s="205"/>
      <c r="L2310" s="211"/>
      <c r="M2310" s="212"/>
      <c r="N2310" s="213"/>
      <c r="O2310" s="213"/>
      <c r="P2310" s="213"/>
      <c r="Q2310" s="213"/>
      <c r="R2310" s="213"/>
      <c r="S2310" s="213"/>
      <c r="T2310" s="214"/>
      <c r="AT2310" s="215" t="s">
        <v>180</v>
      </c>
      <c r="AU2310" s="215" t="s">
        <v>81</v>
      </c>
      <c r="AV2310" s="11" t="s">
        <v>81</v>
      </c>
      <c r="AW2310" s="11" t="s">
        <v>182</v>
      </c>
      <c r="AX2310" s="11" t="s">
        <v>71</v>
      </c>
      <c r="AY2310" s="215" t="s">
        <v>172</v>
      </c>
    </row>
    <row r="2311" spans="2:51" s="11" customFormat="1" ht="13.5">
      <c r="B2311" s="204"/>
      <c r="C2311" s="205"/>
      <c r="D2311" s="206" t="s">
        <v>180</v>
      </c>
      <c r="E2311" s="207" t="s">
        <v>21</v>
      </c>
      <c r="F2311" s="208" t="s">
        <v>3742</v>
      </c>
      <c r="G2311" s="205"/>
      <c r="H2311" s="209">
        <v>1.4</v>
      </c>
      <c r="I2311" s="210"/>
      <c r="J2311" s="205"/>
      <c r="K2311" s="205"/>
      <c r="L2311" s="211"/>
      <c r="M2311" s="212"/>
      <c r="N2311" s="213"/>
      <c r="O2311" s="213"/>
      <c r="P2311" s="213"/>
      <c r="Q2311" s="213"/>
      <c r="R2311" s="213"/>
      <c r="S2311" s="213"/>
      <c r="T2311" s="214"/>
      <c r="AT2311" s="215" t="s">
        <v>180</v>
      </c>
      <c r="AU2311" s="215" t="s">
        <v>81</v>
      </c>
      <c r="AV2311" s="11" t="s">
        <v>81</v>
      </c>
      <c r="AW2311" s="11" t="s">
        <v>182</v>
      </c>
      <c r="AX2311" s="11" t="s">
        <v>71</v>
      </c>
      <c r="AY2311" s="215" t="s">
        <v>172</v>
      </c>
    </row>
    <row r="2312" spans="2:51" s="11" customFormat="1" ht="13.5">
      <c r="B2312" s="204"/>
      <c r="C2312" s="205"/>
      <c r="D2312" s="206" t="s">
        <v>180</v>
      </c>
      <c r="E2312" s="207" t="s">
        <v>21</v>
      </c>
      <c r="F2312" s="208" t="s">
        <v>3743</v>
      </c>
      <c r="G2312" s="205"/>
      <c r="H2312" s="209">
        <v>1.4</v>
      </c>
      <c r="I2312" s="210"/>
      <c r="J2312" s="205"/>
      <c r="K2312" s="205"/>
      <c r="L2312" s="211"/>
      <c r="M2312" s="212"/>
      <c r="N2312" s="213"/>
      <c r="O2312" s="213"/>
      <c r="P2312" s="213"/>
      <c r="Q2312" s="213"/>
      <c r="R2312" s="213"/>
      <c r="S2312" s="213"/>
      <c r="T2312" s="214"/>
      <c r="AT2312" s="215" t="s">
        <v>180</v>
      </c>
      <c r="AU2312" s="215" t="s">
        <v>81</v>
      </c>
      <c r="AV2312" s="11" t="s">
        <v>81</v>
      </c>
      <c r="AW2312" s="11" t="s">
        <v>182</v>
      </c>
      <c r="AX2312" s="11" t="s">
        <v>71</v>
      </c>
      <c r="AY2312" s="215" t="s">
        <v>172</v>
      </c>
    </row>
    <row r="2313" spans="2:51" s="11" customFormat="1" ht="13.5">
      <c r="B2313" s="204"/>
      <c r="C2313" s="205"/>
      <c r="D2313" s="206" t="s">
        <v>180</v>
      </c>
      <c r="E2313" s="207" t="s">
        <v>21</v>
      </c>
      <c r="F2313" s="208" t="s">
        <v>3744</v>
      </c>
      <c r="G2313" s="205"/>
      <c r="H2313" s="209">
        <v>1.4</v>
      </c>
      <c r="I2313" s="210"/>
      <c r="J2313" s="205"/>
      <c r="K2313" s="205"/>
      <c r="L2313" s="211"/>
      <c r="M2313" s="212"/>
      <c r="N2313" s="213"/>
      <c r="O2313" s="213"/>
      <c r="P2313" s="213"/>
      <c r="Q2313" s="213"/>
      <c r="R2313" s="213"/>
      <c r="S2313" s="213"/>
      <c r="T2313" s="214"/>
      <c r="AT2313" s="215" t="s">
        <v>180</v>
      </c>
      <c r="AU2313" s="215" t="s">
        <v>81</v>
      </c>
      <c r="AV2313" s="11" t="s">
        <v>81</v>
      </c>
      <c r="AW2313" s="11" t="s">
        <v>182</v>
      </c>
      <c r="AX2313" s="11" t="s">
        <v>71</v>
      </c>
      <c r="AY2313" s="215" t="s">
        <v>172</v>
      </c>
    </row>
    <row r="2314" spans="2:51" s="11" customFormat="1" ht="13.5">
      <c r="B2314" s="204"/>
      <c r="C2314" s="205"/>
      <c r="D2314" s="206" t="s">
        <v>180</v>
      </c>
      <c r="E2314" s="207" t="s">
        <v>21</v>
      </c>
      <c r="F2314" s="208" t="s">
        <v>3745</v>
      </c>
      <c r="G2314" s="205"/>
      <c r="H2314" s="209">
        <v>1.4</v>
      </c>
      <c r="I2314" s="210"/>
      <c r="J2314" s="205"/>
      <c r="K2314" s="205"/>
      <c r="L2314" s="211"/>
      <c r="M2314" s="212"/>
      <c r="N2314" s="213"/>
      <c r="O2314" s="213"/>
      <c r="P2314" s="213"/>
      <c r="Q2314" s="213"/>
      <c r="R2314" s="213"/>
      <c r="S2314" s="213"/>
      <c r="T2314" s="214"/>
      <c r="AT2314" s="215" t="s">
        <v>180</v>
      </c>
      <c r="AU2314" s="215" t="s">
        <v>81</v>
      </c>
      <c r="AV2314" s="11" t="s">
        <v>81</v>
      </c>
      <c r="AW2314" s="11" t="s">
        <v>182</v>
      </c>
      <c r="AX2314" s="11" t="s">
        <v>71</v>
      </c>
      <c r="AY2314" s="215" t="s">
        <v>172</v>
      </c>
    </row>
    <row r="2315" spans="2:51" s="11" customFormat="1" ht="13.5">
      <c r="B2315" s="204"/>
      <c r="C2315" s="205"/>
      <c r="D2315" s="206" t="s">
        <v>180</v>
      </c>
      <c r="E2315" s="207" t="s">
        <v>21</v>
      </c>
      <c r="F2315" s="208" t="s">
        <v>3746</v>
      </c>
      <c r="G2315" s="205"/>
      <c r="H2315" s="209">
        <v>1.4</v>
      </c>
      <c r="I2315" s="210"/>
      <c r="J2315" s="205"/>
      <c r="K2315" s="205"/>
      <c r="L2315" s="211"/>
      <c r="M2315" s="212"/>
      <c r="N2315" s="213"/>
      <c r="O2315" s="213"/>
      <c r="P2315" s="213"/>
      <c r="Q2315" s="213"/>
      <c r="R2315" s="213"/>
      <c r="S2315" s="213"/>
      <c r="T2315" s="214"/>
      <c r="AT2315" s="215" t="s">
        <v>180</v>
      </c>
      <c r="AU2315" s="215" t="s">
        <v>81</v>
      </c>
      <c r="AV2315" s="11" t="s">
        <v>81</v>
      </c>
      <c r="AW2315" s="11" t="s">
        <v>182</v>
      </c>
      <c r="AX2315" s="11" t="s">
        <v>71</v>
      </c>
      <c r="AY2315" s="215" t="s">
        <v>172</v>
      </c>
    </row>
    <row r="2316" spans="2:51" s="11" customFormat="1" ht="13.5">
      <c r="B2316" s="204"/>
      <c r="C2316" s="205"/>
      <c r="D2316" s="206" t="s">
        <v>180</v>
      </c>
      <c r="E2316" s="207" t="s">
        <v>21</v>
      </c>
      <c r="F2316" s="208" t="s">
        <v>3747</v>
      </c>
      <c r="G2316" s="205"/>
      <c r="H2316" s="209">
        <v>1.4</v>
      </c>
      <c r="I2316" s="210"/>
      <c r="J2316" s="205"/>
      <c r="K2316" s="205"/>
      <c r="L2316" s="211"/>
      <c r="M2316" s="212"/>
      <c r="N2316" s="213"/>
      <c r="O2316" s="213"/>
      <c r="P2316" s="213"/>
      <c r="Q2316" s="213"/>
      <c r="R2316" s="213"/>
      <c r="S2316" s="213"/>
      <c r="T2316" s="214"/>
      <c r="AT2316" s="215" t="s">
        <v>180</v>
      </c>
      <c r="AU2316" s="215" t="s">
        <v>81</v>
      </c>
      <c r="AV2316" s="11" t="s">
        <v>81</v>
      </c>
      <c r="AW2316" s="11" t="s">
        <v>182</v>
      </c>
      <c r="AX2316" s="11" t="s">
        <v>71</v>
      </c>
      <c r="AY2316" s="215" t="s">
        <v>172</v>
      </c>
    </row>
    <row r="2317" spans="2:51" s="11" customFormat="1" ht="13.5">
      <c r="B2317" s="204"/>
      <c r="C2317" s="205"/>
      <c r="D2317" s="206" t="s">
        <v>180</v>
      </c>
      <c r="E2317" s="207" t="s">
        <v>21</v>
      </c>
      <c r="F2317" s="208" t="s">
        <v>3748</v>
      </c>
      <c r="G2317" s="205"/>
      <c r="H2317" s="209">
        <v>1.4</v>
      </c>
      <c r="I2317" s="210"/>
      <c r="J2317" s="205"/>
      <c r="K2317" s="205"/>
      <c r="L2317" s="211"/>
      <c r="M2317" s="212"/>
      <c r="N2317" s="213"/>
      <c r="O2317" s="213"/>
      <c r="P2317" s="213"/>
      <c r="Q2317" s="213"/>
      <c r="R2317" s="213"/>
      <c r="S2317" s="213"/>
      <c r="T2317" s="214"/>
      <c r="AT2317" s="215" t="s">
        <v>180</v>
      </c>
      <c r="AU2317" s="215" t="s">
        <v>81</v>
      </c>
      <c r="AV2317" s="11" t="s">
        <v>81</v>
      </c>
      <c r="AW2317" s="11" t="s">
        <v>182</v>
      </c>
      <c r="AX2317" s="11" t="s">
        <v>71</v>
      </c>
      <c r="AY2317" s="215" t="s">
        <v>172</v>
      </c>
    </row>
    <row r="2318" spans="2:51" s="11" customFormat="1" ht="13.5">
      <c r="B2318" s="204"/>
      <c r="C2318" s="205"/>
      <c r="D2318" s="206" t="s">
        <v>180</v>
      </c>
      <c r="E2318" s="207" t="s">
        <v>21</v>
      </c>
      <c r="F2318" s="208" t="s">
        <v>3749</v>
      </c>
      <c r="G2318" s="205"/>
      <c r="H2318" s="209">
        <v>1.4</v>
      </c>
      <c r="I2318" s="210"/>
      <c r="J2318" s="205"/>
      <c r="K2318" s="205"/>
      <c r="L2318" s="211"/>
      <c r="M2318" s="212"/>
      <c r="N2318" s="213"/>
      <c r="O2318" s="213"/>
      <c r="P2318" s="213"/>
      <c r="Q2318" s="213"/>
      <c r="R2318" s="213"/>
      <c r="S2318" s="213"/>
      <c r="T2318" s="214"/>
      <c r="AT2318" s="215" t="s">
        <v>180</v>
      </c>
      <c r="AU2318" s="215" t="s">
        <v>81</v>
      </c>
      <c r="AV2318" s="11" t="s">
        <v>81</v>
      </c>
      <c r="AW2318" s="11" t="s">
        <v>182</v>
      </c>
      <c r="AX2318" s="11" t="s">
        <v>71</v>
      </c>
      <c r="AY2318" s="215" t="s">
        <v>172</v>
      </c>
    </row>
    <row r="2319" spans="2:51" s="12" customFormat="1" ht="13.5">
      <c r="B2319" s="216"/>
      <c r="C2319" s="217"/>
      <c r="D2319" s="206" t="s">
        <v>180</v>
      </c>
      <c r="E2319" s="218" t="s">
        <v>21</v>
      </c>
      <c r="F2319" s="219" t="s">
        <v>183</v>
      </c>
      <c r="G2319" s="217"/>
      <c r="H2319" s="220">
        <v>28</v>
      </c>
      <c r="I2319" s="221"/>
      <c r="J2319" s="217"/>
      <c r="K2319" s="217"/>
      <c r="L2319" s="222"/>
      <c r="M2319" s="223"/>
      <c r="N2319" s="224"/>
      <c r="O2319" s="224"/>
      <c r="P2319" s="224"/>
      <c r="Q2319" s="224"/>
      <c r="R2319" s="224"/>
      <c r="S2319" s="224"/>
      <c r="T2319" s="225"/>
      <c r="AT2319" s="226" t="s">
        <v>180</v>
      </c>
      <c r="AU2319" s="226" t="s">
        <v>81</v>
      </c>
      <c r="AV2319" s="12" t="s">
        <v>179</v>
      </c>
      <c r="AW2319" s="12" t="s">
        <v>182</v>
      </c>
      <c r="AX2319" s="12" t="s">
        <v>79</v>
      </c>
      <c r="AY2319" s="226" t="s">
        <v>172</v>
      </c>
    </row>
    <row r="2320" spans="2:65" s="1" customFormat="1" ht="16.5" customHeight="1">
      <c r="B2320" s="41"/>
      <c r="C2320" s="227" t="s">
        <v>2061</v>
      </c>
      <c r="D2320" s="227" t="s">
        <v>268</v>
      </c>
      <c r="E2320" s="228" t="s">
        <v>3750</v>
      </c>
      <c r="F2320" s="229" t="s">
        <v>3751</v>
      </c>
      <c r="G2320" s="230" t="s">
        <v>348</v>
      </c>
      <c r="H2320" s="231">
        <v>28.56</v>
      </c>
      <c r="I2320" s="232"/>
      <c r="J2320" s="233">
        <f>ROUND(I2320*H2320,2)</f>
        <v>0</v>
      </c>
      <c r="K2320" s="229" t="s">
        <v>21</v>
      </c>
      <c r="L2320" s="234"/>
      <c r="M2320" s="235" t="s">
        <v>21</v>
      </c>
      <c r="N2320" s="236" t="s">
        <v>42</v>
      </c>
      <c r="O2320" s="42"/>
      <c r="P2320" s="201">
        <f>O2320*H2320</f>
        <v>0</v>
      </c>
      <c r="Q2320" s="201">
        <v>0</v>
      </c>
      <c r="R2320" s="201">
        <f>Q2320*H2320</f>
        <v>0</v>
      </c>
      <c r="S2320" s="201">
        <v>0</v>
      </c>
      <c r="T2320" s="202">
        <f>S2320*H2320</f>
        <v>0</v>
      </c>
      <c r="AR2320" s="24" t="s">
        <v>246</v>
      </c>
      <c r="AT2320" s="24" t="s">
        <v>268</v>
      </c>
      <c r="AU2320" s="24" t="s">
        <v>81</v>
      </c>
      <c r="AY2320" s="24" t="s">
        <v>172</v>
      </c>
      <c r="BE2320" s="203">
        <f>IF(N2320="základní",J2320,0)</f>
        <v>0</v>
      </c>
      <c r="BF2320" s="203">
        <f>IF(N2320="snížená",J2320,0)</f>
        <v>0</v>
      </c>
      <c r="BG2320" s="203">
        <f>IF(N2320="zákl. přenesená",J2320,0)</f>
        <v>0</v>
      </c>
      <c r="BH2320" s="203">
        <f>IF(N2320="sníž. přenesená",J2320,0)</f>
        <v>0</v>
      </c>
      <c r="BI2320" s="203">
        <f>IF(N2320="nulová",J2320,0)</f>
        <v>0</v>
      </c>
      <c r="BJ2320" s="24" t="s">
        <v>79</v>
      </c>
      <c r="BK2320" s="203">
        <f>ROUND(I2320*H2320,2)</f>
        <v>0</v>
      </c>
      <c r="BL2320" s="24" t="s">
        <v>209</v>
      </c>
      <c r="BM2320" s="24" t="s">
        <v>3752</v>
      </c>
    </row>
    <row r="2321" spans="2:51" s="11" customFormat="1" ht="13.5">
      <c r="B2321" s="204"/>
      <c r="C2321" s="205"/>
      <c r="D2321" s="206" t="s">
        <v>180</v>
      </c>
      <c r="E2321" s="207" t="s">
        <v>21</v>
      </c>
      <c r="F2321" s="208" t="s">
        <v>3753</v>
      </c>
      <c r="G2321" s="205"/>
      <c r="H2321" s="209">
        <v>28.56</v>
      </c>
      <c r="I2321" s="210"/>
      <c r="J2321" s="205"/>
      <c r="K2321" s="205"/>
      <c r="L2321" s="211"/>
      <c r="M2321" s="212"/>
      <c r="N2321" s="213"/>
      <c r="O2321" s="213"/>
      <c r="P2321" s="213"/>
      <c r="Q2321" s="213"/>
      <c r="R2321" s="213"/>
      <c r="S2321" s="213"/>
      <c r="T2321" s="214"/>
      <c r="AT2321" s="215" t="s">
        <v>180</v>
      </c>
      <c r="AU2321" s="215" t="s">
        <v>81</v>
      </c>
      <c r="AV2321" s="11" t="s">
        <v>81</v>
      </c>
      <c r="AW2321" s="11" t="s">
        <v>182</v>
      </c>
      <c r="AX2321" s="11" t="s">
        <v>71</v>
      </c>
      <c r="AY2321" s="215" t="s">
        <v>172</v>
      </c>
    </row>
    <row r="2322" spans="2:51" s="12" customFormat="1" ht="13.5">
      <c r="B2322" s="216"/>
      <c r="C2322" s="217"/>
      <c r="D2322" s="206" t="s">
        <v>180</v>
      </c>
      <c r="E2322" s="218" t="s">
        <v>21</v>
      </c>
      <c r="F2322" s="219" t="s">
        <v>183</v>
      </c>
      <c r="G2322" s="217"/>
      <c r="H2322" s="220">
        <v>28.56</v>
      </c>
      <c r="I2322" s="221"/>
      <c r="J2322" s="217"/>
      <c r="K2322" s="217"/>
      <c r="L2322" s="222"/>
      <c r="M2322" s="223"/>
      <c r="N2322" s="224"/>
      <c r="O2322" s="224"/>
      <c r="P2322" s="224"/>
      <c r="Q2322" s="224"/>
      <c r="R2322" s="224"/>
      <c r="S2322" s="224"/>
      <c r="T2322" s="225"/>
      <c r="AT2322" s="226" t="s">
        <v>180</v>
      </c>
      <c r="AU2322" s="226" t="s">
        <v>81</v>
      </c>
      <c r="AV2322" s="12" t="s">
        <v>179</v>
      </c>
      <c r="AW2322" s="12" t="s">
        <v>182</v>
      </c>
      <c r="AX2322" s="12" t="s">
        <v>79</v>
      </c>
      <c r="AY2322" s="226" t="s">
        <v>172</v>
      </c>
    </row>
    <row r="2323" spans="2:65" s="1" customFormat="1" ht="25.5" customHeight="1">
      <c r="B2323" s="41"/>
      <c r="C2323" s="192" t="s">
        <v>3754</v>
      </c>
      <c r="D2323" s="192" t="s">
        <v>174</v>
      </c>
      <c r="E2323" s="193" t="s">
        <v>3755</v>
      </c>
      <c r="F2323" s="194" t="s">
        <v>3756</v>
      </c>
      <c r="G2323" s="195" t="s">
        <v>1092</v>
      </c>
      <c r="H2323" s="247"/>
      <c r="I2323" s="197"/>
      <c r="J2323" s="198">
        <f>ROUND(I2323*H2323,2)</f>
        <v>0</v>
      </c>
      <c r="K2323" s="194" t="s">
        <v>178</v>
      </c>
      <c r="L2323" s="61"/>
      <c r="M2323" s="199" t="s">
        <v>21</v>
      </c>
      <c r="N2323" s="200" t="s">
        <v>42</v>
      </c>
      <c r="O2323" s="42"/>
      <c r="P2323" s="201">
        <f>O2323*H2323</f>
        <v>0</v>
      </c>
      <c r="Q2323" s="201">
        <v>0</v>
      </c>
      <c r="R2323" s="201">
        <f>Q2323*H2323</f>
        <v>0</v>
      </c>
      <c r="S2323" s="201">
        <v>0</v>
      </c>
      <c r="T2323" s="202">
        <f>S2323*H2323</f>
        <v>0</v>
      </c>
      <c r="AR2323" s="24" t="s">
        <v>209</v>
      </c>
      <c r="AT2323" s="24" t="s">
        <v>174</v>
      </c>
      <c r="AU2323" s="24" t="s">
        <v>81</v>
      </c>
      <c r="AY2323" s="24" t="s">
        <v>172</v>
      </c>
      <c r="BE2323" s="203">
        <f>IF(N2323="základní",J2323,0)</f>
        <v>0</v>
      </c>
      <c r="BF2323" s="203">
        <f>IF(N2323="snížená",J2323,0)</f>
        <v>0</v>
      </c>
      <c r="BG2323" s="203">
        <f>IF(N2323="zákl. přenesená",J2323,0)</f>
        <v>0</v>
      </c>
      <c r="BH2323" s="203">
        <f>IF(N2323="sníž. přenesená",J2323,0)</f>
        <v>0</v>
      </c>
      <c r="BI2323" s="203">
        <f>IF(N2323="nulová",J2323,0)</f>
        <v>0</v>
      </c>
      <c r="BJ2323" s="24" t="s">
        <v>79</v>
      </c>
      <c r="BK2323" s="203">
        <f>ROUND(I2323*H2323,2)</f>
        <v>0</v>
      </c>
      <c r="BL2323" s="24" t="s">
        <v>209</v>
      </c>
      <c r="BM2323" s="24" t="s">
        <v>3757</v>
      </c>
    </row>
    <row r="2324" spans="2:63" s="10" customFormat="1" ht="29.85" customHeight="1">
      <c r="B2324" s="176"/>
      <c r="C2324" s="177"/>
      <c r="D2324" s="178" t="s">
        <v>70</v>
      </c>
      <c r="E2324" s="190" t="s">
        <v>3758</v>
      </c>
      <c r="F2324" s="190" t="s">
        <v>3759</v>
      </c>
      <c r="G2324" s="177"/>
      <c r="H2324" s="177"/>
      <c r="I2324" s="180"/>
      <c r="J2324" s="191">
        <f>BK2324</f>
        <v>0</v>
      </c>
      <c r="K2324" s="177"/>
      <c r="L2324" s="182"/>
      <c r="M2324" s="183"/>
      <c r="N2324" s="184"/>
      <c r="O2324" s="184"/>
      <c r="P2324" s="185">
        <f>SUM(P2325:P2402)</f>
        <v>0</v>
      </c>
      <c r="Q2324" s="184"/>
      <c r="R2324" s="185">
        <f>SUM(R2325:R2402)</f>
        <v>0</v>
      </c>
      <c r="S2324" s="184"/>
      <c r="T2324" s="186">
        <f>SUM(T2325:T2402)</f>
        <v>0</v>
      </c>
      <c r="AR2324" s="187" t="s">
        <v>81</v>
      </c>
      <c r="AT2324" s="188" t="s">
        <v>70</v>
      </c>
      <c r="AU2324" s="188" t="s">
        <v>79</v>
      </c>
      <c r="AY2324" s="187" t="s">
        <v>172</v>
      </c>
      <c r="BK2324" s="189">
        <f>SUM(BK2325:BK2402)</f>
        <v>0</v>
      </c>
    </row>
    <row r="2325" spans="2:65" s="1" customFormat="1" ht="25.5" customHeight="1">
      <c r="B2325" s="41"/>
      <c r="C2325" s="192" t="s">
        <v>2067</v>
      </c>
      <c r="D2325" s="192" t="s">
        <v>174</v>
      </c>
      <c r="E2325" s="193" t="s">
        <v>3760</v>
      </c>
      <c r="F2325" s="194" t="s">
        <v>3761</v>
      </c>
      <c r="G2325" s="195" t="s">
        <v>218</v>
      </c>
      <c r="H2325" s="196">
        <v>435.146</v>
      </c>
      <c r="I2325" s="197"/>
      <c r="J2325" s="198">
        <f>ROUND(I2325*H2325,2)</f>
        <v>0</v>
      </c>
      <c r="K2325" s="194" t="s">
        <v>178</v>
      </c>
      <c r="L2325" s="61"/>
      <c r="M2325" s="199" t="s">
        <v>21</v>
      </c>
      <c r="N2325" s="200" t="s">
        <v>42</v>
      </c>
      <c r="O2325" s="42"/>
      <c r="P2325" s="201">
        <f>O2325*H2325</f>
        <v>0</v>
      </c>
      <c r="Q2325" s="201">
        <v>0</v>
      </c>
      <c r="R2325" s="201">
        <f>Q2325*H2325</f>
        <v>0</v>
      </c>
      <c r="S2325" s="201">
        <v>0</v>
      </c>
      <c r="T2325" s="202">
        <f>S2325*H2325</f>
        <v>0</v>
      </c>
      <c r="AR2325" s="24" t="s">
        <v>209</v>
      </c>
      <c r="AT2325" s="24" t="s">
        <v>174</v>
      </c>
      <c r="AU2325" s="24" t="s">
        <v>81</v>
      </c>
      <c r="AY2325" s="24" t="s">
        <v>172</v>
      </c>
      <c r="BE2325" s="203">
        <f>IF(N2325="základní",J2325,0)</f>
        <v>0</v>
      </c>
      <c r="BF2325" s="203">
        <f>IF(N2325="snížená",J2325,0)</f>
        <v>0</v>
      </c>
      <c r="BG2325" s="203">
        <f>IF(N2325="zákl. přenesená",J2325,0)</f>
        <v>0</v>
      </c>
      <c r="BH2325" s="203">
        <f>IF(N2325="sníž. přenesená",J2325,0)</f>
        <v>0</v>
      </c>
      <c r="BI2325" s="203">
        <f>IF(N2325="nulová",J2325,0)</f>
        <v>0</v>
      </c>
      <c r="BJ2325" s="24" t="s">
        <v>79</v>
      </c>
      <c r="BK2325" s="203">
        <f>ROUND(I2325*H2325,2)</f>
        <v>0</v>
      </c>
      <c r="BL2325" s="24" t="s">
        <v>209</v>
      </c>
      <c r="BM2325" s="24" t="s">
        <v>3762</v>
      </c>
    </row>
    <row r="2326" spans="2:65" s="1" customFormat="1" ht="16.5" customHeight="1">
      <c r="B2326" s="41"/>
      <c r="C2326" s="227" t="s">
        <v>2933</v>
      </c>
      <c r="D2326" s="227" t="s">
        <v>268</v>
      </c>
      <c r="E2326" s="228" t="s">
        <v>3763</v>
      </c>
      <c r="F2326" s="229" t="s">
        <v>3764</v>
      </c>
      <c r="G2326" s="230" t="s">
        <v>218</v>
      </c>
      <c r="H2326" s="231">
        <v>469.958</v>
      </c>
      <c r="I2326" s="232"/>
      <c r="J2326" s="233">
        <f>ROUND(I2326*H2326,2)</f>
        <v>0</v>
      </c>
      <c r="K2326" s="229" t="s">
        <v>21</v>
      </c>
      <c r="L2326" s="234"/>
      <c r="M2326" s="235" t="s">
        <v>21</v>
      </c>
      <c r="N2326" s="236" t="s">
        <v>42</v>
      </c>
      <c r="O2326" s="42"/>
      <c r="P2326" s="201">
        <f>O2326*H2326</f>
        <v>0</v>
      </c>
      <c r="Q2326" s="201">
        <v>0</v>
      </c>
      <c r="R2326" s="201">
        <f>Q2326*H2326</f>
        <v>0</v>
      </c>
      <c r="S2326" s="201">
        <v>0</v>
      </c>
      <c r="T2326" s="202">
        <f>S2326*H2326</f>
        <v>0</v>
      </c>
      <c r="AR2326" s="24" t="s">
        <v>246</v>
      </c>
      <c r="AT2326" s="24" t="s">
        <v>268</v>
      </c>
      <c r="AU2326" s="24" t="s">
        <v>81</v>
      </c>
      <c r="AY2326" s="24" t="s">
        <v>172</v>
      </c>
      <c r="BE2326" s="203">
        <f>IF(N2326="základní",J2326,0)</f>
        <v>0</v>
      </c>
      <c r="BF2326" s="203">
        <f>IF(N2326="snížená",J2326,0)</f>
        <v>0</v>
      </c>
      <c r="BG2326" s="203">
        <f>IF(N2326="zákl. přenesená",J2326,0)</f>
        <v>0</v>
      </c>
      <c r="BH2326" s="203">
        <f>IF(N2326="sníž. přenesená",J2326,0)</f>
        <v>0</v>
      </c>
      <c r="BI2326" s="203">
        <f>IF(N2326="nulová",J2326,0)</f>
        <v>0</v>
      </c>
      <c r="BJ2326" s="24" t="s">
        <v>79</v>
      </c>
      <c r="BK2326" s="203">
        <f>ROUND(I2326*H2326,2)</f>
        <v>0</v>
      </c>
      <c r="BL2326" s="24" t="s">
        <v>209</v>
      </c>
      <c r="BM2326" s="24" t="s">
        <v>3765</v>
      </c>
    </row>
    <row r="2327" spans="2:51" s="11" customFormat="1" ht="13.5">
      <c r="B2327" s="204"/>
      <c r="C2327" s="205"/>
      <c r="D2327" s="206" t="s">
        <v>180</v>
      </c>
      <c r="E2327" s="207" t="s">
        <v>21</v>
      </c>
      <c r="F2327" s="208" t="s">
        <v>3766</v>
      </c>
      <c r="G2327" s="205"/>
      <c r="H2327" s="209">
        <v>10.23</v>
      </c>
      <c r="I2327" s="210"/>
      <c r="J2327" s="205"/>
      <c r="K2327" s="205"/>
      <c r="L2327" s="211"/>
      <c r="M2327" s="212"/>
      <c r="N2327" s="213"/>
      <c r="O2327" s="213"/>
      <c r="P2327" s="213"/>
      <c r="Q2327" s="213"/>
      <c r="R2327" s="213"/>
      <c r="S2327" s="213"/>
      <c r="T2327" s="214"/>
      <c r="AT2327" s="215" t="s">
        <v>180</v>
      </c>
      <c r="AU2327" s="215" t="s">
        <v>81</v>
      </c>
      <c r="AV2327" s="11" t="s">
        <v>81</v>
      </c>
      <c r="AW2327" s="11" t="s">
        <v>182</v>
      </c>
      <c r="AX2327" s="11" t="s">
        <v>71</v>
      </c>
      <c r="AY2327" s="215" t="s">
        <v>172</v>
      </c>
    </row>
    <row r="2328" spans="2:51" s="11" customFormat="1" ht="13.5">
      <c r="B2328" s="204"/>
      <c r="C2328" s="205"/>
      <c r="D2328" s="206" t="s">
        <v>180</v>
      </c>
      <c r="E2328" s="207" t="s">
        <v>21</v>
      </c>
      <c r="F2328" s="208" t="s">
        <v>3767</v>
      </c>
      <c r="G2328" s="205"/>
      <c r="H2328" s="209">
        <v>3</v>
      </c>
      <c r="I2328" s="210"/>
      <c r="J2328" s="205"/>
      <c r="K2328" s="205"/>
      <c r="L2328" s="211"/>
      <c r="M2328" s="212"/>
      <c r="N2328" s="213"/>
      <c r="O2328" s="213"/>
      <c r="P2328" s="213"/>
      <c r="Q2328" s="213"/>
      <c r="R2328" s="213"/>
      <c r="S2328" s="213"/>
      <c r="T2328" s="214"/>
      <c r="AT2328" s="215" t="s">
        <v>180</v>
      </c>
      <c r="AU2328" s="215" t="s">
        <v>81</v>
      </c>
      <c r="AV2328" s="11" t="s">
        <v>81</v>
      </c>
      <c r="AW2328" s="11" t="s">
        <v>182</v>
      </c>
      <c r="AX2328" s="11" t="s">
        <v>71</v>
      </c>
      <c r="AY2328" s="215" t="s">
        <v>172</v>
      </c>
    </row>
    <row r="2329" spans="2:51" s="11" customFormat="1" ht="13.5">
      <c r="B2329" s="204"/>
      <c r="C2329" s="205"/>
      <c r="D2329" s="206" t="s">
        <v>180</v>
      </c>
      <c r="E2329" s="207" t="s">
        <v>21</v>
      </c>
      <c r="F2329" s="208" t="s">
        <v>3768</v>
      </c>
      <c r="G2329" s="205"/>
      <c r="H2329" s="209">
        <v>21.859</v>
      </c>
      <c r="I2329" s="210"/>
      <c r="J2329" s="205"/>
      <c r="K2329" s="205"/>
      <c r="L2329" s="211"/>
      <c r="M2329" s="212"/>
      <c r="N2329" s="213"/>
      <c r="O2329" s="213"/>
      <c r="P2329" s="213"/>
      <c r="Q2329" s="213"/>
      <c r="R2329" s="213"/>
      <c r="S2329" s="213"/>
      <c r="T2329" s="214"/>
      <c r="AT2329" s="215" t="s">
        <v>180</v>
      </c>
      <c r="AU2329" s="215" t="s">
        <v>81</v>
      </c>
      <c r="AV2329" s="11" t="s">
        <v>81</v>
      </c>
      <c r="AW2329" s="11" t="s">
        <v>182</v>
      </c>
      <c r="AX2329" s="11" t="s">
        <v>71</v>
      </c>
      <c r="AY2329" s="215" t="s">
        <v>172</v>
      </c>
    </row>
    <row r="2330" spans="2:51" s="11" customFormat="1" ht="13.5">
      <c r="B2330" s="204"/>
      <c r="C2330" s="205"/>
      <c r="D2330" s="206" t="s">
        <v>180</v>
      </c>
      <c r="E2330" s="207" t="s">
        <v>21</v>
      </c>
      <c r="F2330" s="208" t="s">
        <v>3769</v>
      </c>
      <c r="G2330" s="205"/>
      <c r="H2330" s="209">
        <v>20.489</v>
      </c>
      <c r="I2330" s="210"/>
      <c r="J2330" s="205"/>
      <c r="K2330" s="205"/>
      <c r="L2330" s="211"/>
      <c r="M2330" s="212"/>
      <c r="N2330" s="213"/>
      <c r="O2330" s="213"/>
      <c r="P2330" s="213"/>
      <c r="Q2330" s="213"/>
      <c r="R2330" s="213"/>
      <c r="S2330" s="213"/>
      <c r="T2330" s="214"/>
      <c r="AT2330" s="215" t="s">
        <v>180</v>
      </c>
      <c r="AU2330" s="215" t="s">
        <v>81</v>
      </c>
      <c r="AV2330" s="11" t="s">
        <v>81</v>
      </c>
      <c r="AW2330" s="11" t="s">
        <v>182</v>
      </c>
      <c r="AX2330" s="11" t="s">
        <v>71</v>
      </c>
      <c r="AY2330" s="215" t="s">
        <v>172</v>
      </c>
    </row>
    <row r="2331" spans="2:51" s="11" customFormat="1" ht="13.5">
      <c r="B2331" s="204"/>
      <c r="C2331" s="205"/>
      <c r="D2331" s="206" t="s">
        <v>180</v>
      </c>
      <c r="E2331" s="207" t="s">
        <v>21</v>
      </c>
      <c r="F2331" s="208" t="s">
        <v>3770</v>
      </c>
      <c r="G2331" s="205"/>
      <c r="H2331" s="209">
        <v>20.489</v>
      </c>
      <c r="I2331" s="210"/>
      <c r="J2331" s="205"/>
      <c r="K2331" s="205"/>
      <c r="L2331" s="211"/>
      <c r="M2331" s="212"/>
      <c r="N2331" s="213"/>
      <c r="O2331" s="213"/>
      <c r="P2331" s="213"/>
      <c r="Q2331" s="213"/>
      <c r="R2331" s="213"/>
      <c r="S2331" s="213"/>
      <c r="T2331" s="214"/>
      <c r="AT2331" s="215" t="s">
        <v>180</v>
      </c>
      <c r="AU2331" s="215" t="s">
        <v>81</v>
      </c>
      <c r="AV2331" s="11" t="s">
        <v>81</v>
      </c>
      <c r="AW2331" s="11" t="s">
        <v>182</v>
      </c>
      <c r="AX2331" s="11" t="s">
        <v>71</v>
      </c>
      <c r="AY2331" s="215" t="s">
        <v>172</v>
      </c>
    </row>
    <row r="2332" spans="2:51" s="11" customFormat="1" ht="13.5">
      <c r="B2332" s="204"/>
      <c r="C2332" s="205"/>
      <c r="D2332" s="206" t="s">
        <v>180</v>
      </c>
      <c r="E2332" s="207" t="s">
        <v>21</v>
      </c>
      <c r="F2332" s="208" t="s">
        <v>3771</v>
      </c>
      <c r="G2332" s="205"/>
      <c r="H2332" s="209">
        <v>21.399</v>
      </c>
      <c r="I2332" s="210"/>
      <c r="J2332" s="205"/>
      <c r="K2332" s="205"/>
      <c r="L2332" s="211"/>
      <c r="M2332" s="212"/>
      <c r="N2332" s="213"/>
      <c r="O2332" s="213"/>
      <c r="P2332" s="213"/>
      <c r="Q2332" s="213"/>
      <c r="R2332" s="213"/>
      <c r="S2332" s="213"/>
      <c r="T2332" s="214"/>
      <c r="AT2332" s="215" t="s">
        <v>180</v>
      </c>
      <c r="AU2332" s="215" t="s">
        <v>81</v>
      </c>
      <c r="AV2332" s="11" t="s">
        <v>81</v>
      </c>
      <c r="AW2332" s="11" t="s">
        <v>182</v>
      </c>
      <c r="AX2332" s="11" t="s">
        <v>71</v>
      </c>
      <c r="AY2332" s="215" t="s">
        <v>172</v>
      </c>
    </row>
    <row r="2333" spans="2:51" s="11" customFormat="1" ht="13.5">
      <c r="B2333" s="204"/>
      <c r="C2333" s="205"/>
      <c r="D2333" s="206" t="s">
        <v>180</v>
      </c>
      <c r="E2333" s="207" t="s">
        <v>21</v>
      </c>
      <c r="F2333" s="208" t="s">
        <v>3772</v>
      </c>
      <c r="G2333" s="205"/>
      <c r="H2333" s="209">
        <v>22.159</v>
      </c>
      <c r="I2333" s="210"/>
      <c r="J2333" s="205"/>
      <c r="K2333" s="205"/>
      <c r="L2333" s="211"/>
      <c r="M2333" s="212"/>
      <c r="N2333" s="213"/>
      <c r="O2333" s="213"/>
      <c r="P2333" s="213"/>
      <c r="Q2333" s="213"/>
      <c r="R2333" s="213"/>
      <c r="S2333" s="213"/>
      <c r="T2333" s="214"/>
      <c r="AT2333" s="215" t="s">
        <v>180</v>
      </c>
      <c r="AU2333" s="215" t="s">
        <v>81</v>
      </c>
      <c r="AV2333" s="11" t="s">
        <v>81</v>
      </c>
      <c r="AW2333" s="11" t="s">
        <v>182</v>
      </c>
      <c r="AX2333" s="11" t="s">
        <v>71</v>
      </c>
      <c r="AY2333" s="215" t="s">
        <v>172</v>
      </c>
    </row>
    <row r="2334" spans="2:51" s="11" customFormat="1" ht="13.5">
      <c r="B2334" s="204"/>
      <c r="C2334" s="205"/>
      <c r="D2334" s="206" t="s">
        <v>180</v>
      </c>
      <c r="E2334" s="207" t="s">
        <v>21</v>
      </c>
      <c r="F2334" s="208" t="s">
        <v>3773</v>
      </c>
      <c r="G2334" s="205"/>
      <c r="H2334" s="209">
        <v>20.039</v>
      </c>
      <c r="I2334" s="210"/>
      <c r="J2334" s="205"/>
      <c r="K2334" s="205"/>
      <c r="L2334" s="211"/>
      <c r="M2334" s="212"/>
      <c r="N2334" s="213"/>
      <c r="O2334" s="213"/>
      <c r="P2334" s="213"/>
      <c r="Q2334" s="213"/>
      <c r="R2334" s="213"/>
      <c r="S2334" s="213"/>
      <c r="T2334" s="214"/>
      <c r="AT2334" s="215" t="s">
        <v>180</v>
      </c>
      <c r="AU2334" s="215" t="s">
        <v>81</v>
      </c>
      <c r="AV2334" s="11" t="s">
        <v>81</v>
      </c>
      <c r="AW2334" s="11" t="s">
        <v>182</v>
      </c>
      <c r="AX2334" s="11" t="s">
        <v>71</v>
      </c>
      <c r="AY2334" s="215" t="s">
        <v>172</v>
      </c>
    </row>
    <row r="2335" spans="2:51" s="11" customFormat="1" ht="13.5">
      <c r="B2335" s="204"/>
      <c r="C2335" s="205"/>
      <c r="D2335" s="206" t="s">
        <v>180</v>
      </c>
      <c r="E2335" s="207" t="s">
        <v>21</v>
      </c>
      <c r="F2335" s="208" t="s">
        <v>3774</v>
      </c>
      <c r="G2335" s="205"/>
      <c r="H2335" s="209">
        <v>20.109</v>
      </c>
      <c r="I2335" s="210"/>
      <c r="J2335" s="205"/>
      <c r="K2335" s="205"/>
      <c r="L2335" s="211"/>
      <c r="M2335" s="212"/>
      <c r="N2335" s="213"/>
      <c r="O2335" s="213"/>
      <c r="P2335" s="213"/>
      <c r="Q2335" s="213"/>
      <c r="R2335" s="213"/>
      <c r="S2335" s="213"/>
      <c r="T2335" s="214"/>
      <c r="AT2335" s="215" t="s">
        <v>180</v>
      </c>
      <c r="AU2335" s="215" t="s">
        <v>81</v>
      </c>
      <c r="AV2335" s="11" t="s">
        <v>81</v>
      </c>
      <c r="AW2335" s="11" t="s">
        <v>182</v>
      </c>
      <c r="AX2335" s="11" t="s">
        <v>71</v>
      </c>
      <c r="AY2335" s="215" t="s">
        <v>172</v>
      </c>
    </row>
    <row r="2336" spans="2:51" s="11" customFormat="1" ht="13.5">
      <c r="B2336" s="204"/>
      <c r="C2336" s="205"/>
      <c r="D2336" s="206" t="s">
        <v>180</v>
      </c>
      <c r="E2336" s="207" t="s">
        <v>21</v>
      </c>
      <c r="F2336" s="208" t="s">
        <v>3775</v>
      </c>
      <c r="G2336" s="205"/>
      <c r="H2336" s="209">
        <v>22.159</v>
      </c>
      <c r="I2336" s="210"/>
      <c r="J2336" s="205"/>
      <c r="K2336" s="205"/>
      <c r="L2336" s="211"/>
      <c r="M2336" s="212"/>
      <c r="N2336" s="213"/>
      <c r="O2336" s="213"/>
      <c r="P2336" s="213"/>
      <c r="Q2336" s="213"/>
      <c r="R2336" s="213"/>
      <c r="S2336" s="213"/>
      <c r="T2336" s="214"/>
      <c r="AT2336" s="215" t="s">
        <v>180</v>
      </c>
      <c r="AU2336" s="215" t="s">
        <v>81</v>
      </c>
      <c r="AV2336" s="11" t="s">
        <v>81</v>
      </c>
      <c r="AW2336" s="11" t="s">
        <v>182</v>
      </c>
      <c r="AX2336" s="11" t="s">
        <v>71</v>
      </c>
      <c r="AY2336" s="215" t="s">
        <v>172</v>
      </c>
    </row>
    <row r="2337" spans="2:51" s="11" customFormat="1" ht="13.5">
      <c r="B2337" s="204"/>
      <c r="C2337" s="205"/>
      <c r="D2337" s="206" t="s">
        <v>180</v>
      </c>
      <c r="E2337" s="207" t="s">
        <v>21</v>
      </c>
      <c r="F2337" s="208" t="s">
        <v>3776</v>
      </c>
      <c r="G2337" s="205"/>
      <c r="H2337" s="209">
        <v>22.159</v>
      </c>
      <c r="I2337" s="210"/>
      <c r="J2337" s="205"/>
      <c r="K2337" s="205"/>
      <c r="L2337" s="211"/>
      <c r="M2337" s="212"/>
      <c r="N2337" s="213"/>
      <c r="O2337" s="213"/>
      <c r="P2337" s="213"/>
      <c r="Q2337" s="213"/>
      <c r="R2337" s="213"/>
      <c r="S2337" s="213"/>
      <c r="T2337" s="214"/>
      <c r="AT2337" s="215" t="s">
        <v>180</v>
      </c>
      <c r="AU2337" s="215" t="s">
        <v>81</v>
      </c>
      <c r="AV2337" s="11" t="s">
        <v>81</v>
      </c>
      <c r="AW2337" s="11" t="s">
        <v>182</v>
      </c>
      <c r="AX2337" s="11" t="s">
        <v>71</v>
      </c>
      <c r="AY2337" s="215" t="s">
        <v>172</v>
      </c>
    </row>
    <row r="2338" spans="2:51" s="11" customFormat="1" ht="13.5">
      <c r="B2338" s="204"/>
      <c r="C2338" s="205"/>
      <c r="D2338" s="206" t="s">
        <v>180</v>
      </c>
      <c r="E2338" s="207" t="s">
        <v>21</v>
      </c>
      <c r="F2338" s="208" t="s">
        <v>3777</v>
      </c>
      <c r="G2338" s="205"/>
      <c r="H2338" s="209">
        <v>20.039</v>
      </c>
      <c r="I2338" s="210"/>
      <c r="J2338" s="205"/>
      <c r="K2338" s="205"/>
      <c r="L2338" s="211"/>
      <c r="M2338" s="212"/>
      <c r="N2338" s="213"/>
      <c r="O2338" s="213"/>
      <c r="P2338" s="213"/>
      <c r="Q2338" s="213"/>
      <c r="R2338" s="213"/>
      <c r="S2338" s="213"/>
      <c r="T2338" s="214"/>
      <c r="AT2338" s="215" t="s">
        <v>180</v>
      </c>
      <c r="AU2338" s="215" t="s">
        <v>81</v>
      </c>
      <c r="AV2338" s="11" t="s">
        <v>81</v>
      </c>
      <c r="AW2338" s="11" t="s">
        <v>182</v>
      </c>
      <c r="AX2338" s="11" t="s">
        <v>71</v>
      </c>
      <c r="AY2338" s="215" t="s">
        <v>172</v>
      </c>
    </row>
    <row r="2339" spans="2:51" s="11" customFormat="1" ht="13.5">
      <c r="B2339" s="204"/>
      <c r="C2339" s="205"/>
      <c r="D2339" s="206" t="s">
        <v>180</v>
      </c>
      <c r="E2339" s="207" t="s">
        <v>21</v>
      </c>
      <c r="F2339" s="208" t="s">
        <v>3778</v>
      </c>
      <c r="G2339" s="205"/>
      <c r="H2339" s="209">
        <v>20.109</v>
      </c>
      <c r="I2339" s="210"/>
      <c r="J2339" s="205"/>
      <c r="K2339" s="205"/>
      <c r="L2339" s="211"/>
      <c r="M2339" s="212"/>
      <c r="N2339" s="213"/>
      <c r="O2339" s="213"/>
      <c r="P2339" s="213"/>
      <c r="Q2339" s="213"/>
      <c r="R2339" s="213"/>
      <c r="S2339" s="213"/>
      <c r="T2339" s="214"/>
      <c r="AT2339" s="215" t="s">
        <v>180</v>
      </c>
      <c r="AU2339" s="215" t="s">
        <v>81</v>
      </c>
      <c r="AV2339" s="11" t="s">
        <v>81</v>
      </c>
      <c r="AW2339" s="11" t="s">
        <v>182</v>
      </c>
      <c r="AX2339" s="11" t="s">
        <v>71</v>
      </c>
      <c r="AY2339" s="215" t="s">
        <v>172</v>
      </c>
    </row>
    <row r="2340" spans="2:51" s="11" customFormat="1" ht="13.5">
      <c r="B2340" s="204"/>
      <c r="C2340" s="205"/>
      <c r="D2340" s="206" t="s">
        <v>180</v>
      </c>
      <c r="E2340" s="207" t="s">
        <v>21</v>
      </c>
      <c r="F2340" s="208" t="s">
        <v>3779</v>
      </c>
      <c r="G2340" s="205"/>
      <c r="H2340" s="209">
        <v>22.159</v>
      </c>
      <c r="I2340" s="210"/>
      <c r="J2340" s="205"/>
      <c r="K2340" s="205"/>
      <c r="L2340" s="211"/>
      <c r="M2340" s="212"/>
      <c r="N2340" s="213"/>
      <c r="O2340" s="213"/>
      <c r="P2340" s="213"/>
      <c r="Q2340" s="213"/>
      <c r="R2340" s="213"/>
      <c r="S2340" s="213"/>
      <c r="T2340" s="214"/>
      <c r="AT2340" s="215" t="s">
        <v>180</v>
      </c>
      <c r="AU2340" s="215" t="s">
        <v>81</v>
      </c>
      <c r="AV2340" s="11" t="s">
        <v>81</v>
      </c>
      <c r="AW2340" s="11" t="s">
        <v>182</v>
      </c>
      <c r="AX2340" s="11" t="s">
        <v>71</v>
      </c>
      <c r="AY2340" s="215" t="s">
        <v>172</v>
      </c>
    </row>
    <row r="2341" spans="2:51" s="11" customFormat="1" ht="13.5">
      <c r="B2341" s="204"/>
      <c r="C2341" s="205"/>
      <c r="D2341" s="206" t="s">
        <v>180</v>
      </c>
      <c r="E2341" s="207" t="s">
        <v>21</v>
      </c>
      <c r="F2341" s="208" t="s">
        <v>3780</v>
      </c>
      <c r="G2341" s="205"/>
      <c r="H2341" s="209">
        <v>22.159</v>
      </c>
      <c r="I2341" s="210"/>
      <c r="J2341" s="205"/>
      <c r="K2341" s="205"/>
      <c r="L2341" s="211"/>
      <c r="M2341" s="212"/>
      <c r="N2341" s="213"/>
      <c r="O2341" s="213"/>
      <c r="P2341" s="213"/>
      <c r="Q2341" s="213"/>
      <c r="R2341" s="213"/>
      <c r="S2341" s="213"/>
      <c r="T2341" s="214"/>
      <c r="AT2341" s="215" t="s">
        <v>180</v>
      </c>
      <c r="AU2341" s="215" t="s">
        <v>81</v>
      </c>
      <c r="AV2341" s="11" t="s">
        <v>81</v>
      </c>
      <c r="AW2341" s="11" t="s">
        <v>182</v>
      </c>
      <c r="AX2341" s="11" t="s">
        <v>71</v>
      </c>
      <c r="AY2341" s="215" t="s">
        <v>172</v>
      </c>
    </row>
    <row r="2342" spans="2:51" s="11" customFormat="1" ht="13.5">
      <c r="B2342" s="204"/>
      <c r="C2342" s="205"/>
      <c r="D2342" s="206" t="s">
        <v>180</v>
      </c>
      <c r="E2342" s="207" t="s">
        <v>21</v>
      </c>
      <c r="F2342" s="208" t="s">
        <v>3781</v>
      </c>
      <c r="G2342" s="205"/>
      <c r="H2342" s="209">
        <v>20.039</v>
      </c>
      <c r="I2342" s="210"/>
      <c r="J2342" s="205"/>
      <c r="K2342" s="205"/>
      <c r="L2342" s="211"/>
      <c r="M2342" s="212"/>
      <c r="N2342" s="213"/>
      <c r="O2342" s="213"/>
      <c r="P2342" s="213"/>
      <c r="Q2342" s="213"/>
      <c r="R2342" s="213"/>
      <c r="S2342" s="213"/>
      <c r="T2342" s="214"/>
      <c r="AT2342" s="215" t="s">
        <v>180</v>
      </c>
      <c r="AU2342" s="215" t="s">
        <v>81</v>
      </c>
      <c r="AV2342" s="11" t="s">
        <v>81</v>
      </c>
      <c r="AW2342" s="11" t="s">
        <v>182</v>
      </c>
      <c r="AX2342" s="11" t="s">
        <v>71</v>
      </c>
      <c r="AY2342" s="215" t="s">
        <v>172</v>
      </c>
    </row>
    <row r="2343" spans="2:51" s="11" customFormat="1" ht="13.5">
      <c r="B2343" s="204"/>
      <c r="C2343" s="205"/>
      <c r="D2343" s="206" t="s">
        <v>180</v>
      </c>
      <c r="E2343" s="207" t="s">
        <v>21</v>
      </c>
      <c r="F2343" s="208" t="s">
        <v>3782</v>
      </c>
      <c r="G2343" s="205"/>
      <c r="H2343" s="209">
        <v>20.109</v>
      </c>
      <c r="I2343" s="210"/>
      <c r="J2343" s="205"/>
      <c r="K2343" s="205"/>
      <c r="L2343" s="211"/>
      <c r="M2343" s="212"/>
      <c r="N2343" s="213"/>
      <c r="O2343" s="213"/>
      <c r="P2343" s="213"/>
      <c r="Q2343" s="213"/>
      <c r="R2343" s="213"/>
      <c r="S2343" s="213"/>
      <c r="T2343" s="214"/>
      <c r="AT2343" s="215" t="s">
        <v>180</v>
      </c>
      <c r="AU2343" s="215" t="s">
        <v>81</v>
      </c>
      <c r="AV2343" s="11" t="s">
        <v>81</v>
      </c>
      <c r="AW2343" s="11" t="s">
        <v>182</v>
      </c>
      <c r="AX2343" s="11" t="s">
        <v>71</v>
      </c>
      <c r="AY2343" s="215" t="s">
        <v>172</v>
      </c>
    </row>
    <row r="2344" spans="2:51" s="11" customFormat="1" ht="13.5">
      <c r="B2344" s="204"/>
      <c r="C2344" s="205"/>
      <c r="D2344" s="206" t="s">
        <v>180</v>
      </c>
      <c r="E2344" s="207" t="s">
        <v>21</v>
      </c>
      <c r="F2344" s="208" t="s">
        <v>3783</v>
      </c>
      <c r="G2344" s="205"/>
      <c r="H2344" s="209">
        <v>22.159</v>
      </c>
      <c r="I2344" s="210"/>
      <c r="J2344" s="205"/>
      <c r="K2344" s="205"/>
      <c r="L2344" s="211"/>
      <c r="M2344" s="212"/>
      <c r="N2344" s="213"/>
      <c r="O2344" s="213"/>
      <c r="P2344" s="213"/>
      <c r="Q2344" s="213"/>
      <c r="R2344" s="213"/>
      <c r="S2344" s="213"/>
      <c r="T2344" s="214"/>
      <c r="AT2344" s="215" t="s">
        <v>180</v>
      </c>
      <c r="AU2344" s="215" t="s">
        <v>81</v>
      </c>
      <c r="AV2344" s="11" t="s">
        <v>81</v>
      </c>
      <c r="AW2344" s="11" t="s">
        <v>182</v>
      </c>
      <c r="AX2344" s="11" t="s">
        <v>71</v>
      </c>
      <c r="AY2344" s="215" t="s">
        <v>172</v>
      </c>
    </row>
    <row r="2345" spans="2:51" s="11" customFormat="1" ht="13.5">
      <c r="B2345" s="204"/>
      <c r="C2345" s="205"/>
      <c r="D2345" s="206" t="s">
        <v>180</v>
      </c>
      <c r="E2345" s="207" t="s">
        <v>21</v>
      </c>
      <c r="F2345" s="208" t="s">
        <v>3784</v>
      </c>
      <c r="G2345" s="205"/>
      <c r="H2345" s="209">
        <v>22.159</v>
      </c>
      <c r="I2345" s="210"/>
      <c r="J2345" s="205"/>
      <c r="K2345" s="205"/>
      <c r="L2345" s="211"/>
      <c r="M2345" s="212"/>
      <c r="N2345" s="213"/>
      <c r="O2345" s="213"/>
      <c r="P2345" s="213"/>
      <c r="Q2345" s="213"/>
      <c r="R2345" s="213"/>
      <c r="S2345" s="213"/>
      <c r="T2345" s="214"/>
      <c r="AT2345" s="215" t="s">
        <v>180</v>
      </c>
      <c r="AU2345" s="215" t="s">
        <v>81</v>
      </c>
      <c r="AV2345" s="11" t="s">
        <v>81</v>
      </c>
      <c r="AW2345" s="11" t="s">
        <v>182</v>
      </c>
      <c r="AX2345" s="11" t="s">
        <v>71</v>
      </c>
      <c r="AY2345" s="215" t="s">
        <v>172</v>
      </c>
    </row>
    <row r="2346" spans="2:51" s="11" customFormat="1" ht="13.5">
      <c r="B2346" s="204"/>
      <c r="C2346" s="205"/>
      <c r="D2346" s="206" t="s">
        <v>180</v>
      </c>
      <c r="E2346" s="207" t="s">
        <v>21</v>
      </c>
      <c r="F2346" s="208" t="s">
        <v>3785</v>
      </c>
      <c r="G2346" s="205"/>
      <c r="H2346" s="209">
        <v>19.855</v>
      </c>
      <c r="I2346" s="210"/>
      <c r="J2346" s="205"/>
      <c r="K2346" s="205"/>
      <c r="L2346" s="211"/>
      <c r="M2346" s="212"/>
      <c r="N2346" s="213"/>
      <c r="O2346" s="213"/>
      <c r="P2346" s="213"/>
      <c r="Q2346" s="213"/>
      <c r="R2346" s="213"/>
      <c r="S2346" s="213"/>
      <c r="T2346" s="214"/>
      <c r="AT2346" s="215" t="s">
        <v>180</v>
      </c>
      <c r="AU2346" s="215" t="s">
        <v>81</v>
      </c>
      <c r="AV2346" s="11" t="s">
        <v>81</v>
      </c>
      <c r="AW2346" s="11" t="s">
        <v>182</v>
      </c>
      <c r="AX2346" s="11" t="s">
        <v>71</v>
      </c>
      <c r="AY2346" s="215" t="s">
        <v>172</v>
      </c>
    </row>
    <row r="2347" spans="2:51" s="11" customFormat="1" ht="13.5">
      <c r="B2347" s="204"/>
      <c r="C2347" s="205"/>
      <c r="D2347" s="206" t="s">
        <v>180</v>
      </c>
      <c r="E2347" s="207" t="s">
        <v>21</v>
      </c>
      <c r="F2347" s="208" t="s">
        <v>3786</v>
      </c>
      <c r="G2347" s="205"/>
      <c r="H2347" s="209">
        <v>20.109</v>
      </c>
      <c r="I2347" s="210"/>
      <c r="J2347" s="205"/>
      <c r="K2347" s="205"/>
      <c r="L2347" s="211"/>
      <c r="M2347" s="212"/>
      <c r="N2347" s="213"/>
      <c r="O2347" s="213"/>
      <c r="P2347" s="213"/>
      <c r="Q2347" s="213"/>
      <c r="R2347" s="213"/>
      <c r="S2347" s="213"/>
      <c r="T2347" s="214"/>
      <c r="AT2347" s="215" t="s">
        <v>180</v>
      </c>
      <c r="AU2347" s="215" t="s">
        <v>81</v>
      </c>
      <c r="AV2347" s="11" t="s">
        <v>81</v>
      </c>
      <c r="AW2347" s="11" t="s">
        <v>182</v>
      </c>
      <c r="AX2347" s="11" t="s">
        <v>71</v>
      </c>
      <c r="AY2347" s="215" t="s">
        <v>172</v>
      </c>
    </row>
    <row r="2348" spans="2:51" s="11" customFormat="1" ht="13.5">
      <c r="B2348" s="204"/>
      <c r="C2348" s="205"/>
      <c r="D2348" s="206" t="s">
        <v>180</v>
      </c>
      <c r="E2348" s="207" t="s">
        <v>21</v>
      </c>
      <c r="F2348" s="208" t="s">
        <v>3787</v>
      </c>
      <c r="G2348" s="205"/>
      <c r="H2348" s="209">
        <v>22.159</v>
      </c>
      <c r="I2348" s="210"/>
      <c r="J2348" s="205"/>
      <c r="K2348" s="205"/>
      <c r="L2348" s="211"/>
      <c r="M2348" s="212"/>
      <c r="N2348" s="213"/>
      <c r="O2348" s="213"/>
      <c r="P2348" s="213"/>
      <c r="Q2348" s="213"/>
      <c r="R2348" s="213"/>
      <c r="S2348" s="213"/>
      <c r="T2348" s="214"/>
      <c r="AT2348" s="215" t="s">
        <v>180</v>
      </c>
      <c r="AU2348" s="215" t="s">
        <v>81</v>
      </c>
      <c r="AV2348" s="11" t="s">
        <v>81</v>
      </c>
      <c r="AW2348" s="11" t="s">
        <v>182</v>
      </c>
      <c r="AX2348" s="11" t="s">
        <v>71</v>
      </c>
      <c r="AY2348" s="215" t="s">
        <v>172</v>
      </c>
    </row>
    <row r="2349" spans="2:51" s="12" customFormat="1" ht="13.5">
      <c r="B2349" s="216"/>
      <c r="C2349" s="217"/>
      <c r="D2349" s="206" t="s">
        <v>180</v>
      </c>
      <c r="E2349" s="218" t="s">
        <v>21</v>
      </c>
      <c r="F2349" s="219" t="s">
        <v>183</v>
      </c>
      <c r="G2349" s="217"/>
      <c r="H2349" s="220">
        <v>435.146</v>
      </c>
      <c r="I2349" s="221"/>
      <c r="J2349" s="217"/>
      <c r="K2349" s="217"/>
      <c r="L2349" s="222"/>
      <c r="M2349" s="223"/>
      <c r="N2349" s="224"/>
      <c r="O2349" s="224"/>
      <c r="P2349" s="224"/>
      <c r="Q2349" s="224"/>
      <c r="R2349" s="224"/>
      <c r="S2349" s="224"/>
      <c r="T2349" s="225"/>
      <c r="AT2349" s="226" t="s">
        <v>180</v>
      </c>
      <c r="AU2349" s="226" t="s">
        <v>81</v>
      </c>
      <c r="AV2349" s="12" t="s">
        <v>179</v>
      </c>
      <c r="AW2349" s="12" t="s">
        <v>182</v>
      </c>
      <c r="AX2349" s="12" t="s">
        <v>71</v>
      </c>
      <c r="AY2349" s="226" t="s">
        <v>172</v>
      </c>
    </row>
    <row r="2350" spans="2:51" s="11" customFormat="1" ht="13.5">
      <c r="B2350" s="204"/>
      <c r="C2350" s="205"/>
      <c r="D2350" s="206" t="s">
        <v>180</v>
      </c>
      <c r="E2350" s="207" t="s">
        <v>21</v>
      </c>
      <c r="F2350" s="208" t="s">
        <v>3788</v>
      </c>
      <c r="G2350" s="205"/>
      <c r="H2350" s="209">
        <v>469.95768</v>
      </c>
      <c r="I2350" s="210"/>
      <c r="J2350" s="205"/>
      <c r="K2350" s="205"/>
      <c r="L2350" s="211"/>
      <c r="M2350" s="212"/>
      <c r="N2350" s="213"/>
      <c r="O2350" s="213"/>
      <c r="P2350" s="213"/>
      <c r="Q2350" s="213"/>
      <c r="R2350" s="213"/>
      <c r="S2350" s="213"/>
      <c r="T2350" s="214"/>
      <c r="AT2350" s="215" t="s">
        <v>180</v>
      </c>
      <c r="AU2350" s="215" t="s">
        <v>81</v>
      </c>
      <c r="AV2350" s="11" t="s">
        <v>81</v>
      </c>
      <c r="AW2350" s="11" t="s">
        <v>182</v>
      </c>
      <c r="AX2350" s="11" t="s">
        <v>71</v>
      </c>
      <c r="AY2350" s="215" t="s">
        <v>172</v>
      </c>
    </row>
    <row r="2351" spans="2:51" s="12" customFormat="1" ht="13.5">
      <c r="B2351" s="216"/>
      <c r="C2351" s="217"/>
      <c r="D2351" s="206" t="s">
        <v>180</v>
      </c>
      <c r="E2351" s="218" t="s">
        <v>21</v>
      </c>
      <c r="F2351" s="219" t="s">
        <v>183</v>
      </c>
      <c r="G2351" s="217"/>
      <c r="H2351" s="220">
        <v>469.95768</v>
      </c>
      <c r="I2351" s="221"/>
      <c r="J2351" s="217"/>
      <c r="K2351" s="217"/>
      <c r="L2351" s="222"/>
      <c r="M2351" s="223"/>
      <c r="N2351" s="224"/>
      <c r="O2351" s="224"/>
      <c r="P2351" s="224"/>
      <c r="Q2351" s="224"/>
      <c r="R2351" s="224"/>
      <c r="S2351" s="224"/>
      <c r="T2351" s="225"/>
      <c r="AT2351" s="226" t="s">
        <v>180</v>
      </c>
      <c r="AU2351" s="226" t="s">
        <v>81</v>
      </c>
      <c r="AV2351" s="12" t="s">
        <v>179</v>
      </c>
      <c r="AW2351" s="12" t="s">
        <v>182</v>
      </c>
      <c r="AX2351" s="12" t="s">
        <v>79</v>
      </c>
      <c r="AY2351" s="226" t="s">
        <v>172</v>
      </c>
    </row>
    <row r="2352" spans="2:65" s="1" customFormat="1" ht="16.5" customHeight="1">
      <c r="B2352" s="41"/>
      <c r="C2352" s="192" t="s">
        <v>2070</v>
      </c>
      <c r="D2352" s="192" t="s">
        <v>174</v>
      </c>
      <c r="E2352" s="193" t="s">
        <v>3789</v>
      </c>
      <c r="F2352" s="194" t="s">
        <v>3790</v>
      </c>
      <c r="G2352" s="195" t="s">
        <v>218</v>
      </c>
      <c r="H2352" s="196">
        <v>51.575</v>
      </c>
      <c r="I2352" s="197"/>
      <c r="J2352" s="198">
        <f>ROUND(I2352*H2352,2)</f>
        <v>0</v>
      </c>
      <c r="K2352" s="194" t="s">
        <v>178</v>
      </c>
      <c r="L2352" s="61"/>
      <c r="M2352" s="199" t="s">
        <v>21</v>
      </c>
      <c r="N2352" s="200" t="s">
        <v>42</v>
      </c>
      <c r="O2352" s="42"/>
      <c r="P2352" s="201">
        <f>O2352*H2352</f>
        <v>0</v>
      </c>
      <c r="Q2352" s="201">
        <v>0</v>
      </c>
      <c r="R2352" s="201">
        <f>Q2352*H2352</f>
        <v>0</v>
      </c>
      <c r="S2352" s="201">
        <v>0</v>
      </c>
      <c r="T2352" s="202">
        <f>S2352*H2352</f>
        <v>0</v>
      </c>
      <c r="AR2352" s="24" t="s">
        <v>209</v>
      </c>
      <c r="AT2352" s="24" t="s">
        <v>174</v>
      </c>
      <c r="AU2352" s="24" t="s">
        <v>81</v>
      </c>
      <c r="AY2352" s="24" t="s">
        <v>172</v>
      </c>
      <c r="BE2352" s="203">
        <f>IF(N2352="základní",J2352,0)</f>
        <v>0</v>
      </c>
      <c r="BF2352" s="203">
        <f>IF(N2352="snížená",J2352,0)</f>
        <v>0</v>
      </c>
      <c r="BG2352" s="203">
        <f>IF(N2352="zákl. přenesená",J2352,0)</f>
        <v>0</v>
      </c>
      <c r="BH2352" s="203">
        <f>IF(N2352="sníž. přenesená",J2352,0)</f>
        <v>0</v>
      </c>
      <c r="BI2352" s="203">
        <f>IF(N2352="nulová",J2352,0)</f>
        <v>0</v>
      </c>
      <c r="BJ2352" s="24" t="s">
        <v>79</v>
      </c>
      <c r="BK2352" s="203">
        <f>ROUND(I2352*H2352,2)</f>
        <v>0</v>
      </c>
      <c r="BL2352" s="24" t="s">
        <v>209</v>
      </c>
      <c r="BM2352" s="24" t="s">
        <v>3791</v>
      </c>
    </row>
    <row r="2353" spans="2:65" s="1" customFormat="1" ht="16.5" customHeight="1">
      <c r="B2353" s="41"/>
      <c r="C2353" s="192" t="s">
        <v>3792</v>
      </c>
      <c r="D2353" s="192" t="s">
        <v>174</v>
      </c>
      <c r="E2353" s="193" t="s">
        <v>3793</v>
      </c>
      <c r="F2353" s="194" t="s">
        <v>3794</v>
      </c>
      <c r="G2353" s="195" t="s">
        <v>348</v>
      </c>
      <c r="H2353" s="196">
        <v>346.38</v>
      </c>
      <c r="I2353" s="197"/>
      <c r="J2353" s="198">
        <f>ROUND(I2353*H2353,2)</f>
        <v>0</v>
      </c>
      <c r="K2353" s="194" t="s">
        <v>178</v>
      </c>
      <c r="L2353" s="61"/>
      <c r="M2353" s="199" t="s">
        <v>21</v>
      </c>
      <c r="N2353" s="200" t="s">
        <v>42</v>
      </c>
      <c r="O2353" s="42"/>
      <c r="P2353" s="201">
        <f>O2353*H2353</f>
        <v>0</v>
      </c>
      <c r="Q2353" s="201">
        <v>0</v>
      </c>
      <c r="R2353" s="201">
        <f>Q2353*H2353</f>
        <v>0</v>
      </c>
      <c r="S2353" s="201">
        <v>0</v>
      </c>
      <c r="T2353" s="202">
        <f>S2353*H2353</f>
        <v>0</v>
      </c>
      <c r="AR2353" s="24" t="s">
        <v>209</v>
      </c>
      <c r="AT2353" s="24" t="s">
        <v>174</v>
      </c>
      <c r="AU2353" s="24" t="s">
        <v>81</v>
      </c>
      <c r="AY2353" s="24" t="s">
        <v>172</v>
      </c>
      <c r="BE2353" s="203">
        <f>IF(N2353="základní",J2353,0)</f>
        <v>0</v>
      </c>
      <c r="BF2353" s="203">
        <f>IF(N2353="snížená",J2353,0)</f>
        <v>0</v>
      </c>
      <c r="BG2353" s="203">
        <f>IF(N2353="zákl. přenesená",J2353,0)</f>
        <v>0</v>
      </c>
      <c r="BH2353" s="203">
        <f>IF(N2353="sníž. přenesená",J2353,0)</f>
        <v>0</v>
      </c>
      <c r="BI2353" s="203">
        <f>IF(N2353="nulová",J2353,0)</f>
        <v>0</v>
      </c>
      <c r="BJ2353" s="24" t="s">
        <v>79</v>
      </c>
      <c r="BK2353" s="203">
        <f>ROUND(I2353*H2353,2)</f>
        <v>0</v>
      </c>
      <c r="BL2353" s="24" t="s">
        <v>209</v>
      </c>
      <c r="BM2353" s="24" t="s">
        <v>3795</v>
      </c>
    </row>
    <row r="2354" spans="2:51" s="11" customFormat="1" ht="13.5">
      <c r="B2354" s="204"/>
      <c r="C2354" s="205"/>
      <c r="D2354" s="206" t="s">
        <v>180</v>
      </c>
      <c r="E2354" s="207" t="s">
        <v>21</v>
      </c>
      <c r="F2354" s="208" t="s">
        <v>3796</v>
      </c>
      <c r="G2354" s="205"/>
      <c r="H2354" s="209">
        <v>1.5</v>
      </c>
      <c r="I2354" s="210"/>
      <c r="J2354" s="205"/>
      <c r="K2354" s="205"/>
      <c r="L2354" s="211"/>
      <c r="M2354" s="212"/>
      <c r="N2354" s="213"/>
      <c r="O2354" s="213"/>
      <c r="P2354" s="213"/>
      <c r="Q2354" s="213"/>
      <c r="R2354" s="213"/>
      <c r="S2354" s="213"/>
      <c r="T2354" s="214"/>
      <c r="AT2354" s="215" t="s">
        <v>180</v>
      </c>
      <c r="AU2354" s="215" t="s">
        <v>81</v>
      </c>
      <c r="AV2354" s="11" t="s">
        <v>81</v>
      </c>
      <c r="AW2354" s="11" t="s">
        <v>182</v>
      </c>
      <c r="AX2354" s="11" t="s">
        <v>71</v>
      </c>
      <c r="AY2354" s="215" t="s">
        <v>172</v>
      </c>
    </row>
    <row r="2355" spans="2:51" s="11" customFormat="1" ht="13.5">
      <c r="B2355" s="204"/>
      <c r="C2355" s="205"/>
      <c r="D2355" s="206" t="s">
        <v>180</v>
      </c>
      <c r="E2355" s="207" t="s">
        <v>21</v>
      </c>
      <c r="F2355" s="208" t="s">
        <v>3797</v>
      </c>
      <c r="G2355" s="205"/>
      <c r="H2355" s="209">
        <v>3</v>
      </c>
      <c r="I2355" s="210"/>
      <c r="J2355" s="205"/>
      <c r="K2355" s="205"/>
      <c r="L2355" s="211"/>
      <c r="M2355" s="212"/>
      <c r="N2355" s="213"/>
      <c r="O2355" s="213"/>
      <c r="P2355" s="213"/>
      <c r="Q2355" s="213"/>
      <c r="R2355" s="213"/>
      <c r="S2355" s="213"/>
      <c r="T2355" s="214"/>
      <c r="AT2355" s="215" t="s">
        <v>180</v>
      </c>
      <c r="AU2355" s="215" t="s">
        <v>81</v>
      </c>
      <c r="AV2355" s="11" t="s">
        <v>81</v>
      </c>
      <c r="AW2355" s="11" t="s">
        <v>182</v>
      </c>
      <c r="AX2355" s="11" t="s">
        <v>71</v>
      </c>
      <c r="AY2355" s="215" t="s">
        <v>172</v>
      </c>
    </row>
    <row r="2356" spans="2:51" s="11" customFormat="1" ht="13.5">
      <c r="B2356" s="204"/>
      <c r="C2356" s="205"/>
      <c r="D2356" s="206" t="s">
        <v>180</v>
      </c>
      <c r="E2356" s="207" t="s">
        <v>21</v>
      </c>
      <c r="F2356" s="208" t="s">
        <v>3798</v>
      </c>
      <c r="G2356" s="205"/>
      <c r="H2356" s="209">
        <v>17.46</v>
      </c>
      <c r="I2356" s="210"/>
      <c r="J2356" s="205"/>
      <c r="K2356" s="205"/>
      <c r="L2356" s="211"/>
      <c r="M2356" s="212"/>
      <c r="N2356" s="213"/>
      <c r="O2356" s="213"/>
      <c r="P2356" s="213"/>
      <c r="Q2356" s="213"/>
      <c r="R2356" s="213"/>
      <c r="S2356" s="213"/>
      <c r="T2356" s="214"/>
      <c r="AT2356" s="215" t="s">
        <v>180</v>
      </c>
      <c r="AU2356" s="215" t="s">
        <v>81</v>
      </c>
      <c r="AV2356" s="11" t="s">
        <v>81</v>
      </c>
      <c r="AW2356" s="11" t="s">
        <v>182</v>
      </c>
      <c r="AX2356" s="11" t="s">
        <v>71</v>
      </c>
      <c r="AY2356" s="215" t="s">
        <v>172</v>
      </c>
    </row>
    <row r="2357" spans="2:51" s="11" customFormat="1" ht="13.5">
      <c r="B2357" s="204"/>
      <c r="C2357" s="205"/>
      <c r="D2357" s="206" t="s">
        <v>180</v>
      </c>
      <c r="E2357" s="207" t="s">
        <v>21</v>
      </c>
      <c r="F2357" s="208" t="s">
        <v>3799</v>
      </c>
      <c r="G2357" s="205"/>
      <c r="H2357" s="209">
        <v>16.66</v>
      </c>
      <c r="I2357" s="210"/>
      <c r="J2357" s="205"/>
      <c r="K2357" s="205"/>
      <c r="L2357" s="211"/>
      <c r="M2357" s="212"/>
      <c r="N2357" s="213"/>
      <c r="O2357" s="213"/>
      <c r="P2357" s="213"/>
      <c r="Q2357" s="213"/>
      <c r="R2357" s="213"/>
      <c r="S2357" s="213"/>
      <c r="T2357" s="214"/>
      <c r="AT2357" s="215" t="s">
        <v>180</v>
      </c>
      <c r="AU2357" s="215" t="s">
        <v>81</v>
      </c>
      <c r="AV2357" s="11" t="s">
        <v>81</v>
      </c>
      <c r="AW2357" s="11" t="s">
        <v>182</v>
      </c>
      <c r="AX2357" s="11" t="s">
        <v>71</v>
      </c>
      <c r="AY2357" s="215" t="s">
        <v>172</v>
      </c>
    </row>
    <row r="2358" spans="2:51" s="11" customFormat="1" ht="13.5">
      <c r="B2358" s="204"/>
      <c r="C2358" s="205"/>
      <c r="D2358" s="206" t="s">
        <v>180</v>
      </c>
      <c r="E2358" s="207" t="s">
        <v>21</v>
      </c>
      <c r="F2358" s="208" t="s">
        <v>3800</v>
      </c>
      <c r="G2358" s="205"/>
      <c r="H2358" s="209">
        <v>16.66</v>
      </c>
      <c r="I2358" s="210"/>
      <c r="J2358" s="205"/>
      <c r="K2358" s="205"/>
      <c r="L2358" s="211"/>
      <c r="M2358" s="212"/>
      <c r="N2358" s="213"/>
      <c r="O2358" s="213"/>
      <c r="P2358" s="213"/>
      <c r="Q2358" s="213"/>
      <c r="R2358" s="213"/>
      <c r="S2358" s="213"/>
      <c r="T2358" s="214"/>
      <c r="AT2358" s="215" t="s">
        <v>180</v>
      </c>
      <c r="AU2358" s="215" t="s">
        <v>81</v>
      </c>
      <c r="AV2358" s="11" t="s">
        <v>81</v>
      </c>
      <c r="AW2358" s="11" t="s">
        <v>182</v>
      </c>
      <c r="AX2358" s="11" t="s">
        <v>71</v>
      </c>
      <c r="AY2358" s="215" t="s">
        <v>172</v>
      </c>
    </row>
    <row r="2359" spans="2:51" s="11" customFormat="1" ht="13.5">
      <c r="B2359" s="204"/>
      <c r="C2359" s="205"/>
      <c r="D2359" s="206" t="s">
        <v>180</v>
      </c>
      <c r="E2359" s="207" t="s">
        <v>21</v>
      </c>
      <c r="F2359" s="208" t="s">
        <v>3801</v>
      </c>
      <c r="G2359" s="205"/>
      <c r="H2359" s="209">
        <v>17.26</v>
      </c>
      <c r="I2359" s="210"/>
      <c r="J2359" s="205"/>
      <c r="K2359" s="205"/>
      <c r="L2359" s="211"/>
      <c r="M2359" s="212"/>
      <c r="N2359" s="213"/>
      <c r="O2359" s="213"/>
      <c r="P2359" s="213"/>
      <c r="Q2359" s="213"/>
      <c r="R2359" s="213"/>
      <c r="S2359" s="213"/>
      <c r="T2359" s="214"/>
      <c r="AT2359" s="215" t="s">
        <v>180</v>
      </c>
      <c r="AU2359" s="215" t="s">
        <v>81</v>
      </c>
      <c r="AV2359" s="11" t="s">
        <v>81</v>
      </c>
      <c r="AW2359" s="11" t="s">
        <v>182</v>
      </c>
      <c r="AX2359" s="11" t="s">
        <v>71</v>
      </c>
      <c r="AY2359" s="215" t="s">
        <v>172</v>
      </c>
    </row>
    <row r="2360" spans="2:51" s="11" customFormat="1" ht="13.5">
      <c r="B2360" s="204"/>
      <c r="C2360" s="205"/>
      <c r="D2360" s="206" t="s">
        <v>180</v>
      </c>
      <c r="E2360" s="207" t="s">
        <v>21</v>
      </c>
      <c r="F2360" s="208" t="s">
        <v>3802</v>
      </c>
      <c r="G2360" s="205"/>
      <c r="H2360" s="209">
        <v>17.66</v>
      </c>
      <c r="I2360" s="210"/>
      <c r="J2360" s="205"/>
      <c r="K2360" s="205"/>
      <c r="L2360" s="211"/>
      <c r="M2360" s="212"/>
      <c r="N2360" s="213"/>
      <c r="O2360" s="213"/>
      <c r="P2360" s="213"/>
      <c r="Q2360" s="213"/>
      <c r="R2360" s="213"/>
      <c r="S2360" s="213"/>
      <c r="T2360" s="214"/>
      <c r="AT2360" s="215" t="s">
        <v>180</v>
      </c>
      <c r="AU2360" s="215" t="s">
        <v>81</v>
      </c>
      <c r="AV2360" s="11" t="s">
        <v>81</v>
      </c>
      <c r="AW2360" s="11" t="s">
        <v>182</v>
      </c>
      <c r="AX2360" s="11" t="s">
        <v>71</v>
      </c>
      <c r="AY2360" s="215" t="s">
        <v>172</v>
      </c>
    </row>
    <row r="2361" spans="2:51" s="11" customFormat="1" ht="13.5">
      <c r="B2361" s="204"/>
      <c r="C2361" s="205"/>
      <c r="D2361" s="206" t="s">
        <v>180</v>
      </c>
      <c r="E2361" s="207" t="s">
        <v>21</v>
      </c>
      <c r="F2361" s="208" t="s">
        <v>3803</v>
      </c>
      <c r="G2361" s="205"/>
      <c r="H2361" s="209">
        <v>16.5</v>
      </c>
      <c r="I2361" s="210"/>
      <c r="J2361" s="205"/>
      <c r="K2361" s="205"/>
      <c r="L2361" s="211"/>
      <c r="M2361" s="212"/>
      <c r="N2361" s="213"/>
      <c r="O2361" s="213"/>
      <c r="P2361" s="213"/>
      <c r="Q2361" s="213"/>
      <c r="R2361" s="213"/>
      <c r="S2361" s="213"/>
      <c r="T2361" s="214"/>
      <c r="AT2361" s="215" t="s">
        <v>180</v>
      </c>
      <c r="AU2361" s="215" t="s">
        <v>81</v>
      </c>
      <c r="AV2361" s="11" t="s">
        <v>81</v>
      </c>
      <c r="AW2361" s="11" t="s">
        <v>182</v>
      </c>
      <c r="AX2361" s="11" t="s">
        <v>71</v>
      </c>
      <c r="AY2361" s="215" t="s">
        <v>172</v>
      </c>
    </row>
    <row r="2362" spans="2:51" s="11" customFormat="1" ht="13.5">
      <c r="B2362" s="204"/>
      <c r="C2362" s="205"/>
      <c r="D2362" s="206" t="s">
        <v>180</v>
      </c>
      <c r="E2362" s="207" t="s">
        <v>21</v>
      </c>
      <c r="F2362" s="208" t="s">
        <v>3804</v>
      </c>
      <c r="G2362" s="205"/>
      <c r="H2362" s="209">
        <v>16.6</v>
      </c>
      <c r="I2362" s="210"/>
      <c r="J2362" s="205"/>
      <c r="K2362" s="205"/>
      <c r="L2362" s="211"/>
      <c r="M2362" s="212"/>
      <c r="N2362" s="213"/>
      <c r="O2362" s="213"/>
      <c r="P2362" s="213"/>
      <c r="Q2362" s="213"/>
      <c r="R2362" s="213"/>
      <c r="S2362" s="213"/>
      <c r="T2362" s="214"/>
      <c r="AT2362" s="215" t="s">
        <v>180</v>
      </c>
      <c r="AU2362" s="215" t="s">
        <v>81</v>
      </c>
      <c r="AV2362" s="11" t="s">
        <v>81</v>
      </c>
      <c r="AW2362" s="11" t="s">
        <v>182</v>
      </c>
      <c r="AX2362" s="11" t="s">
        <v>71</v>
      </c>
      <c r="AY2362" s="215" t="s">
        <v>172</v>
      </c>
    </row>
    <row r="2363" spans="2:51" s="11" customFormat="1" ht="13.5">
      <c r="B2363" s="204"/>
      <c r="C2363" s="205"/>
      <c r="D2363" s="206" t="s">
        <v>180</v>
      </c>
      <c r="E2363" s="207" t="s">
        <v>21</v>
      </c>
      <c r="F2363" s="208" t="s">
        <v>3805</v>
      </c>
      <c r="G2363" s="205"/>
      <c r="H2363" s="209">
        <v>17.66</v>
      </c>
      <c r="I2363" s="210"/>
      <c r="J2363" s="205"/>
      <c r="K2363" s="205"/>
      <c r="L2363" s="211"/>
      <c r="M2363" s="212"/>
      <c r="N2363" s="213"/>
      <c r="O2363" s="213"/>
      <c r="P2363" s="213"/>
      <c r="Q2363" s="213"/>
      <c r="R2363" s="213"/>
      <c r="S2363" s="213"/>
      <c r="T2363" s="214"/>
      <c r="AT2363" s="215" t="s">
        <v>180</v>
      </c>
      <c r="AU2363" s="215" t="s">
        <v>81</v>
      </c>
      <c r="AV2363" s="11" t="s">
        <v>81</v>
      </c>
      <c r="AW2363" s="11" t="s">
        <v>182</v>
      </c>
      <c r="AX2363" s="11" t="s">
        <v>71</v>
      </c>
      <c r="AY2363" s="215" t="s">
        <v>172</v>
      </c>
    </row>
    <row r="2364" spans="2:51" s="11" customFormat="1" ht="13.5">
      <c r="B2364" s="204"/>
      <c r="C2364" s="205"/>
      <c r="D2364" s="206" t="s">
        <v>180</v>
      </c>
      <c r="E2364" s="207" t="s">
        <v>21</v>
      </c>
      <c r="F2364" s="208" t="s">
        <v>3806</v>
      </c>
      <c r="G2364" s="205"/>
      <c r="H2364" s="209">
        <v>17.66</v>
      </c>
      <c r="I2364" s="210"/>
      <c r="J2364" s="205"/>
      <c r="K2364" s="205"/>
      <c r="L2364" s="211"/>
      <c r="M2364" s="212"/>
      <c r="N2364" s="213"/>
      <c r="O2364" s="213"/>
      <c r="P2364" s="213"/>
      <c r="Q2364" s="213"/>
      <c r="R2364" s="213"/>
      <c r="S2364" s="213"/>
      <c r="T2364" s="214"/>
      <c r="AT2364" s="215" t="s">
        <v>180</v>
      </c>
      <c r="AU2364" s="215" t="s">
        <v>81</v>
      </c>
      <c r="AV2364" s="11" t="s">
        <v>81</v>
      </c>
      <c r="AW2364" s="11" t="s">
        <v>182</v>
      </c>
      <c r="AX2364" s="11" t="s">
        <v>71</v>
      </c>
      <c r="AY2364" s="215" t="s">
        <v>172</v>
      </c>
    </row>
    <row r="2365" spans="2:51" s="11" customFormat="1" ht="13.5">
      <c r="B2365" s="204"/>
      <c r="C2365" s="205"/>
      <c r="D2365" s="206" t="s">
        <v>180</v>
      </c>
      <c r="E2365" s="207" t="s">
        <v>21</v>
      </c>
      <c r="F2365" s="208" t="s">
        <v>3807</v>
      </c>
      <c r="G2365" s="205"/>
      <c r="H2365" s="209">
        <v>16.5</v>
      </c>
      <c r="I2365" s="210"/>
      <c r="J2365" s="205"/>
      <c r="K2365" s="205"/>
      <c r="L2365" s="211"/>
      <c r="M2365" s="212"/>
      <c r="N2365" s="213"/>
      <c r="O2365" s="213"/>
      <c r="P2365" s="213"/>
      <c r="Q2365" s="213"/>
      <c r="R2365" s="213"/>
      <c r="S2365" s="213"/>
      <c r="T2365" s="214"/>
      <c r="AT2365" s="215" t="s">
        <v>180</v>
      </c>
      <c r="AU2365" s="215" t="s">
        <v>81</v>
      </c>
      <c r="AV2365" s="11" t="s">
        <v>81</v>
      </c>
      <c r="AW2365" s="11" t="s">
        <v>182</v>
      </c>
      <c r="AX2365" s="11" t="s">
        <v>71</v>
      </c>
      <c r="AY2365" s="215" t="s">
        <v>172</v>
      </c>
    </row>
    <row r="2366" spans="2:51" s="11" customFormat="1" ht="13.5">
      <c r="B2366" s="204"/>
      <c r="C2366" s="205"/>
      <c r="D2366" s="206" t="s">
        <v>180</v>
      </c>
      <c r="E2366" s="207" t="s">
        <v>21</v>
      </c>
      <c r="F2366" s="208" t="s">
        <v>3808</v>
      </c>
      <c r="G2366" s="205"/>
      <c r="H2366" s="209">
        <v>16.6</v>
      </c>
      <c r="I2366" s="210"/>
      <c r="J2366" s="205"/>
      <c r="K2366" s="205"/>
      <c r="L2366" s="211"/>
      <c r="M2366" s="212"/>
      <c r="N2366" s="213"/>
      <c r="O2366" s="213"/>
      <c r="P2366" s="213"/>
      <c r="Q2366" s="213"/>
      <c r="R2366" s="213"/>
      <c r="S2366" s="213"/>
      <c r="T2366" s="214"/>
      <c r="AT2366" s="215" t="s">
        <v>180</v>
      </c>
      <c r="AU2366" s="215" t="s">
        <v>81</v>
      </c>
      <c r="AV2366" s="11" t="s">
        <v>81</v>
      </c>
      <c r="AW2366" s="11" t="s">
        <v>182</v>
      </c>
      <c r="AX2366" s="11" t="s">
        <v>71</v>
      </c>
      <c r="AY2366" s="215" t="s">
        <v>172</v>
      </c>
    </row>
    <row r="2367" spans="2:51" s="11" customFormat="1" ht="13.5">
      <c r="B2367" s="204"/>
      <c r="C2367" s="205"/>
      <c r="D2367" s="206" t="s">
        <v>180</v>
      </c>
      <c r="E2367" s="207" t="s">
        <v>21</v>
      </c>
      <c r="F2367" s="208" t="s">
        <v>3809</v>
      </c>
      <c r="G2367" s="205"/>
      <c r="H2367" s="209">
        <v>17.66</v>
      </c>
      <c r="I2367" s="210"/>
      <c r="J2367" s="205"/>
      <c r="K2367" s="205"/>
      <c r="L2367" s="211"/>
      <c r="M2367" s="212"/>
      <c r="N2367" s="213"/>
      <c r="O2367" s="213"/>
      <c r="P2367" s="213"/>
      <c r="Q2367" s="213"/>
      <c r="R2367" s="213"/>
      <c r="S2367" s="213"/>
      <c r="T2367" s="214"/>
      <c r="AT2367" s="215" t="s">
        <v>180</v>
      </c>
      <c r="AU2367" s="215" t="s">
        <v>81</v>
      </c>
      <c r="AV2367" s="11" t="s">
        <v>81</v>
      </c>
      <c r="AW2367" s="11" t="s">
        <v>182</v>
      </c>
      <c r="AX2367" s="11" t="s">
        <v>71</v>
      </c>
      <c r="AY2367" s="215" t="s">
        <v>172</v>
      </c>
    </row>
    <row r="2368" spans="2:51" s="11" customFormat="1" ht="13.5">
      <c r="B2368" s="204"/>
      <c r="C2368" s="205"/>
      <c r="D2368" s="206" t="s">
        <v>180</v>
      </c>
      <c r="E2368" s="207" t="s">
        <v>21</v>
      </c>
      <c r="F2368" s="208" t="s">
        <v>3810</v>
      </c>
      <c r="G2368" s="205"/>
      <c r="H2368" s="209">
        <v>17.66</v>
      </c>
      <c r="I2368" s="210"/>
      <c r="J2368" s="205"/>
      <c r="K2368" s="205"/>
      <c r="L2368" s="211"/>
      <c r="M2368" s="212"/>
      <c r="N2368" s="213"/>
      <c r="O2368" s="213"/>
      <c r="P2368" s="213"/>
      <c r="Q2368" s="213"/>
      <c r="R2368" s="213"/>
      <c r="S2368" s="213"/>
      <c r="T2368" s="214"/>
      <c r="AT2368" s="215" t="s">
        <v>180</v>
      </c>
      <c r="AU2368" s="215" t="s">
        <v>81</v>
      </c>
      <c r="AV2368" s="11" t="s">
        <v>81</v>
      </c>
      <c r="AW2368" s="11" t="s">
        <v>182</v>
      </c>
      <c r="AX2368" s="11" t="s">
        <v>71</v>
      </c>
      <c r="AY2368" s="215" t="s">
        <v>172</v>
      </c>
    </row>
    <row r="2369" spans="2:51" s="11" customFormat="1" ht="13.5">
      <c r="B2369" s="204"/>
      <c r="C2369" s="205"/>
      <c r="D2369" s="206" t="s">
        <v>180</v>
      </c>
      <c r="E2369" s="207" t="s">
        <v>21</v>
      </c>
      <c r="F2369" s="208" t="s">
        <v>3811</v>
      </c>
      <c r="G2369" s="205"/>
      <c r="H2369" s="209">
        <v>16.5</v>
      </c>
      <c r="I2369" s="210"/>
      <c r="J2369" s="205"/>
      <c r="K2369" s="205"/>
      <c r="L2369" s="211"/>
      <c r="M2369" s="212"/>
      <c r="N2369" s="213"/>
      <c r="O2369" s="213"/>
      <c r="P2369" s="213"/>
      <c r="Q2369" s="213"/>
      <c r="R2369" s="213"/>
      <c r="S2369" s="213"/>
      <c r="T2369" s="214"/>
      <c r="AT2369" s="215" t="s">
        <v>180</v>
      </c>
      <c r="AU2369" s="215" t="s">
        <v>81</v>
      </c>
      <c r="AV2369" s="11" t="s">
        <v>81</v>
      </c>
      <c r="AW2369" s="11" t="s">
        <v>182</v>
      </c>
      <c r="AX2369" s="11" t="s">
        <v>71</v>
      </c>
      <c r="AY2369" s="215" t="s">
        <v>172</v>
      </c>
    </row>
    <row r="2370" spans="2:51" s="11" customFormat="1" ht="13.5">
      <c r="B2370" s="204"/>
      <c r="C2370" s="205"/>
      <c r="D2370" s="206" t="s">
        <v>180</v>
      </c>
      <c r="E2370" s="207" t="s">
        <v>21</v>
      </c>
      <c r="F2370" s="208" t="s">
        <v>3812</v>
      </c>
      <c r="G2370" s="205"/>
      <c r="H2370" s="209">
        <v>16.6</v>
      </c>
      <c r="I2370" s="210"/>
      <c r="J2370" s="205"/>
      <c r="K2370" s="205"/>
      <c r="L2370" s="211"/>
      <c r="M2370" s="212"/>
      <c r="N2370" s="213"/>
      <c r="O2370" s="213"/>
      <c r="P2370" s="213"/>
      <c r="Q2370" s="213"/>
      <c r="R2370" s="213"/>
      <c r="S2370" s="213"/>
      <c r="T2370" s="214"/>
      <c r="AT2370" s="215" t="s">
        <v>180</v>
      </c>
      <c r="AU2370" s="215" t="s">
        <v>81</v>
      </c>
      <c r="AV2370" s="11" t="s">
        <v>81</v>
      </c>
      <c r="AW2370" s="11" t="s">
        <v>182</v>
      </c>
      <c r="AX2370" s="11" t="s">
        <v>71</v>
      </c>
      <c r="AY2370" s="215" t="s">
        <v>172</v>
      </c>
    </row>
    <row r="2371" spans="2:51" s="11" customFormat="1" ht="13.5">
      <c r="B2371" s="204"/>
      <c r="C2371" s="205"/>
      <c r="D2371" s="206" t="s">
        <v>180</v>
      </c>
      <c r="E2371" s="207" t="s">
        <v>21</v>
      </c>
      <c r="F2371" s="208" t="s">
        <v>3813</v>
      </c>
      <c r="G2371" s="205"/>
      <c r="H2371" s="209">
        <v>17.66</v>
      </c>
      <c r="I2371" s="210"/>
      <c r="J2371" s="205"/>
      <c r="K2371" s="205"/>
      <c r="L2371" s="211"/>
      <c r="M2371" s="212"/>
      <c r="N2371" s="213"/>
      <c r="O2371" s="213"/>
      <c r="P2371" s="213"/>
      <c r="Q2371" s="213"/>
      <c r="R2371" s="213"/>
      <c r="S2371" s="213"/>
      <c r="T2371" s="214"/>
      <c r="AT2371" s="215" t="s">
        <v>180</v>
      </c>
      <c r="AU2371" s="215" t="s">
        <v>81</v>
      </c>
      <c r="AV2371" s="11" t="s">
        <v>81</v>
      </c>
      <c r="AW2371" s="11" t="s">
        <v>182</v>
      </c>
      <c r="AX2371" s="11" t="s">
        <v>71</v>
      </c>
      <c r="AY2371" s="215" t="s">
        <v>172</v>
      </c>
    </row>
    <row r="2372" spans="2:51" s="11" customFormat="1" ht="13.5">
      <c r="B2372" s="204"/>
      <c r="C2372" s="205"/>
      <c r="D2372" s="206" t="s">
        <v>180</v>
      </c>
      <c r="E2372" s="207" t="s">
        <v>21</v>
      </c>
      <c r="F2372" s="208" t="s">
        <v>3814</v>
      </c>
      <c r="G2372" s="205"/>
      <c r="H2372" s="209">
        <v>17.66</v>
      </c>
      <c r="I2372" s="210"/>
      <c r="J2372" s="205"/>
      <c r="K2372" s="205"/>
      <c r="L2372" s="211"/>
      <c r="M2372" s="212"/>
      <c r="N2372" s="213"/>
      <c r="O2372" s="213"/>
      <c r="P2372" s="213"/>
      <c r="Q2372" s="213"/>
      <c r="R2372" s="213"/>
      <c r="S2372" s="213"/>
      <c r="T2372" s="214"/>
      <c r="AT2372" s="215" t="s">
        <v>180</v>
      </c>
      <c r="AU2372" s="215" t="s">
        <v>81</v>
      </c>
      <c r="AV2372" s="11" t="s">
        <v>81</v>
      </c>
      <c r="AW2372" s="11" t="s">
        <v>182</v>
      </c>
      <c r="AX2372" s="11" t="s">
        <v>71</v>
      </c>
      <c r="AY2372" s="215" t="s">
        <v>172</v>
      </c>
    </row>
    <row r="2373" spans="2:51" s="11" customFormat="1" ht="13.5">
      <c r="B2373" s="204"/>
      <c r="C2373" s="205"/>
      <c r="D2373" s="206" t="s">
        <v>180</v>
      </c>
      <c r="E2373" s="207" t="s">
        <v>21</v>
      </c>
      <c r="F2373" s="208" t="s">
        <v>3815</v>
      </c>
      <c r="G2373" s="205"/>
      <c r="H2373" s="209">
        <v>16.58</v>
      </c>
      <c r="I2373" s="210"/>
      <c r="J2373" s="205"/>
      <c r="K2373" s="205"/>
      <c r="L2373" s="211"/>
      <c r="M2373" s="212"/>
      <c r="N2373" s="213"/>
      <c r="O2373" s="213"/>
      <c r="P2373" s="213"/>
      <c r="Q2373" s="213"/>
      <c r="R2373" s="213"/>
      <c r="S2373" s="213"/>
      <c r="T2373" s="214"/>
      <c r="AT2373" s="215" t="s">
        <v>180</v>
      </c>
      <c r="AU2373" s="215" t="s">
        <v>81</v>
      </c>
      <c r="AV2373" s="11" t="s">
        <v>81</v>
      </c>
      <c r="AW2373" s="11" t="s">
        <v>182</v>
      </c>
      <c r="AX2373" s="11" t="s">
        <v>71</v>
      </c>
      <c r="AY2373" s="215" t="s">
        <v>172</v>
      </c>
    </row>
    <row r="2374" spans="2:51" s="11" customFormat="1" ht="13.5">
      <c r="B2374" s="204"/>
      <c r="C2374" s="205"/>
      <c r="D2374" s="206" t="s">
        <v>180</v>
      </c>
      <c r="E2374" s="207" t="s">
        <v>21</v>
      </c>
      <c r="F2374" s="208" t="s">
        <v>3816</v>
      </c>
      <c r="G2374" s="205"/>
      <c r="H2374" s="209">
        <v>16.68</v>
      </c>
      <c r="I2374" s="210"/>
      <c r="J2374" s="205"/>
      <c r="K2374" s="205"/>
      <c r="L2374" s="211"/>
      <c r="M2374" s="212"/>
      <c r="N2374" s="213"/>
      <c r="O2374" s="213"/>
      <c r="P2374" s="213"/>
      <c r="Q2374" s="213"/>
      <c r="R2374" s="213"/>
      <c r="S2374" s="213"/>
      <c r="T2374" s="214"/>
      <c r="AT2374" s="215" t="s">
        <v>180</v>
      </c>
      <c r="AU2374" s="215" t="s">
        <v>81</v>
      </c>
      <c r="AV2374" s="11" t="s">
        <v>81</v>
      </c>
      <c r="AW2374" s="11" t="s">
        <v>182</v>
      </c>
      <c r="AX2374" s="11" t="s">
        <v>71</v>
      </c>
      <c r="AY2374" s="215" t="s">
        <v>172</v>
      </c>
    </row>
    <row r="2375" spans="2:51" s="11" customFormat="1" ht="13.5">
      <c r="B2375" s="204"/>
      <c r="C2375" s="205"/>
      <c r="D2375" s="206" t="s">
        <v>180</v>
      </c>
      <c r="E2375" s="207" t="s">
        <v>21</v>
      </c>
      <c r="F2375" s="208" t="s">
        <v>3817</v>
      </c>
      <c r="G2375" s="205"/>
      <c r="H2375" s="209">
        <v>17.66</v>
      </c>
      <c r="I2375" s="210"/>
      <c r="J2375" s="205"/>
      <c r="K2375" s="205"/>
      <c r="L2375" s="211"/>
      <c r="M2375" s="212"/>
      <c r="N2375" s="213"/>
      <c r="O2375" s="213"/>
      <c r="P2375" s="213"/>
      <c r="Q2375" s="213"/>
      <c r="R2375" s="213"/>
      <c r="S2375" s="213"/>
      <c r="T2375" s="214"/>
      <c r="AT2375" s="215" t="s">
        <v>180</v>
      </c>
      <c r="AU2375" s="215" t="s">
        <v>81</v>
      </c>
      <c r="AV2375" s="11" t="s">
        <v>81</v>
      </c>
      <c r="AW2375" s="11" t="s">
        <v>182</v>
      </c>
      <c r="AX2375" s="11" t="s">
        <v>71</v>
      </c>
      <c r="AY2375" s="215" t="s">
        <v>172</v>
      </c>
    </row>
    <row r="2376" spans="2:51" s="12" customFormat="1" ht="13.5">
      <c r="B2376" s="216"/>
      <c r="C2376" s="217"/>
      <c r="D2376" s="206" t="s">
        <v>180</v>
      </c>
      <c r="E2376" s="218" t="s">
        <v>21</v>
      </c>
      <c r="F2376" s="219" t="s">
        <v>183</v>
      </c>
      <c r="G2376" s="217"/>
      <c r="H2376" s="220">
        <v>346.38</v>
      </c>
      <c r="I2376" s="221"/>
      <c r="J2376" s="217"/>
      <c r="K2376" s="217"/>
      <c r="L2376" s="222"/>
      <c r="M2376" s="223"/>
      <c r="N2376" s="224"/>
      <c r="O2376" s="224"/>
      <c r="P2376" s="224"/>
      <c r="Q2376" s="224"/>
      <c r="R2376" s="224"/>
      <c r="S2376" s="224"/>
      <c r="T2376" s="225"/>
      <c r="AT2376" s="226" t="s">
        <v>180</v>
      </c>
      <c r="AU2376" s="226" t="s">
        <v>81</v>
      </c>
      <c r="AV2376" s="12" t="s">
        <v>179</v>
      </c>
      <c r="AW2376" s="12" t="s">
        <v>182</v>
      </c>
      <c r="AX2376" s="12" t="s">
        <v>79</v>
      </c>
      <c r="AY2376" s="226" t="s">
        <v>172</v>
      </c>
    </row>
    <row r="2377" spans="2:65" s="1" customFormat="1" ht="16.5" customHeight="1">
      <c r="B2377" s="41"/>
      <c r="C2377" s="192" t="s">
        <v>2074</v>
      </c>
      <c r="D2377" s="192" t="s">
        <v>174</v>
      </c>
      <c r="E2377" s="193" t="s">
        <v>3818</v>
      </c>
      <c r="F2377" s="194" t="s">
        <v>3819</v>
      </c>
      <c r="G2377" s="195" t="s">
        <v>218</v>
      </c>
      <c r="H2377" s="196">
        <v>451.871</v>
      </c>
      <c r="I2377" s="197"/>
      <c r="J2377" s="198">
        <f>ROUND(I2377*H2377,2)</f>
        <v>0</v>
      </c>
      <c r="K2377" s="194" t="s">
        <v>178</v>
      </c>
      <c r="L2377" s="61"/>
      <c r="M2377" s="199" t="s">
        <v>21</v>
      </c>
      <c r="N2377" s="200" t="s">
        <v>42</v>
      </c>
      <c r="O2377" s="42"/>
      <c r="P2377" s="201">
        <f>O2377*H2377</f>
        <v>0</v>
      </c>
      <c r="Q2377" s="201">
        <v>0</v>
      </c>
      <c r="R2377" s="201">
        <f>Q2377*H2377</f>
        <v>0</v>
      </c>
      <c r="S2377" s="201">
        <v>0</v>
      </c>
      <c r="T2377" s="202">
        <f>S2377*H2377</f>
        <v>0</v>
      </c>
      <c r="AR2377" s="24" t="s">
        <v>209</v>
      </c>
      <c r="AT2377" s="24" t="s">
        <v>174</v>
      </c>
      <c r="AU2377" s="24" t="s">
        <v>81</v>
      </c>
      <c r="AY2377" s="24" t="s">
        <v>172</v>
      </c>
      <c r="BE2377" s="203">
        <f>IF(N2377="základní",J2377,0)</f>
        <v>0</v>
      </c>
      <c r="BF2377" s="203">
        <f>IF(N2377="snížená",J2377,0)</f>
        <v>0</v>
      </c>
      <c r="BG2377" s="203">
        <f>IF(N2377="zákl. přenesená",J2377,0)</f>
        <v>0</v>
      </c>
      <c r="BH2377" s="203">
        <f>IF(N2377="sníž. přenesená",J2377,0)</f>
        <v>0</v>
      </c>
      <c r="BI2377" s="203">
        <f>IF(N2377="nulová",J2377,0)</f>
        <v>0</v>
      </c>
      <c r="BJ2377" s="24" t="s">
        <v>79</v>
      </c>
      <c r="BK2377" s="203">
        <f>ROUND(I2377*H2377,2)</f>
        <v>0</v>
      </c>
      <c r="BL2377" s="24" t="s">
        <v>209</v>
      </c>
      <c r="BM2377" s="24" t="s">
        <v>3820</v>
      </c>
    </row>
    <row r="2378" spans="2:65" s="1" customFormat="1" ht="16.5" customHeight="1">
      <c r="B2378" s="41"/>
      <c r="C2378" s="192" t="s">
        <v>3821</v>
      </c>
      <c r="D2378" s="192" t="s">
        <v>174</v>
      </c>
      <c r="E2378" s="193" t="s">
        <v>3822</v>
      </c>
      <c r="F2378" s="194" t="s">
        <v>3823</v>
      </c>
      <c r="G2378" s="195" t="s">
        <v>348</v>
      </c>
      <c r="H2378" s="196">
        <v>313</v>
      </c>
      <c r="I2378" s="197"/>
      <c r="J2378" s="198">
        <f>ROUND(I2378*H2378,2)</f>
        <v>0</v>
      </c>
      <c r="K2378" s="194" t="s">
        <v>178</v>
      </c>
      <c r="L2378" s="61"/>
      <c r="M2378" s="199" t="s">
        <v>21</v>
      </c>
      <c r="N2378" s="200" t="s">
        <v>42</v>
      </c>
      <c r="O2378" s="42"/>
      <c r="P2378" s="201">
        <f>O2378*H2378</f>
        <v>0</v>
      </c>
      <c r="Q2378" s="201">
        <v>0</v>
      </c>
      <c r="R2378" s="201">
        <f>Q2378*H2378</f>
        <v>0</v>
      </c>
      <c r="S2378" s="201">
        <v>0</v>
      </c>
      <c r="T2378" s="202">
        <f>S2378*H2378</f>
        <v>0</v>
      </c>
      <c r="AR2378" s="24" t="s">
        <v>209</v>
      </c>
      <c r="AT2378" s="24" t="s">
        <v>174</v>
      </c>
      <c r="AU2378" s="24" t="s">
        <v>81</v>
      </c>
      <c r="AY2378" s="24" t="s">
        <v>172</v>
      </c>
      <c r="BE2378" s="203">
        <f>IF(N2378="základní",J2378,0)</f>
        <v>0</v>
      </c>
      <c r="BF2378" s="203">
        <f>IF(N2378="snížená",J2378,0)</f>
        <v>0</v>
      </c>
      <c r="BG2378" s="203">
        <f>IF(N2378="zákl. přenesená",J2378,0)</f>
        <v>0</v>
      </c>
      <c r="BH2378" s="203">
        <f>IF(N2378="sníž. přenesená",J2378,0)</f>
        <v>0</v>
      </c>
      <c r="BI2378" s="203">
        <f>IF(N2378="nulová",J2378,0)</f>
        <v>0</v>
      </c>
      <c r="BJ2378" s="24" t="s">
        <v>79</v>
      </c>
      <c r="BK2378" s="203">
        <f>ROUND(I2378*H2378,2)</f>
        <v>0</v>
      </c>
      <c r="BL2378" s="24" t="s">
        <v>209</v>
      </c>
      <c r="BM2378" s="24" t="s">
        <v>3824</v>
      </c>
    </row>
    <row r="2379" spans="2:51" s="11" customFormat="1" ht="13.5">
      <c r="B2379" s="204"/>
      <c r="C2379" s="205"/>
      <c r="D2379" s="206" t="s">
        <v>180</v>
      </c>
      <c r="E2379" s="207" t="s">
        <v>21</v>
      </c>
      <c r="F2379" s="208" t="s">
        <v>3825</v>
      </c>
      <c r="G2379" s="205"/>
      <c r="H2379" s="209">
        <v>7.5</v>
      </c>
      <c r="I2379" s="210"/>
      <c r="J2379" s="205"/>
      <c r="K2379" s="205"/>
      <c r="L2379" s="211"/>
      <c r="M2379" s="212"/>
      <c r="N2379" s="213"/>
      <c r="O2379" s="213"/>
      <c r="P2379" s="213"/>
      <c r="Q2379" s="213"/>
      <c r="R2379" s="213"/>
      <c r="S2379" s="213"/>
      <c r="T2379" s="214"/>
      <c r="AT2379" s="215" t="s">
        <v>180</v>
      </c>
      <c r="AU2379" s="215" t="s">
        <v>81</v>
      </c>
      <c r="AV2379" s="11" t="s">
        <v>81</v>
      </c>
      <c r="AW2379" s="11" t="s">
        <v>182</v>
      </c>
      <c r="AX2379" s="11" t="s">
        <v>71</v>
      </c>
      <c r="AY2379" s="215" t="s">
        <v>172</v>
      </c>
    </row>
    <row r="2380" spans="2:51" s="11" customFormat="1" ht="13.5">
      <c r="B2380" s="204"/>
      <c r="C2380" s="205"/>
      <c r="D2380" s="206" t="s">
        <v>180</v>
      </c>
      <c r="E2380" s="207" t="s">
        <v>21</v>
      </c>
      <c r="F2380" s="208" t="s">
        <v>3826</v>
      </c>
      <c r="G2380" s="205"/>
      <c r="H2380" s="209">
        <v>1.5</v>
      </c>
      <c r="I2380" s="210"/>
      <c r="J2380" s="205"/>
      <c r="K2380" s="205"/>
      <c r="L2380" s="211"/>
      <c r="M2380" s="212"/>
      <c r="N2380" s="213"/>
      <c r="O2380" s="213"/>
      <c r="P2380" s="213"/>
      <c r="Q2380" s="213"/>
      <c r="R2380" s="213"/>
      <c r="S2380" s="213"/>
      <c r="T2380" s="214"/>
      <c r="AT2380" s="215" t="s">
        <v>180</v>
      </c>
      <c r="AU2380" s="215" t="s">
        <v>81</v>
      </c>
      <c r="AV2380" s="11" t="s">
        <v>81</v>
      </c>
      <c r="AW2380" s="11" t="s">
        <v>182</v>
      </c>
      <c r="AX2380" s="11" t="s">
        <v>71</v>
      </c>
      <c r="AY2380" s="215" t="s">
        <v>172</v>
      </c>
    </row>
    <row r="2381" spans="2:51" s="11" customFormat="1" ht="13.5">
      <c r="B2381" s="204"/>
      <c r="C2381" s="205"/>
      <c r="D2381" s="206" t="s">
        <v>180</v>
      </c>
      <c r="E2381" s="207" t="s">
        <v>21</v>
      </c>
      <c r="F2381" s="208" t="s">
        <v>3827</v>
      </c>
      <c r="G2381" s="205"/>
      <c r="H2381" s="209">
        <v>15.2</v>
      </c>
      <c r="I2381" s="210"/>
      <c r="J2381" s="205"/>
      <c r="K2381" s="205"/>
      <c r="L2381" s="211"/>
      <c r="M2381" s="212"/>
      <c r="N2381" s="213"/>
      <c r="O2381" s="213"/>
      <c r="P2381" s="213"/>
      <c r="Q2381" s="213"/>
      <c r="R2381" s="213"/>
      <c r="S2381" s="213"/>
      <c r="T2381" s="214"/>
      <c r="AT2381" s="215" t="s">
        <v>180</v>
      </c>
      <c r="AU2381" s="215" t="s">
        <v>81</v>
      </c>
      <c r="AV2381" s="11" t="s">
        <v>81</v>
      </c>
      <c r="AW2381" s="11" t="s">
        <v>182</v>
      </c>
      <c r="AX2381" s="11" t="s">
        <v>71</v>
      </c>
      <c r="AY2381" s="215" t="s">
        <v>172</v>
      </c>
    </row>
    <row r="2382" spans="2:51" s="11" customFormat="1" ht="13.5">
      <c r="B2382" s="204"/>
      <c r="C2382" s="205"/>
      <c r="D2382" s="206" t="s">
        <v>180</v>
      </c>
      <c r="E2382" s="207" t="s">
        <v>21</v>
      </c>
      <c r="F2382" s="208" t="s">
        <v>3828</v>
      </c>
      <c r="G2382" s="205"/>
      <c r="H2382" s="209">
        <v>15.2</v>
      </c>
      <c r="I2382" s="210"/>
      <c r="J2382" s="205"/>
      <c r="K2382" s="205"/>
      <c r="L2382" s="211"/>
      <c r="M2382" s="212"/>
      <c r="N2382" s="213"/>
      <c r="O2382" s="213"/>
      <c r="P2382" s="213"/>
      <c r="Q2382" s="213"/>
      <c r="R2382" s="213"/>
      <c r="S2382" s="213"/>
      <c r="T2382" s="214"/>
      <c r="AT2382" s="215" t="s">
        <v>180</v>
      </c>
      <c r="AU2382" s="215" t="s">
        <v>81</v>
      </c>
      <c r="AV2382" s="11" t="s">
        <v>81</v>
      </c>
      <c r="AW2382" s="11" t="s">
        <v>182</v>
      </c>
      <c r="AX2382" s="11" t="s">
        <v>71</v>
      </c>
      <c r="AY2382" s="215" t="s">
        <v>172</v>
      </c>
    </row>
    <row r="2383" spans="2:51" s="11" customFormat="1" ht="13.5">
      <c r="B2383" s="204"/>
      <c r="C2383" s="205"/>
      <c r="D2383" s="206" t="s">
        <v>180</v>
      </c>
      <c r="E2383" s="207" t="s">
        <v>21</v>
      </c>
      <c r="F2383" s="208" t="s">
        <v>3829</v>
      </c>
      <c r="G2383" s="205"/>
      <c r="H2383" s="209">
        <v>15.2</v>
      </c>
      <c r="I2383" s="210"/>
      <c r="J2383" s="205"/>
      <c r="K2383" s="205"/>
      <c r="L2383" s="211"/>
      <c r="M2383" s="212"/>
      <c r="N2383" s="213"/>
      <c r="O2383" s="213"/>
      <c r="P2383" s="213"/>
      <c r="Q2383" s="213"/>
      <c r="R2383" s="213"/>
      <c r="S2383" s="213"/>
      <c r="T2383" s="214"/>
      <c r="AT2383" s="215" t="s">
        <v>180</v>
      </c>
      <c r="AU2383" s="215" t="s">
        <v>81</v>
      </c>
      <c r="AV2383" s="11" t="s">
        <v>81</v>
      </c>
      <c r="AW2383" s="11" t="s">
        <v>182</v>
      </c>
      <c r="AX2383" s="11" t="s">
        <v>71</v>
      </c>
      <c r="AY2383" s="215" t="s">
        <v>172</v>
      </c>
    </row>
    <row r="2384" spans="2:51" s="11" customFormat="1" ht="13.5">
      <c r="B2384" s="204"/>
      <c r="C2384" s="205"/>
      <c r="D2384" s="206" t="s">
        <v>180</v>
      </c>
      <c r="E2384" s="207" t="s">
        <v>21</v>
      </c>
      <c r="F2384" s="208" t="s">
        <v>3830</v>
      </c>
      <c r="G2384" s="205"/>
      <c r="H2384" s="209">
        <v>15.2</v>
      </c>
      <c r="I2384" s="210"/>
      <c r="J2384" s="205"/>
      <c r="K2384" s="205"/>
      <c r="L2384" s="211"/>
      <c r="M2384" s="212"/>
      <c r="N2384" s="213"/>
      <c r="O2384" s="213"/>
      <c r="P2384" s="213"/>
      <c r="Q2384" s="213"/>
      <c r="R2384" s="213"/>
      <c r="S2384" s="213"/>
      <c r="T2384" s="214"/>
      <c r="AT2384" s="215" t="s">
        <v>180</v>
      </c>
      <c r="AU2384" s="215" t="s">
        <v>81</v>
      </c>
      <c r="AV2384" s="11" t="s">
        <v>81</v>
      </c>
      <c r="AW2384" s="11" t="s">
        <v>182</v>
      </c>
      <c r="AX2384" s="11" t="s">
        <v>71</v>
      </c>
      <c r="AY2384" s="215" t="s">
        <v>172</v>
      </c>
    </row>
    <row r="2385" spans="2:51" s="11" customFormat="1" ht="13.5">
      <c r="B2385" s="204"/>
      <c r="C2385" s="205"/>
      <c r="D2385" s="206" t="s">
        <v>180</v>
      </c>
      <c r="E2385" s="207" t="s">
        <v>21</v>
      </c>
      <c r="F2385" s="208" t="s">
        <v>3831</v>
      </c>
      <c r="G2385" s="205"/>
      <c r="H2385" s="209">
        <v>15.2</v>
      </c>
      <c r="I2385" s="210"/>
      <c r="J2385" s="205"/>
      <c r="K2385" s="205"/>
      <c r="L2385" s="211"/>
      <c r="M2385" s="212"/>
      <c r="N2385" s="213"/>
      <c r="O2385" s="213"/>
      <c r="P2385" s="213"/>
      <c r="Q2385" s="213"/>
      <c r="R2385" s="213"/>
      <c r="S2385" s="213"/>
      <c r="T2385" s="214"/>
      <c r="AT2385" s="215" t="s">
        <v>180</v>
      </c>
      <c r="AU2385" s="215" t="s">
        <v>81</v>
      </c>
      <c r="AV2385" s="11" t="s">
        <v>81</v>
      </c>
      <c r="AW2385" s="11" t="s">
        <v>182</v>
      </c>
      <c r="AX2385" s="11" t="s">
        <v>71</v>
      </c>
      <c r="AY2385" s="215" t="s">
        <v>172</v>
      </c>
    </row>
    <row r="2386" spans="2:51" s="11" customFormat="1" ht="13.5">
      <c r="B2386" s="204"/>
      <c r="C2386" s="205"/>
      <c r="D2386" s="206" t="s">
        <v>180</v>
      </c>
      <c r="E2386" s="207" t="s">
        <v>21</v>
      </c>
      <c r="F2386" s="208" t="s">
        <v>3832</v>
      </c>
      <c r="G2386" s="205"/>
      <c r="H2386" s="209">
        <v>15.2</v>
      </c>
      <c r="I2386" s="210"/>
      <c r="J2386" s="205"/>
      <c r="K2386" s="205"/>
      <c r="L2386" s="211"/>
      <c r="M2386" s="212"/>
      <c r="N2386" s="213"/>
      <c r="O2386" s="213"/>
      <c r="P2386" s="213"/>
      <c r="Q2386" s="213"/>
      <c r="R2386" s="213"/>
      <c r="S2386" s="213"/>
      <c r="T2386" s="214"/>
      <c r="AT2386" s="215" t="s">
        <v>180</v>
      </c>
      <c r="AU2386" s="215" t="s">
        <v>81</v>
      </c>
      <c r="AV2386" s="11" t="s">
        <v>81</v>
      </c>
      <c r="AW2386" s="11" t="s">
        <v>182</v>
      </c>
      <c r="AX2386" s="11" t="s">
        <v>71</v>
      </c>
      <c r="AY2386" s="215" t="s">
        <v>172</v>
      </c>
    </row>
    <row r="2387" spans="2:51" s="11" customFormat="1" ht="13.5">
      <c r="B2387" s="204"/>
      <c r="C2387" s="205"/>
      <c r="D2387" s="206" t="s">
        <v>180</v>
      </c>
      <c r="E2387" s="207" t="s">
        <v>21</v>
      </c>
      <c r="F2387" s="208" t="s">
        <v>3833</v>
      </c>
      <c r="G2387" s="205"/>
      <c r="H2387" s="209">
        <v>15.2</v>
      </c>
      <c r="I2387" s="210"/>
      <c r="J2387" s="205"/>
      <c r="K2387" s="205"/>
      <c r="L2387" s="211"/>
      <c r="M2387" s="212"/>
      <c r="N2387" s="213"/>
      <c r="O2387" s="213"/>
      <c r="P2387" s="213"/>
      <c r="Q2387" s="213"/>
      <c r="R2387" s="213"/>
      <c r="S2387" s="213"/>
      <c r="T2387" s="214"/>
      <c r="AT2387" s="215" t="s">
        <v>180</v>
      </c>
      <c r="AU2387" s="215" t="s">
        <v>81</v>
      </c>
      <c r="AV2387" s="11" t="s">
        <v>81</v>
      </c>
      <c r="AW2387" s="11" t="s">
        <v>182</v>
      </c>
      <c r="AX2387" s="11" t="s">
        <v>71</v>
      </c>
      <c r="AY2387" s="215" t="s">
        <v>172</v>
      </c>
    </row>
    <row r="2388" spans="2:51" s="11" customFormat="1" ht="13.5">
      <c r="B2388" s="204"/>
      <c r="C2388" s="205"/>
      <c r="D2388" s="206" t="s">
        <v>180</v>
      </c>
      <c r="E2388" s="207" t="s">
        <v>21</v>
      </c>
      <c r="F2388" s="208" t="s">
        <v>3834</v>
      </c>
      <c r="G2388" s="205"/>
      <c r="H2388" s="209">
        <v>15.2</v>
      </c>
      <c r="I2388" s="210"/>
      <c r="J2388" s="205"/>
      <c r="K2388" s="205"/>
      <c r="L2388" s="211"/>
      <c r="M2388" s="212"/>
      <c r="N2388" s="213"/>
      <c r="O2388" s="213"/>
      <c r="P2388" s="213"/>
      <c r="Q2388" s="213"/>
      <c r="R2388" s="213"/>
      <c r="S2388" s="213"/>
      <c r="T2388" s="214"/>
      <c r="AT2388" s="215" t="s">
        <v>180</v>
      </c>
      <c r="AU2388" s="215" t="s">
        <v>81</v>
      </c>
      <c r="AV2388" s="11" t="s">
        <v>81</v>
      </c>
      <c r="AW2388" s="11" t="s">
        <v>182</v>
      </c>
      <c r="AX2388" s="11" t="s">
        <v>71</v>
      </c>
      <c r="AY2388" s="215" t="s">
        <v>172</v>
      </c>
    </row>
    <row r="2389" spans="2:51" s="11" customFormat="1" ht="13.5">
      <c r="B2389" s="204"/>
      <c r="C2389" s="205"/>
      <c r="D2389" s="206" t="s">
        <v>180</v>
      </c>
      <c r="E2389" s="207" t="s">
        <v>21</v>
      </c>
      <c r="F2389" s="208" t="s">
        <v>3835</v>
      </c>
      <c r="G2389" s="205"/>
      <c r="H2389" s="209">
        <v>15.2</v>
      </c>
      <c r="I2389" s="210"/>
      <c r="J2389" s="205"/>
      <c r="K2389" s="205"/>
      <c r="L2389" s="211"/>
      <c r="M2389" s="212"/>
      <c r="N2389" s="213"/>
      <c r="O2389" s="213"/>
      <c r="P2389" s="213"/>
      <c r="Q2389" s="213"/>
      <c r="R2389" s="213"/>
      <c r="S2389" s="213"/>
      <c r="T2389" s="214"/>
      <c r="AT2389" s="215" t="s">
        <v>180</v>
      </c>
      <c r="AU2389" s="215" t="s">
        <v>81</v>
      </c>
      <c r="AV2389" s="11" t="s">
        <v>81</v>
      </c>
      <c r="AW2389" s="11" t="s">
        <v>182</v>
      </c>
      <c r="AX2389" s="11" t="s">
        <v>71</v>
      </c>
      <c r="AY2389" s="215" t="s">
        <v>172</v>
      </c>
    </row>
    <row r="2390" spans="2:51" s="11" customFormat="1" ht="13.5">
      <c r="B2390" s="204"/>
      <c r="C2390" s="205"/>
      <c r="D2390" s="206" t="s">
        <v>180</v>
      </c>
      <c r="E2390" s="207" t="s">
        <v>21</v>
      </c>
      <c r="F2390" s="208" t="s">
        <v>3836</v>
      </c>
      <c r="G2390" s="205"/>
      <c r="H2390" s="209">
        <v>15.2</v>
      </c>
      <c r="I2390" s="210"/>
      <c r="J2390" s="205"/>
      <c r="K2390" s="205"/>
      <c r="L2390" s="211"/>
      <c r="M2390" s="212"/>
      <c r="N2390" s="213"/>
      <c r="O2390" s="213"/>
      <c r="P2390" s="213"/>
      <c r="Q2390" s="213"/>
      <c r="R2390" s="213"/>
      <c r="S2390" s="213"/>
      <c r="T2390" s="214"/>
      <c r="AT2390" s="215" t="s">
        <v>180</v>
      </c>
      <c r="AU2390" s="215" t="s">
        <v>81</v>
      </c>
      <c r="AV2390" s="11" t="s">
        <v>81</v>
      </c>
      <c r="AW2390" s="11" t="s">
        <v>182</v>
      </c>
      <c r="AX2390" s="11" t="s">
        <v>71</v>
      </c>
      <c r="AY2390" s="215" t="s">
        <v>172</v>
      </c>
    </row>
    <row r="2391" spans="2:51" s="11" customFormat="1" ht="13.5">
      <c r="B2391" s="204"/>
      <c r="C2391" s="205"/>
      <c r="D2391" s="206" t="s">
        <v>180</v>
      </c>
      <c r="E2391" s="207" t="s">
        <v>21</v>
      </c>
      <c r="F2391" s="208" t="s">
        <v>3837</v>
      </c>
      <c r="G2391" s="205"/>
      <c r="H2391" s="209">
        <v>15.2</v>
      </c>
      <c r="I2391" s="210"/>
      <c r="J2391" s="205"/>
      <c r="K2391" s="205"/>
      <c r="L2391" s="211"/>
      <c r="M2391" s="212"/>
      <c r="N2391" s="213"/>
      <c r="O2391" s="213"/>
      <c r="P2391" s="213"/>
      <c r="Q2391" s="213"/>
      <c r="R2391" s="213"/>
      <c r="S2391" s="213"/>
      <c r="T2391" s="214"/>
      <c r="AT2391" s="215" t="s">
        <v>180</v>
      </c>
      <c r="AU2391" s="215" t="s">
        <v>81</v>
      </c>
      <c r="AV2391" s="11" t="s">
        <v>81</v>
      </c>
      <c r="AW2391" s="11" t="s">
        <v>182</v>
      </c>
      <c r="AX2391" s="11" t="s">
        <v>71</v>
      </c>
      <c r="AY2391" s="215" t="s">
        <v>172</v>
      </c>
    </row>
    <row r="2392" spans="2:51" s="11" customFormat="1" ht="13.5">
      <c r="B2392" s="204"/>
      <c r="C2392" s="205"/>
      <c r="D2392" s="206" t="s">
        <v>180</v>
      </c>
      <c r="E2392" s="207" t="s">
        <v>21</v>
      </c>
      <c r="F2392" s="208" t="s">
        <v>3838</v>
      </c>
      <c r="G2392" s="205"/>
      <c r="H2392" s="209">
        <v>15.2</v>
      </c>
      <c r="I2392" s="210"/>
      <c r="J2392" s="205"/>
      <c r="K2392" s="205"/>
      <c r="L2392" s="211"/>
      <c r="M2392" s="212"/>
      <c r="N2392" s="213"/>
      <c r="O2392" s="213"/>
      <c r="P2392" s="213"/>
      <c r="Q2392" s="213"/>
      <c r="R2392" s="213"/>
      <c r="S2392" s="213"/>
      <c r="T2392" s="214"/>
      <c r="AT2392" s="215" t="s">
        <v>180</v>
      </c>
      <c r="AU2392" s="215" t="s">
        <v>81</v>
      </c>
      <c r="AV2392" s="11" t="s">
        <v>81</v>
      </c>
      <c r="AW2392" s="11" t="s">
        <v>182</v>
      </c>
      <c r="AX2392" s="11" t="s">
        <v>71</v>
      </c>
      <c r="AY2392" s="215" t="s">
        <v>172</v>
      </c>
    </row>
    <row r="2393" spans="2:51" s="11" customFormat="1" ht="13.5">
      <c r="B2393" s="204"/>
      <c r="C2393" s="205"/>
      <c r="D2393" s="206" t="s">
        <v>180</v>
      </c>
      <c r="E2393" s="207" t="s">
        <v>21</v>
      </c>
      <c r="F2393" s="208" t="s">
        <v>3839</v>
      </c>
      <c r="G2393" s="205"/>
      <c r="H2393" s="209">
        <v>15.2</v>
      </c>
      <c r="I2393" s="210"/>
      <c r="J2393" s="205"/>
      <c r="K2393" s="205"/>
      <c r="L2393" s="211"/>
      <c r="M2393" s="212"/>
      <c r="N2393" s="213"/>
      <c r="O2393" s="213"/>
      <c r="P2393" s="213"/>
      <c r="Q2393" s="213"/>
      <c r="R2393" s="213"/>
      <c r="S2393" s="213"/>
      <c r="T2393" s="214"/>
      <c r="AT2393" s="215" t="s">
        <v>180</v>
      </c>
      <c r="AU2393" s="215" t="s">
        <v>81</v>
      </c>
      <c r="AV2393" s="11" t="s">
        <v>81</v>
      </c>
      <c r="AW2393" s="11" t="s">
        <v>182</v>
      </c>
      <c r="AX2393" s="11" t="s">
        <v>71</v>
      </c>
      <c r="AY2393" s="215" t="s">
        <v>172</v>
      </c>
    </row>
    <row r="2394" spans="2:51" s="11" customFormat="1" ht="13.5">
      <c r="B2394" s="204"/>
      <c r="C2394" s="205"/>
      <c r="D2394" s="206" t="s">
        <v>180</v>
      </c>
      <c r="E2394" s="207" t="s">
        <v>21</v>
      </c>
      <c r="F2394" s="208" t="s">
        <v>3840</v>
      </c>
      <c r="G2394" s="205"/>
      <c r="H2394" s="209">
        <v>15.2</v>
      </c>
      <c r="I2394" s="210"/>
      <c r="J2394" s="205"/>
      <c r="K2394" s="205"/>
      <c r="L2394" s="211"/>
      <c r="M2394" s="212"/>
      <c r="N2394" s="213"/>
      <c r="O2394" s="213"/>
      <c r="P2394" s="213"/>
      <c r="Q2394" s="213"/>
      <c r="R2394" s="213"/>
      <c r="S2394" s="213"/>
      <c r="T2394" s="214"/>
      <c r="AT2394" s="215" t="s">
        <v>180</v>
      </c>
      <c r="AU2394" s="215" t="s">
        <v>81</v>
      </c>
      <c r="AV2394" s="11" t="s">
        <v>81</v>
      </c>
      <c r="AW2394" s="11" t="s">
        <v>182</v>
      </c>
      <c r="AX2394" s="11" t="s">
        <v>71</v>
      </c>
      <c r="AY2394" s="215" t="s">
        <v>172</v>
      </c>
    </row>
    <row r="2395" spans="2:51" s="11" customFormat="1" ht="13.5">
      <c r="B2395" s="204"/>
      <c r="C2395" s="205"/>
      <c r="D2395" s="206" t="s">
        <v>180</v>
      </c>
      <c r="E2395" s="207" t="s">
        <v>21</v>
      </c>
      <c r="F2395" s="208" t="s">
        <v>3841</v>
      </c>
      <c r="G2395" s="205"/>
      <c r="H2395" s="209">
        <v>15.2</v>
      </c>
      <c r="I2395" s="210"/>
      <c r="J2395" s="205"/>
      <c r="K2395" s="205"/>
      <c r="L2395" s="211"/>
      <c r="M2395" s="212"/>
      <c r="N2395" s="213"/>
      <c r="O2395" s="213"/>
      <c r="P2395" s="213"/>
      <c r="Q2395" s="213"/>
      <c r="R2395" s="213"/>
      <c r="S2395" s="213"/>
      <c r="T2395" s="214"/>
      <c r="AT2395" s="215" t="s">
        <v>180</v>
      </c>
      <c r="AU2395" s="215" t="s">
        <v>81</v>
      </c>
      <c r="AV2395" s="11" t="s">
        <v>81</v>
      </c>
      <c r="AW2395" s="11" t="s">
        <v>182</v>
      </c>
      <c r="AX2395" s="11" t="s">
        <v>71</v>
      </c>
      <c r="AY2395" s="215" t="s">
        <v>172</v>
      </c>
    </row>
    <row r="2396" spans="2:51" s="11" customFormat="1" ht="13.5">
      <c r="B2396" s="204"/>
      <c r="C2396" s="205"/>
      <c r="D2396" s="206" t="s">
        <v>180</v>
      </c>
      <c r="E2396" s="207" t="s">
        <v>21</v>
      </c>
      <c r="F2396" s="208" t="s">
        <v>3842</v>
      </c>
      <c r="G2396" s="205"/>
      <c r="H2396" s="209">
        <v>15.2</v>
      </c>
      <c r="I2396" s="210"/>
      <c r="J2396" s="205"/>
      <c r="K2396" s="205"/>
      <c r="L2396" s="211"/>
      <c r="M2396" s="212"/>
      <c r="N2396" s="213"/>
      <c r="O2396" s="213"/>
      <c r="P2396" s="213"/>
      <c r="Q2396" s="213"/>
      <c r="R2396" s="213"/>
      <c r="S2396" s="213"/>
      <c r="T2396" s="214"/>
      <c r="AT2396" s="215" t="s">
        <v>180</v>
      </c>
      <c r="AU2396" s="215" t="s">
        <v>81</v>
      </c>
      <c r="AV2396" s="11" t="s">
        <v>81</v>
      </c>
      <c r="AW2396" s="11" t="s">
        <v>182</v>
      </c>
      <c r="AX2396" s="11" t="s">
        <v>71</v>
      </c>
      <c r="AY2396" s="215" t="s">
        <v>172</v>
      </c>
    </row>
    <row r="2397" spans="2:51" s="11" customFormat="1" ht="13.5">
      <c r="B2397" s="204"/>
      <c r="C2397" s="205"/>
      <c r="D2397" s="206" t="s">
        <v>180</v>
      </c>
      <c r="E2397" s="207" t="s">
        <v>21</v>
      </c>
      <c r="F2397" s="208" t="s">
        <v>3843</v>
      </c>
      <c r="G2397" s="205"/>
      <c r="H2397" s="209">
        <v>15.2</v>
      </c>
      <c r="I2397" s="210"/>
      <c r="J2397" s="205"/>
      <c r="K2397" s="205"/>
      <c r="L2397" s="211"/>
      <c r="M2397" s="212"/>
      <c r="N2397" s="213"/>
      <c r="O2397" s="213"/>
      <c r="P2397" s="213"/>
      <c r="Q2397" s="213"/>
      <c r="R2397" s="213"/>
      <c r="S2397" s="213"/>
      <c r="T2397" s="214"/>
      <c r="AT2397" s="215" t="s">
        <v>180</v>
      </c>
      <c r="AU2397" s="215" t="s">
        <v>81</v>
      </c>
      <c r="AV2397" s="11" t="s">
        <v>81</v>
      </c>
      <c r="AW2397" s="11" t="s">
        <v>182</v>
      </c>
      <c r="AX2397" s="11" t="s">
        <v>71</v>
      </c>
      <c r="AY2397" s="215" t="s">
        <v>172</v>
      </c>
    </row>
    <row r="2398" spans="2:51" s="11" customFormat="1" ht="13.5">
      <c r="B2398" s="204"/>
      <c r="C2398" s="205"/>
      <c r="D2398" s="206" t="s">
        <v>180</v>
      </c>
      <c r="E2398" s="207" t="s">
        <v>21</v>
      </c>
      <c r="F2398" s="208" t="s">
        <v>3844</v>
      </c>
      <c r="G2398" s="205"/>
      <c r="H2398" s="209">
        <v>15.2</v>
      </c>
      <c r="I2398" s="210"/>
      <c r="J2398" s="205"/>
      <c r="K2398" s="205"/>
      <c r="L2398" s="211"/>
      <c r="M2398" s="212"/>
      <c r="N2398" s="213"/>
      <c r="O2398" s="213"/>
      <c r="P2398" s="213"/>
      <c r="Q2398" s="213"/>
      <c r="R2398" s="213"/>
      <c r="S2398" s="213"/>
      <c r="T2398" s="214"/>
      <c r="AT2398" s="215" t="s">
        <v>180</v>
      </c>
      <c r="AU2398" s="215" t="s">
        <v>81</v>
      </c>
      <c r="AV2398" s="11" t="s">
        <v>81</v>
      </c>
      <c r="AW2398" s="11" t="s">
        <v>182</v>
      </c>
      <c r="AX2398" s="11" t="s">
        <v>71</v>
      </c>
      <c r="AY2398" s="215" t="s">
        <v>172</v>
      </c>
    </row>
    <row r="2399" spans="2:51" s="11" customFormat="1" ht="13.5">
      <c r="B2399" s="204"/>
      <c r="C2399" s="205"/>
      <c r="D2399" s="206" t="s">
        <v>180</v>
      </c>
      <c r="E2399" s="207" t="s">
        <v>21</v>
      </c>
      <c r="F2399" s="208" t="s">
        <v>3845</v>
      </c>
      <c r="G2399" s="205"/>
      <c r="H2399" s="209">
        <v>15.2</v>
      </c>
      <c r="I2399" s="210"/>
      <c r="J2399" s="205"/>
      <c r="K2399" s="205"/>
      <c r="L2399" s="211"/>
      <c r="M2399" s="212"/>
      <c r="N2399" s="213"/>
      <c r="O2399" s="213"/>
      <c r="P2399" s="213"/>
      <c r="Q2399" s="213"/>
      <c r="R2399" s="213"/>
      <c r="S2399" s="213"/>
      <c r="T2399" s="214"/>
      <c r="AT2399" s="215" t="s">
        <v>180</v>
      </c>
      <c r="AU2399" s="215" t="s">
        <v>81</v>
      </c>
      <c r="AV2399" s="11" t="s">
        <v>81</v>
      </c>
      <c r="AW2399" s="11" t="s">
        <v>182</v>
      </c>
      <c r="AX2399" s="11" t="s">
        <v>71</v>
      </c>
      <c r="AY2399" s="215" t="s">
        <v>172</v>
      </c>
    </row>
    <row r="2400" spans="2:51" s="11" customFormat="1" ht="13.5">
      <c r="B2400" s="204"/>
      <c r="C2400" s="205"/>
      <c r="D2400" s="206" t="s">
        <v>180</v>
      </c>
      <c r="E2400" s="207" t="s">
        <v>21</v>
      </c>
      <c r="F2400" s="208" t="s">
        <v>3846</v>
      </c>
      <c r="G2400" s="205"/>
      <c r="H2400" s="209">
        <v>15.2</v>
      </c>
      <c r="I2400" s="210"/>
      <c r="J2400" s="205"/>
      <c r="K2400" s="205"/>
      <c r="L2400" s="211"/>
      <c r="M2400" s="212"/>
      <c r="N2400" s="213"/>
      <c r="O2400" s="213"/>
      <c r="P2400" s="213"/>
      <c r="Q2400" s="213"/>
      <c r="R2400" s="213"/>
      <c r="S2400" s="213"/>
      <c r="T2400" s="214"/>
      <c r="AT2400" s="215" t="s">
        <v>180</v>
      </c>
      <c r="AU2400" s="215" t="s">
        <v>81</v>
      </c>
      <c r="AV2400" s="11" t="s">
        <v>81</v>
      </c>
      <c r="AW2400" s="11" t="s">
        <v>182</v>
      </c>
      <c r="AX2400" s="11" t="s">
        <v>71</v>
      </c>
      <c r="AY2400" s="215" t="s">
        <v>172</v>
      </c>
    </row>
    <row r="2401" spans="2:51" s="12" customFormat="1" ht="13.5">
      <c r="B2401" s="216"/>
      <c r="C2401" s="217"/>
      <c r="D2401" s="206" t="s">
        <v>180</v>
      </c>
      <c r="E2401" s="218" t="s">
        <v>21</v>
      </c>
      <c r="F2401" s="219" t="s">
        <v>183</v>
      </c>
      <c r="G2401" s="217"/>
      <c r="H2401" s="220">
        <v>313</v>
      </c>
      <c r="I2401" s="221"/>
      <c r="J2401" s="217"/>
      <c r="K2401" s="217"/>
      <c r="L2401" s="222"/>
      <c r="M2401" s="223"/>
      <c r="N2401" s="224"/>
      <c r="O2401" s="224"/>
      <c r="P2401" s="224"/>
      <c r="Q2401" s="224"/>
      <c r="R2401" s="224"/>
      <c r="S2401" s="224"/>
      <c r="T2401" s="225"/>
      <c r="AT2401" s="226" t="s">
        <v>180</v>
      </c>
      <c r="AU2401" s="226" t="s">
        <v>81</v>
      </c>
      <c r="AV2401" s="12" t="s">
        <v>179</v>
      </c>
      <c r="AW2401" s="12" t="s">
        <v>182</v>
      </c>
      <c r="AX2401" s="12" t="s">
        <v>79</v>
      </c>
      <c r="AY2401" s="226" t="s">
        <v>172</v>
      </c>
    </row>
    <row r="2402" spans="2:65" s="1" customFormat="1" ht="25.5" customHeight="1">
      <c r="B2402" s="41"/>
      <c r="C2402" s="192" t="s">
        <v>2077</v>
      </c>
      <c r="D2402" s="192" t="s">
        <v>174</v>
      </c>
      <c r="E2402" s="193" t="s">
        <v>3847</v>
      </c>
      <c r="F2402" s="194" t="s">
        <v>3848</v>
      </c>
      <c r="G2402" s="195" t="s">
        <v>1092</v>
      </c>
      <c r="H2402" s="247"/>
      <c r="I2402" s="197"/>
      <c r="J2402" s="198">
        <f>ROUND(I2402*H2402,2)</f>
        <v>0</v>
      </c>
      <c r="K2402" s="194" t="s">
        <v>178</v>
      </c>
      <c r="L2402" s="61"/>
      <c r="M2402" s="199" t="s">
        <v>21</v>
      </c>
      <c r="N2402" s="200" t="s">
        <v>42</v>
      </c>
      <c r="O2402" s="42"/>
      <c r="P2402" s="201">
        <f>O2402*H2402</f>
        <v>0</v>
      </c>
      <c r="Q2402" s="201">
        <v>0</v>
      </c>
      <c r="R2402" s="201">
        <f>Q2402*H2402</f>
        <v>0</v>
      </c>
      <c r="S2402" s="201">
        <v>0</v>
      </c>
      <c r="T2402" s="202">
        <f>S2402*H2402</f>
        <v>0</v>
      </c>
      <c r="AR2402" s="24" t="s">
        <v>209</v>
      </c>
      <c r="AT2402" s="24" t="s">
        <v>174</v>
      </c>
      <c r="AU2402" s="24" t="s">
        <v>81</v>
      </c>
      <c r="AY2402" s="24" t="s">
        <v>172</v>
      </c>
      <c r="BE2402" s="203">
        <f>IF(N2402="základní",J2402,0)</f>
        <v>0</v>
      </c>
      <c r="BF2402" s="203">
        <f>IF(N2402="snížená",J2402,0)</f>
        <v>0</v>
      </c>
      <c r="BG2402" s="203">
        <f>IF(N2402="zákl. přenesená",J2402,0)</f>
        <v>0</v>
      </c>
      <c r="BH2402" s="203">
        <f>IF(N2402="sníž. přenesená",J2402,0)</f>
        <v>0</v>
      </c>
      <c r="BI2402" s="203">
        <f>IF(N2402="nulová",J2402,0)</f>
        <v>0</v>
      </c>
      <c r="BJ2402" s="24" t="s">
        <v>79</v>
      </c>
      <c r="BK2402" s="203">
        <f>ROUND(I2402*H2402,2)</f>
        <v>0</v>
      </c>
      <c r="BL2402" s="24" t="s">
        <v>209</v>
      </c>
      <c r="BM2402" s="24" t="s">
        <v>3849</v>
      </c>
    </row>
    <row r="2403" spans="2:63" s="10" customFormat="1" ht="29.85" customHeight="1">
      <c r="B2403" s="176"/>
      <c r="C2403" s="177"/>
      <c r="D2403" s="178" t="s">
        <v>70</v>
      </c>
      <c r="E2403" s="190" t="s">
        <v>1941</v>
      </c>
      <c r="F2403" s="190" t="s">
        <v>1942</v>
      </c>
      <c r="G2403" s="177"/>
      <c r="H2403" s="177"/>
      <c r="I2403" s="180"/>
      <c r="J2403" s="191">
        <f>BK2403</f>
        <v>0</v>
      </c>
      <c r="K2403" s="177"/>
      <c r="L2403" s="182"/>
      <c r="M2403" s="183"/>
      <c r="N2403" s="184"/>
      <c r="O2403" s="184"/>
      <c r="P2403" s="185">
        <f>SUM(P2404:P2454)</f>
        <v>0</v>
      </c>
      <c r="Q2403" s="184"/>
      <c r="R2403" s="185">
        <f>SUM(R2404:R2454)</f>
        <v>0</v>
      </c>
      <c r="S2403" s="184"/>
      <c r="T2403" s="186">
        <f>SUM(T2404:T2454)</f>
        <v>0</v>
      </c>
      <c r="AR2403" s="187" t="s">
        <v>81</v>
      </c>
      <c r="AT2403" s="188" t="s">
        <v>70</v>
      </c>
      <c r="AU2403" s="188" t="s">
        <v>79</v>
      </c>
      <c r="AY2403" s="187" t="s">
        <v>172</v>
      </c>
      <c r="BK2403" s="189">
        <f>SUM(BK2404:BK2454)</f>
        <v>0</v>
      </c>
    </row>
    <row r="2404" spans="2:65" s="1" customFormat="1" ht="16.5" customHeight="1">
      <c r="B2404" s="41"/>
      <c r="C2404" s="192" t="s">
        <v>3850</v>
      </c>
      <c r="D2404" s="192" t="s">
        <v>174</v>
      </c>
      <c r="E2404" s="193" t="s">
        <v>3851</v>
      </c>
      <c r="F2404" s="194" t="s">
        <v>3852</v>
      </c>
      <c r="G2404" s="195" t="s">
        <v>218</v>
      </c>
      <c r="H2404" s="196">
        <v>54.588</v>
      </c>
      <c r="I2404" s="197"/>
      <c r="J2404" s="198">
        <f>ROUND(I2404*H2404,2)</f>
        <v>0</v>
      </c>
      <c r="K2404" s="194" t="s">
        <v>178</v>
      </c>
      <c r="L2404" s="61"/>
      <c r="M2404" s="199" t="s">
        <v>21</v>
      </c>
      <c r="N2404" s="200" t="s">
        <v>42</v>
      </c>
      <c r="O2404" s="42"/>
      <c r="P2404" s="201">
        <f>O2404*H2404</f>
        <v>0</v>
      </c>
      <c r="Q2404" s="201">
        <v>0</v>
      </c>
      <c r="R2404" s="201">
        <f>Q2404*H2404</f>
        <v>0</v>
      </c>
      <c r="S2404" s="201">
        <v>0</v>
      </c>
      <c r="T2404" s="202">
        <f>S2404*H2404</f>
        <v>0</v>
      </c>
      <c r="AR2404" s="24" t="s">
        <v>209</v>
      </c>
      <c r="AT2404" s="24" t="s">
        <v>174</v>
      </c>
      <c r="AU2404" s="24" t="s">
        <v>81</v>
      </c>
      <c r="AY2404" s="24" t="s">
        <v>172</v>
      </c>
      <c r="BE2404" s="203">
        <f>IF(N2404="základní",J2404,0)</f>
        <v>0</v>
      </c>
      <c r="BF2404" s="203">
        <f>IF(N2404="snížená",J2404,0)</f>
        <v>0</v>
      </c>
      <c r="BG2404" s="203">
        <f>IF(N2404="zákl. přenesená",J2404,0)</f>
        <v>0</v>
      </c>
      <c r="BH2404" s="203">
        <f>IF(N2404="sníž. přenesená",J2404,0)</f>
        <v>0</v>
      </c>
      <c r="BI2404" s="203">
        <f>IF(N2404="nulová",J2404,0)</f>
        <v>0</v>
      </c>
      <c r="BJ2404" s="24" t="s">
        <v>79</v>
      </c>
      <c r="BK2404" s="203">
        <f>ROUND(I2404*H2404,2)</f>
        <v>0</v>
      </c>
      <c r="BL2404" s="24" t="s">
        <v>209</v>
      </c>
      <c r="BM2404" s="24" t="s">
        <v>3853</v>
      </c>
    </row>
    <row r="2405" spans="2:65" s="1" customFormat="1" ht="16.5" customHeight="1">
      <c r="B2405" s="41"/>
      <c r="C2405" s="192" t="s">
        <v>2081</v>
      </c>
      <c r="D2405" s="192" t="s">
        <v>174</v>
      </c>
      <c r="E2405" s="193" t="s">
        <v>3854</v>
      </c>
      <c r="F2405" s="194" t="s">
        <v>3855</v>
      </c>
      <c r="G2405" s="195" t="s">
        <v>218</v>
      </c>
      <c r="H2405" s="196">
        <v>54.588</v>
      </c>
      <c r="I2405" s="197"/>
      <c r="J2405" s="198">
        <f>ROUND(I2405*H2405,2)</f>
        <v>0</v>
      </c>
      <c r="K2405" s="194" t="s">
        <v>178</v>
      </c>
      <c r="L2405" s="61"/>
      <c r="M2405" s="199" t="s">
        <v>21</v>
      </c>
      <c r="N2405" s="200" t="s">
        <v>42</v>
      </c>
      <c r="O2405" s="42"/>
      <c r="P2405" s="201">
        <f>O2405*H2405</f>
        <v>0</v>
      </c>
      <c r="Q2405" s="201">
        <v>0</v>
      </c>
      <c r="R2405" s="201">
        <f>Q2405*H2405</f>
        <v>0</v>
      </c>
      <c r="S2405" s="201">
        <v>0</v>
      </c>
      <c r="T2405" s="202">
        <f>S2405*H2405</f>
        <v>0</v>
      </c>
      <c r="AR2405" s="24" t="s">
        <v>209</v>
      </c>
      <c r="AT2405" s="24" t="s">
        <v>174</v>
      </c>
      <c r="AU2405" s="24" t="s">
        <v>81</v>
      </c>
      <c r="AY2405" s="24" t="s">
        <v>172</v>
      </c>
      <c r="BE2405" s="203">
        <f>IF(N2405="základní",J2405,0)</f>
        <v>0</v>
      </c>
      <c r="BF2405" s="203">
        <f>IF(N2405="snížená",J2405,0)</f>
        <v>0</v>
      </c>
      <c r="BG2405" s="203">
        <f>IF(N2405="zákl. přenesená",J2405,0)</f>
        <v>0</v>
      </c>
      <c r="BH2405" s="203">
        <f>IF(N2405="sníž. přenesená",J2405,0)</f>
        <v>0</v>
      </c>
      <c r="BI2405" s="203">
        <f>IF(N2405="nulová",J2405,0)</f>
        <v>0</v>
      </c>
      <c r="BJ2405" s="24" t="s">
        <v>79</v>
      </c>
      <c r="BK2405" s="203">
        <f>ROUND(I2405*H2405,2)</f>
        <v>0</v>
      </c>
      <c r="BL2405" s="24" t="s">
        <v>209</v>
      </c>
      <c r="BM2405" s="24" t="s">
        <v>3856</v>
      </c>
    </row>
    <row r="2406" spans="2:51" s="13" customFormat="1" ht="13.5">
      <c r="B2406" s="237"/>
      <c r="C2406" s="238"/>
      <c r="D2406" s="206" t="s">
        <v>180</v>
      </c>
      <c r="E2406" s="239" t="s">
        <v>21</v>
      </c>
      <c r="F2406" s="240" t="s">
        <v>3857</v>
      </c>
      <c r="G2406" s="238"/>
      <c r="H2406" s="239" t="s">
        <v>21</v>
      </c>
      <c r="I2406" s="241"/>
      <c r="J2406" s="238"/>
      <c r="K2406" s="238"/>
      <c r="L2406" s="242"/>
      <c r="M2406" s="243"/>
      <c r="N2406" s="244"/>
      <c r="O2406" s="244"/>
      <c r="P2406" s="244"/>
      <c r="Q2406" s="244"/>
      <c r="R2406" s="244"/>
      <c r="S2406" s="244"/>
      <c r="T2406" s="245"/>
      <c r="AT2406" s="246" t="s">
        <v>180</v>
      </c>
      <c r="AU2406" s="246" t="s">
        <v>81</v>
      </c>
      <c r="AV2406" s="13" t="s">
        <v>79</v>
      </c>
      <c r="AW2406" s="13" t="s">
        <v>182</v>
      </c>
      <c r="AX2406" s="13" t="s">
        <v>71</v>
      </c>
      <c r="AY2406" s="246" t="s">
        <v>172</v>
      </c>
    </row>
    <row r="2407" spans="2:51" s="11" customFormat="1" ht="13.5">
      <c r="B2407" s="204"/>
      <c r="C2407" s="205"/>
      <c r="D2407" s="206" t="s">
        <v>180</v>
      </c>
      <c r="E2407" s="207" t="s">
        <v>21</v>
      </c>
      <c r="F2407" s="208" t="s">
        <v>3858</v>
      </c>
      <c r="G2407" s="205"/>
      <c r="H2407" s="209">
        <v>5.628</v>
      </c>
      <c r="I2407" s="210"/>
      <c r="J2407" s="205"/>
      <c r="K2407" s="205"/>
      <c r="L2407" s="211"/>
      <c r="M2407" s="212"/>
      <c r="N2407" s="213"/>
      <c r="O2407" s="213"/>
      <c r="P2407" s="213"/>
      <c r="Q2407" s="213"/>
      <c r="R2407" s="213"/>
      <c r="S2407" s="213"/>
      <c r="T2407" s="214"/>
      <c r="AT2407" s="215" t="s">
        <v>180</v>
      </c>
      <c r="AU2407" s="215" t="s">
        <v>81</v>
      </c>
      <c r="AV2407" s="11" t="s">
        <v>81</v>
      </c>
      <c r="AW2407" s="11" t="s">
        <v>182</v>
      </c>
      <c r="AX2407" s="11" t="s">
        <v>71</v>
      </c>
      <c r="AY2407" s="215" t="s">
        <v>172</v>
      </c>
    </row>
    <row r="2408" spans="2:51" s="11" customFormat="1" ht="13.5">
      <c r="B2408" s="204"/>
      <c r="C2408" s="205"/>
      <c r="D2408" s="206" t="s">
        <v>180</v>
      </c>
      <c r="E2408" s="207" t="s">
        <v>21</v>
      </c>
      <c r="F2408" s="208" t="s">
        <v>3859</v>
      </c>
      <c r="G2408" s="205"/>
      <c r="H2408" s="209">
        <v>0.948</v>
      </c>
      <c r="I2408" s="210"/>
      <c r="J2408" s="205"/>
      <c r="K2408" s="205"/>
      <c r="L2408" s="211"/>
      <c r="M2408" s="212"/>
      <c r="N2408" s="213"/>
      <c r="O2408" s="213"/>
      <c r="P2408" s="213"/>
      <c r="Q2408" s="213"/>
      <c r="R2408" s="213"/>
      <c r="S2408" s="213"/>
      <c r="T2408" s="214"/>
      <c r="AT2408" s="215" t="s">
        <v>180</v>
      </c>
      <c r="AU2408" s="215" t="s">
        <v>81</v>
      </c>
      <c r="AV2408" s="11" t="s">
        <v>81</v>
      </c>
      <c r="AW2408" s="11" t="s">
        <v>182</v>
      </c>
      <c r="AX2408" s="11" t="s">
        <v>71</v>
      </c>
      <c r="AY2408" s="215" t="s">
        <v>172</v>
      </c>
    </row>
    <row r="2409" spans="2:51" s="11" customFormat="1" ht="13.5">
      <c r="B2409" s="204"/>
      <c r="C2409" s="205"/>
      <c r="D2409" s="206" t="s">
        <v>180</v>
      </c>
      <c r="E2409" s="207" t="s">
        <v>21</v>
      </c>
      <c r="F2409" s="208" t="s">
        <v>3860</v>
      </c>
      <c r="G2409" s="205"/>
      <c r="H2409" s="209">
        <v>0.948</v>
      </c>
      <c r="I2409" s="210"/>
      <c r="J2409" s="205"/>
      <c r="K2409" s="205"/>
      <c r="L2409" s="211"/>
      <c r="M2409" s="212"/>
      <c r="N2409" s="213"/>
      <c r="O2409" s="213"/>
      <c r="P2409" s="213"/>
      <c r="Q2409" s="213"/>
      <c r="R2409" s="213"/>
      <c r="S2409" s="213"/>
      <c r="T2409" s="214"/>
      <c r="AT2409" s="215" t="s">
        <v>180</v>
      </c>
      <c r="AU2409" s="215" t="s">
        <v>81</v>
      </c>
      <c r="AV2409" s="11" t="s">
        <v>81</v>
      </c>
      <c r="AW2409" s="11" t="s">
        <v>182</v>
      </c>
      <c r="AX2409" s="11" t="s">
        <v>71</v>
      </c>
      <c r="AY2409" s="215" t="s">
        <v>172</v>
      </c>
    </row>
    <row r="2410" spans="2:51" s="11" customFormat="1" ht="13.5">
      <c r="B2410" s="204"/>
      <c r="C2410" s="205"/>
      <c r="D2410" s="206" t="s">
        <v>180</v>
      </c>
      <c r="E2410" s="207" t="s">
        <v>21</v>
      </c>
      <c r="F2410" s="208" t="s">
        <v>3861</v>
      </c>
      <c r="G2410" s="205"/>
      <c r="H2410" s="209">
        <v>0.948</v>
      </c>
      <c r="I2410" s="210"/>
      <c r="J2410" s="205"/>
      <c r="K2410" s="205"/>
      <c r="L2410" s="211"/>
      <c r="M2410" s="212"/>
      <c r="N2410" s="213"/>
      <c r="O2410" s="213"/>
      <c r="P2410" s="213"/>
      <c r="Q2410" s="213"/>
      <c r="R2410" s="213"/>
      <c r="S2410" s="213"/>
      <c r="T2410" s="214"/>
      <c r="AT2410" s="215" t="s">
        <v>180</v>
      </c>
      <c r="AU2410" s="215" t="s">
        <v>81</v>
      </c>
      <c r="AV2410" s="11" t="s">
        <v>81</v>
      </c>
      <c r="AW2410" s="11" t="s">
        <v>182</v>
      </c>
      <c r="AX2410" s="11" t="s">
        <v>71</v>
      </c>
      <c r="AY2410" s="215" t="s">
        <v>172</v>
      </c>
    </row>
    <row r="2411" spans="2:51" s="11" customFormat="1" ht="13.5">
      <c r="B2411" s="204"/>
      <c r="C2411" s="205"/>
      <c r="D2411" s="206" t="s">
        <v>180</v>
      </c>
      <c r="E2411" s="207" t="s">
        <v>21</v>
      </c>
      <c r="F2411" s="208" t="s">
        <v>3862</v>
      </c>
      <c r="G2411" s="205"/>
      <c r="H2411" s="209">
        <v>0.948</v>
      </c>
      <c r="I2411" s="210"/>
      <c r="J2411" s="205"/>
      <c r="K2411" s="205"/>
      <c r="L2411" s="211"/>
      <c r="M2411" s="212"/>
      <c r="N2411" s="213"/>
      <c r="O2411" s="213"/>
      <c r="P2411" s="213"/>
      <c r="Q2411" s="213"/>
      <c r="R2411" s="213"/>
      <c r="S2411" s="213"/>
      <c r="T2411" s="214"/>
      <c r="AT2411" s="215" t="s">
        <v>180</v>
      </c>
      <c r="AU2411" s="215" t="s">
        <v>81</v>
      </c>
      <c r="AV2411" s="11" t="s">
        <v>81</v>
      </c>
      <c r="AW2411" s="11" t="s">
        <v>182</v>
      </c>
      <c r="AX2411" s="11" t="s">
        <v>71</v>
      </c>
      <c r="AY2411" s="215" t="s">
        <v>172</v>
      </c>
    </row>
    <row r="2412" spans="2:51" s="11" customFormat="1" ht="13.5">
      <c r="B2412" s="204"/>
      <c r="C2412" s="205"/>
      <c r="D2412" s="206" t="s">
        <v>180</v>
      </c>
      <c r="E2412" s="207" t="s">
        <v>21</v>
      </c>
      <c r="F2412" s="208" t="s">
        <v>3863</v>
      </c>
      <c r="G2412" s="205"/>
      <c r="H2412" s="209">
        <v>0.948</v>
      </c>
      <c r="I2412" s="210"/>
      <c r="J2412" s="205"/>
      <c r="K2412" s="205"/>
      <c r="L2412" s="211"/>
      <c r="M2412" s="212"/>
      <c r="N2412" s="213"/>
      <c r="O2412" s="213"/>
      <c r="P2412" s="213"/>
      <c r="Q2412" s="213"/>
      <c r="R2412" s="213"/>
      <c r="S2412" s="213"/>
      <c r="T2412" s="214"/>
      <c r="AT2412" s="215" t="s">
        <v>180</v>
      </c>
      <c r="AU2412" s="215" t="s">
        <v>81</v>
      </c>
      <c r="AV2412" s="11" t="s">
        <v>81</v>
      </c>
      <c r="AW2412" s="11" t="s">
        <v>182</v>
      </c>
      <c r="AX2412" s="11" t="s">
        <v>71</v>
      </c>
      <c r="AY2412" s="215" t="s">
        <v>172</v>
      </c>
    </row>
    <row r="2413" spans="2:51" s="11" customFormat="1" ht="13.5">
      <c r="B2413" s="204"/>
      <c r="C2413" s="205"/>
      <c r="D2413" s="206" t="s">
        <v>180</v>
      </c>
      <c r="E2413" s="207" t="s">
        <v>21</v>
      </c>
      <c r="F2413" s="208" t="s">
        <v>3864</v>
      </c>
      <c r="G2413" s="205"/>
      <c r="H2413" s="209">
        <v>0.948</v>
      </c>
      <c r="I2413" s="210"/>
      <c r="J2413" s="205"/>
      <c r="K2413" s="205"/>
      <c r="L2413" s="211"/>
      <c r="M2413" s="212"/>
      <c r="N2413" s="213"/>
      <c r="O2413" s="213"/>
      <c r="P2413" s="213"/>
      <c r="Q2413" s="213"/>
      <c r="R2413" s="213"/>
      <c r="S2413" s="213"/>
      <c r="T2413" s="214"/>
      <c r="AT2413" s="215" t="s">
        <v>180</v>
      </c>
      <c r="AU2413" s="215" t="s">
        <v>81</v>
      </c>
      <c r="AV2413" s="11" t="s">
        <v>81</v>
      </c>
      <c r="AW2413" s="11" t="s">
        <v>182</v>
      </c>
      <c r="AX2413" s="11" t="s">
        <v>71</v>
      </c>
      <c r="AY2413" s="215" t="s">
        <v>172</v>
      </c>
    </row>
    <row r="2414" spans="2:51" s="11" customFormat="1" ht="13.5">
      <c r="B2414" s="204"/>
      <c r="C2414" s="205"/>
      <c r="D2414" s="206" t="s">
        <v>180</v>
      </c>
      <c r="E2414" s="207" t="s">
        <v>21</v>
      </c>
      <c r="F2414" s="208" t="s">
        <v>3865</v>
      </c>
      <c r="G2414" s="205"/>
      <c r="H2414" s="209">
        <v>0.948</v>
      </c>
      <c r="I2414" s="210"/>
      <c r="J2414" s="205"/>
      <c r="K2414" s="205"/>
      <c r="L2414" s="211"/>
      <c r="M2414" s="212"/>
      <c r="N2414" s="213"/>
      <c r="O2414" s="213"/>
      <c r="P2414" s="213"/>
      <c r="Q2414" s="213"/>
      <c r="R2414" s="213"/>
      <c r="S2414" s="213"/>
      <c r="T2414" s="214"/>
      <c r="AT2414" s="215" t="s">
        <v>180</v>
      </c>
      <c r="AU2414" s="215" t="s">
        <v>81</v>
      </c>
      <c r="AV2414" s="11" t="s">
        <v>81</v>
      </c>
      <c r="AW2414" s="11" t="s">
        <v>182</v>
      </c>
      <c r="AX2414" s="11" t="s">
        <v>71</v>
      </c>
      <c r="AY2414" s="215" t="s">
        <v>172</v>
      </c>
    </row>
    <row r="2415" spans="2:51" s="11" customFormat="1" ht="13.5">
      <c r="B2415" s="204"/>
      <c r="C2415" s="205"/>
      <c r="D2415" s="206" t="s">
        <v>180</v>
      </c>
      <c r="E2415" s="207" t="s">
        <v>21</v>
      </c>
      <c r="F2415" s="208" t="s">
        <v>3866</v>
      </c>
      <c r="G2415" s="205"/>
      <c r="H2415" s="209">
        <v>0.948</v>
      </c>
      <c r="I2415" s="210"/>
      <c r="J2415" s="205"/>
      <c r="K2415" s="205"/>
      <c r="L2415" s="211"/>
      <c r="M2415" s="212"/>
      <c r="N2415" s="213"/>
      <c r="O2415" s="213"/>
      <c r="P2415" s="213"/>
      <c r="Q2415" s="213"/>
      <c r="R2415" s="213"/>
      <c r="S2415" s="213"/>
      <c r="T2415" s="214"/>
      <c r="AT2415" s="215" t="s">
        <v>180</v>
      </c>
      <c r="AU2415" s="215" t="s">
        <v>81</v>
      </c>
      <c r="AV2415" s="11" t="s">
        <v>81</v>
      </c>
      <c r="AW2415" s="11" t="s">
        <v>182</v>
      </c>
      <c r="AX2415" s="11" t="s">
        <v>71</v>
      </c>
      <c r="AY2415" s="215" t="s">
        <v>172</v>
      </c>
    </row>
    <row r="2416" spans="2:51" s="11" customFormat="1" ht="13.5">
      <c r="B2416" s="204"/>
      <c r="C2416" s="205"/>
      <c r="D2416" s="206" t="s">
        <v>180</v>
      </c>
      <c r="E2416" s="207" t="s">
        <v>21</v>
      </c>
      <c r="F2416" s="208" t="s">
        <v>3867</v>
      </c>
      <c r="G2416" s="205"/>
      <c r="H2416" s="209">
        <v>0.948</v>
      </c>
      <c r="I2416" s="210"/>
      <c r="J2416" s="205"/>
      <c r="K2416" s="205"/>
      <c r="L2416" s="211"/>
      <c r="M2416" s="212"/>
      <c r="N2416" s="213"/>
      <c r="O2416" s="213"/>
      <c r="P2416" s="213"/>
      <c r="Q2416" s="213"/>
      <c r="R2416" s="213"/>
      <c r="S2416" s="213"/>
      <c r="T2416" s="214"/>
      <c r="AT2416" s="215" t="s">
        <v>180</v>
      </c>
      <c r="AU2416" s="215" t="s">
        <v>81</v>
      </c>
      <c r="AV2416" s="11" t="s">
        <v>81</v>
      </c>
      <c r="AW2416" s="11" t="s">
        <v>182</v>
      </c>
      <c r="AX2416" s="11" t="s">
        <v>71</v>
      </c>
      <c r="AY2416" s="215" t="s">
        <v>172</v>
      </c>
    </row>
    <row r="2417" spans="2:51" s="11" customFormat="1" ht="13.5">
      <c r="B2417" s="204"/>
      <c r="C2417" s="205"/>
      <c r="D2417" s="206" t="s">
        <v>180</v>
      </c>
      <c r="E2417" s="207" t="s">
        <v>21</v>
      </c>
      <c r="F2417" s="208" t="s">
        <v>3868</v>
      </c>
      <c r="G2417" s="205"/>
      <c r="H2417" s="209">
        <v>0.948</v>
      </c>
      <c r="I2417" s="210"/>
      <c r="J2417" s="205"/>
      <c r="K2417" s="205"/>
      <c r="L2417" s="211"/>
      <c r="M2417" s="212"/>
      <c r="N2417" s="213"/>
      <c r="O2417" s="213"/>
      <c r="P2417" s="213"/>
      <c r="Q2417" s="213"/>
      <c r="R2417" s="213"/>
      <c r="S2417" s="213"/>
      <c r="T2417" s="214"/>
      <c r="AT2417" s="215" t="s">
        <v>180</v>
      </c>
      <c r="AU2417" s="215" t="s">
        <v>81</v>
      </c>
      <c r="AV2417" s="11" t="s">
        <v>81</v>
      </c>
      <c r="AW2417" s="11" t="s">
        <v>182</v>
      </c>
      <c r="AX2417" s="11" t="s">
        <v>71</v>
      </c>
      <c r="AY2417" s="215" t="s">
        <v>172</v>
      </c>
    </row>
    <row r="2418" spans="2:51" s="11" customFormat="1" ht="13.5">
      <c r="B2418" s="204"/>
      <c r="C2418" s="205"/>
      <c r="D2418" s="206" t="s">
        <v>180</v>
      </c>
      <c r="E2418" s="207" t="s">
        <v>21</v>
      </c>
      <c r="F2418" s="208" t="s">
        <v>3869</v>
      </c>
      <c r="G2418" s="205"/>
      <c r="H2418" s="209">
        <v>0.948</v>
      </c>
      <c r="I2418" s="210"/>
      <c r="J2418" s="205"/>
      <c r="K2418" s="205"/>
      <c r="L2418" s="211"/>
      <c r="M2418" s="212"/>
      <c r="N2418" s="213"/>
      <c r="O2418" s="213"/>
      <c r="P2418" s="213"/>
      <c r="Q2418" s="213"/>
      <c r="R2418" s="213"/>
      <c r="S2418" s="213"/>
      <c r="T2418" s="214"/>
      <c r="AT2418" s="215" t="s">
        <v>180</v>
      </c>
      <c r="AU2418" s="215" t="s">
        <v>81</v>
      </c>
      <c r="AV2418" s="11" t="s">
        <v>81</v>
      </c>
      <c r="AW2418" s="11" t="s">
        <v>182</v>
      </c>
      <c r="AX2418" s="11" t="s">
        <v>71</v>
      </c>
      <c r="AY2418" s="215" t="s">
        <v>172</v>
      </c>
    </row>
    <row r="2419" spans="2:51" s="11" customFormat="1" ht="13.5">
      <c r="B2419" s="204"/>
      <c r="C2419" s="205"/>
      <c r="D2419" s="206" t="s">
        <v>180</v>
      </c>
      <c r="E2419" s="207" t="s">
        <v>21</v>
      </c>
      <c r="F2419" s="208" t="s">
        <v>3870</v>
      </c>
      <c r="G2419" s="205"/>
      <c r="H2419" s="209">
        <v>0.948</v>
      </c>
      <c r="I2419" s="210"/>
      <c r="J2419" s="205"/>
      <c r="K2419" s="205"/>
      <c r="L2419" s="211"/>
      <c r="M2419" s="212"/>
      <c r="N2419" s="213"/>
      <c r="O2419" s="213"/>
      <c r="P2419" s="213"/>
      <c r="Q2419" s="213"/>
      <c r="R2419" s="213"/>
      <c r="S2419" s="213"/>
      <c r="T2419" s="214"/>
      <c r="AT2419" s="215" t="s">
        <v>180</v>
      </c>
      <c r="AU2419" s="215" t="s">
        <v>81</v>
      </c>
      <c r="AV2419" s="11" t="s">
        <v>81</v>
      </c>
      <c r="AW2419" s="11" t="s">
        <v>182</v>
      </c>
      <c r="AX2419" s="11" t="s">
        <v>71</v>
      </c>
      <c r="AY2419" s="215" t="s">
        <v>172</v>
      </c>
    </row>
    <row r="2420" spans="2:51" s="11" customFormat="1" ht="13.5">
      <c r="B2420" s="204"/>
      <c r="C2420" s="205"/>
      <c r="D2420" s="206" t="s">
        <v>180</v>
      </c>
      <c r="E2420" s="207" t="s">
        <v>21</v>
      </c>
      <c r="F2420" s="208" t="s">
        <v>3871</v>
      </c>
      <c r="G2420" s="205"/>
      <c r="H2420" s="209">
        <v>0.948</v>
      </c>
      <c r="I2420" s="210"/>
      <c r="J2420" s="205"/>
      <c r="K2420" s="205"/>
      <c r="L2420" s="211"/>
      <c r="M2420" s="212"/>
      <c r="N2420" s="213"/>
      <c r="O2420" s="213"/>
      <c r="P2420" s="213"/>
      <c r="Q2420" s="213"/>
      <c r="R2420" s="213"/>
      <c r="S2420" s="213"/>
      <c r="T2420" s="214"/>
      <c r="AT2420" s="215" t="s">
        <v>180</v>
      </c>
      <c r="AU2420" s="215" t="s">
        <v>81</v>
      </c>
      <c r="AV2420" s="11" t="s">
        <v>81</v>
      </c>
      <c r="AW2420" s="11" t="s">
        <v>182</v>
      </c>
      <c r="AX2420" s="11" t="s">
        <v>71</v>
      </c>
      <c r="AY2420" s="215" t="s">
        <v>172</v>
      </c>
    </row>
    <row r="2421" spans="2:51" s="11" customFormat="1" ht="13.5">
      <c r="B2421" s="204"/>
      <c r="C2421" s="205"/>
      <c r="D2421" s="206" t="s">
        <v>180</v>
      </c>
      <c r="E2421" s="207" t="s">
        <v>21</v>
      </c>
      <c r="F2421" s="208" t="s">
        <v>3872</v>
      </c>
      <c r="G2421" s="205"/>
      <c r="H2421" s="209">
        <v>0.948</v>
      </c>
      <c r="I2421" s="210"/>
      <c r="J2421" s="205"/>
      <c r="K2421" s="205"/>
      <c r="L2421" s="211"/>
      <c r="M2421" s="212"/>
      <c r="N2421" s="213"/>
      <c r="O2421" s="213"/>
      <c r="P2421" s="213"/>
      <c r="Q2421" s="213"/>
      <c r="R2421" s="213"/>
      <c r="S2421" s="213"/>
      <c r="T2421" s="214"/>
      <c r="AT2421" s="215" t="s">
        <v>180</v>
      </c>
      <c r="AU2421" s="215" t="s">
        <v>81</v>
      </c>
      <c r="AV2421" s="11" t="s">
        <v>81</v>
      </c>
      <c r="AW2421" s="11" t="s">
        <v>182</v>
      </c>
      <c r="AX2421" s="11" t="s">
        <v>71</v>
      </c>
      <c r="AY2421" s="215" t="s">
        <v>172</v>
      </c>
    </row>
    <row r="2422" spans="2:51" s="11" customFormat="1" ht="13.5">
      <c r="B2422" s="204"/>
      <c r="C2422" s="205"/>
      <c r="D2422" s="206" t="s">
        <v>180</v>
      </c>
      <c r="E2422" s="207" t="s">
        <v>21</v>
      </c>
      <c r="F2422" s="208" t="s">
        <v>3873</v>
      </c>
      <c r="G2422" s="205"/>
      <c r="H2422" s="209">
        <v>0.948</v>
      </c>
      <c r="I2422" s="210"/>
      <c r="J2422" s="205"/>
      <c r="K2422" s="205"/>
      <c r="L2422" s="211"/>
      <c r="M2422" s="212"/>
      <c r="N2422" s="213"/>
      <c r="O2422" s="213"/>
      <c r="P2422" s="213"/>
      <c r="Q2422" s="213"/>
      <c r="R2422" s="213"/>
      <c r="S2422" s="213"/>
      <c r="T2422" s="214"/>
      <c r="AT2422" s="215" t="s">
        <v>180</v>
      </c>
      <c r="AU2422" s="215" t="s">
        <v>81</v>
      </c>
      <c r="AV2422" s="11" t="s">
        <v>81</v>
      </c>
      <c r="AW2422" s="11" t="s">
        <v>182</v>
      </c>
      <c r="AX2422" s="11" t="s">
        <v>71</v>
      </c>
      <c r="AY2422" s="215" t="s">
        <v>172</v>
      </c>
    </row>
    <row r="2423" spans="2:51" s="11" customFormat="1" ht="13.5">
      <c r="B2423" s="204"/>
      <c r="C2423" s="205"/>
      <c r="D2423" s="206" t="s">
        <v>180</v>
      </c>
      <c r="E2423" s="207" t="s">
        <v>21</v>
      </c>
      <c r="F2423" s="208" t="s">
        <v>3874</v>
      </c>
      <c r="G2423" s="205"/>
      <c r="H2423" s="209">
        <v>0.948</v>
      </c>
      <c r="I2423" s="210"/>
      <c r="J2423" s="205"/>
      <c r="K2423" s="205"/>
      <c r="L2423" s="211"/>
      <c r="M2423" s="212"/>
      <c r="N2423" s="213"/>
      <c r="O2423" s="213"/>
      <c r="P2423" s="213"/>
      <c r="Q2423" s="213"/>
      <c r="R2423" s="213"/>
      <c r="S2423" s="213"/>
      <c r="T2423" s="214"/>
      <c r="AT2423" s="215" t="s">
        <v>180</v>
      </c>
      <c r="AU2423" s="215" t="s">
        <v>81</v>
      </c>
      <c r="AV2423" s="11" t="s">
        <v>81</v>
      </c>
      <c r="AW2423" s="11" t="s">
        <v>182</v>
      </c>
      <c r="AX2423" s="11" t="s">
        <v>71</v>
      </c>
      <c r="AY2423" s="215" t="s">
        <v>172</v>
      </c>
    </row>
    <row r="2424" spans="2:51" s="11" customFormat="1" ht="13.5">
      <c r="B2424" s="204"/>
      <c r="C2424" s="205"/>
      <c r="D2424" s="206" t="s">
        <v>180</v>
      </c>
      <c r="E2424" s="207" t="s">
        <v>21</v>
      </c>
      <c r="F2424" s="208" t="s">
        <v>3875</v>
      </c>
      <c r="G2424" s="205"/>
      <c r="H2424" s="209">
        <v>0.948</v>
      </c>
      <c r="I2424" s="210"/>
      <c r="J2424" s="205"/>
      <c r="K2424" s="205"/>
      <c r="L2424" s="211"/>
      <c r="M2424" s="212"/>
      <c r="N2424" s="213"/>
      <c r="O2424" s="213"/>
      <c r="P2424" s="213"/>
      <c r="Q2424" s="213"/>
      <c r="R2424" s="213"/>
      <c r="S2424" s="213"/>
      <c r="T2424" s="214"/>
      <c r="AT2424" s="215" t="s">
        <v>180</v>
      </c>
      <c r="AU2424" s="215" t="s">
        <v>81</v>
      </c>
      <c r="AV2424" s="11" t="s">
        <v>81</v>
      </c>
      <c r="AW2424" s="11" t="s">
        <v>182</v>
      </c>
      <c r="AX2424" s="11" t="s">
        <v>71</v>
      </c>
      <c r="AY2424" s="215" t="s">
        <v>172</v>
      </c>
    </row>
    <row r="2425" spans="2:51" s="11" customFormat="1" ht="13.5">
      <c r="B2425" s="204"/>
      <c r="C2425" s="205"/>
      <c r="D2425" s="206" t="s">
        <v>180</v>
      </c>
      <c r="E2425" s="207" t="s">
        <v>21</v>
      </c>
      <c r="F2425" s="208" t="s">
        <v>3876</v>
      </c>
      <c r="G2425" s="205"/>
      <c r="H2425" s="209">
        <v>0.948</v>
      </c>
      <c r="I2425" s="210"/>
      <c r="J2425" s="205"/>
      <c r="K2425" s="205"/>
      <c r="L2425" s="211"/>
      <c r="M2425" s="212"/>
      <c r="N2425" s="213"/>
      <c r="O2425" s="213"/>
      <c r="P2425" s="213"/>
      <c r="Q2425" s="213"/>
      <c r="R2425" s="213"/>
      <c r="S2425" s="213"/>
      <c r="T2425" s="214"/>
      <c r="AT2425" s="215" t="s">
        <v>180</v>
      </c>
      <c r="AU2425" s="215" t="s">
        <v>81</v>
      </c>
      <c r="AV2425" s="11" t="s">
        <v>81</v>
      </c>
      <c r="AW2425" s="11" t="s">
        <v>182</v>
      </c>
      <c r="AX2425" s="11" t="s">
        <v>71</v>
      </c>
      <c r="AY2425" s="215" t="s">
        <v>172</v>
      </c>
    </row>
    <row r="2426" spans="2:51" s="11" customFormat="1" ht="13.5">
      <c r="B2426" s="204"/>
      <c r="C2426" s="205"/>
      <c r="D2426" s="206" t="s">
        <v>180</v>
      </c>
      <c r="E2426" s="207" t="s">
        <v>21</v>
      </c>
      <c r="F2426" s="208" t="s">
        <v>3877</v>
      </c>
      <c r="G2426" s="205"/>
      <c r="H2426" s="209">
        <v>0.948</v>
      </c>
      <c r="I2426" s="210"/>
      <c r="J2426" s="205"/>
      <c r="K2426" s="205"/>
      <c r="L2426" s="211"/>
      <c r="M2426" s="212"/>
      <c r="N2426" s="213"/>
      <c r="O2426" s="213"/>
      <c r="P2426" s="213"/>
      <c r="Q2426" s="213"/>
      <c r="R2426" s="213"/>
      <c r="S2426" s="213"/>
      <c r="T2426" s="214"/>
      <c r="AT2426" s="215" t="s">
        <v>180</v>
      </c>
      <c r="AU2426" s="215" t="s">
        <v>81</v>
      </c>
      <c r="AV2426" s="11" t="s">
        <v>81</v>
      </c>
      <c r="AW2426" s="11" t="s">
        <v>182</v>
      </c>
      <c r="AX2426" s="11" t="s">
        <v>71</v>
      </c>
      <c r="AY2426" s="215" t="s">
        <v>172</v>
      </c>
    </row>
    <row r="2427" spans="2:51" s="11" customFormat="1" ht="13.5">
      <c r="B2427" s="204"/>
      <c r="C2427" s="205"/>
      <c r="D2427" s="206" t="s">
        <v>180</v>
      </c>
      <c r="E2427" s="207" t="s">
        <v>21</v>
      </c>
      <c r="F2427" s="208" t="s">
        <v>3878</v>
      </c>
      <c r="G2427" s="205"/>
      <c r="H2427" s="209">
        <v>0.948</v>
      </c>
      <c r="I2427" s="210"/>
      <c r="J2427" s="205"/>
      <c r="K2427" s="205"/>
      <c r="L2427" s="211"/>
      <c r="M2427" s="212"/>
      <c r="N2427" s="213"/>
      <c r="O2427" s="213"/>
      <c r="P2427" s="213"/>
      <c r="Q2427" s="213"/>
      <c r="R2427" s="213"/>
      <c r="S2427" s="213"/>
      <c r="T2427" s="214"/>
      <c r="AT2427" s="215" t="s">
        <v>180</v>
      </c>
      <c r="AU2427" s="215" t="s">
        <v>81</v>
      </c>
      <c r="AV2427" s="11" t="s">
        <v>81</v>
      </c>
      <c r="AW2427" s="11" t="s">
        <v>182</v>
      </c>
      <c r="AX2427" s="11" t="s">
        <v>71</v>
      </c>
      <c r="AY2427" s="215" t="s">
        <v>172</v>
      </c>
    </row>
    <row r="2428" spans="2:51" s="11" customFormat="1" ht="13.5">
      <c r="B2428" s="204"/>
      <c r="C2428" s="205"/>
      <c r="D2428" s="206" t="s">
        <v>180</v>
      </c>
      <c r="E2428" s="207" t="s">
        <v>21</v>
      </c>
      <c r="F2428" s="208" t="s">
        <v>3879</v>
      </c>
      <c r="G2428" s="205"/>
      <c r="H2428" s="209">
        <v>30</v>
      </c>
      <c r="I2428" s="210"/>
      <c r="J2428" s="205"/>
      <c r="K2428" s="205"/>
      <c r="L2428" s="211"/>
      <c r="M2428" s="212"/>
      <c r="N2428" s="213"/>
      <c r="O2428" s="213"/>
      <c r="P2428" s="213"/>
      <c r="Q2428" s="213"/>
      <c r="R2428" s="213"/>
      <c r="S2428" s="213"/>
      <c r="T2428" s="214"/>
      <c r="AT2428" s="215" t="s">
        <v>180</v>
      </c>
      <c r="AU2428" s="215" t="s">
        <v>81</v>
      </c>
      <c r="AV2428" s="11" t="s">
        <v>81</v>
      </c>
      <c r="AW2428" s="11" t="s">
        <v>182</v>
      </c>
      <c r="AX2428" s="11" t="s">
        <v>71</v>
      </c>
      <c r="AY2428" s="215" t="s">
        <v>172</v>
      </c>
    </row>
    <row r="2429" spans="2:51" s="12" customFormat="1" ht="13.5">
      <c r="B2429" s="216"/>
      <c r="C2429" s="217"/>
      <c r="D2429" s="206" t="s">
        <v>180</v>
      </c>
      <c r="E2429" s="218" t="s">
        <v>21</v>
      </c>
      <c r="F2429" s="219" t="s">
        <v>183</v>
      </c>
      <c r="G2429" s="217"/>
      <c r="H2429" s="220">
        <v>54.588</v>
      </c>
      <c r="I2429" s="221"/>
      <c r="J2429" s="217"/>
      <c r="K2429" s="217"/>
      <c r="L2429" s="222"/>
      <c r="M2429" s="223"/>
      <c r="N2429" s="224"/>
      <c r="O2429" s="224"/>
      <c r="P2429" s="224"/>
      <c r="Q2429" s="224"/>
      <c r="R2429" s="224"/>
      <c r="S2429" s="224"/>
      <c r="T2429" s="225"/>
      <c r="AT2429" s="226" t="s">
        <v>180</v>
      </c>
      <c r="AU2429" s="226" t="s">
        <v>81</v>
      </c>
      <c r="AV2429" s="12" t="s">
        <v>179</v>
      </c>
      <c r="AW2429" s="12" t="s">
        <v>182</v>
      </c>
      <c r="AX2429" s="12" t="s">
        <v>79</v>
      </c>
      <c r="AY2429" s="226" t="s">
        <v>172</v>
      </c>
    </row>
    <row r="2430" spans="2:65" s="1" customFormat="1" ht="16.5" customHeight="1">
      <c r="B2430" s="41"/>
      <c r="C2430" s="192" t="s">
        <v>3880</v>
      </c>
      <c r="D2430" s="192" t="s">
        <v>174</v>
      </c>
      <c r="E2430" s="193" t="s">
        <v>3881</v>
      </c>
      <c r="F2430" s="194" t="s">
        <v>3882</v>
      </c>
      <c r="G2430" s="195" t="s">
        <v>218</v>
      </c>
      <c r="H2430" s="196">
        <v>63.825</v>
      </c>
      <c r="I2430" s="197"/>
      <c r="J2430" s="198">
        <f>ROUND(I2430*H2430,2)</f>
        <v>0</v>
      </c>
      <c r="K2430" s="194" t="s">
        <v>178</v>
      </c>
      <c r="L2430" s="61"/>
      <c r="M2430" s="199" t="s">
        <v>21</v>
      </c>
      <c r="N2430" s="200" t="s">
        <v>42</v>
      </c>
      <c r="O2430" s="42"/>
      <c r="P2430" s="201">
        <f>O2430*H2430</f>
        <v>0</v>
      </c>
      <c r="Q2430" s="201">
        <v>0</v>
      </c>
      <c r="R2430" s="201">
        <f>Q2430*H2430</f>
        <v>0</v>
      </c>
      <c r="S2430" s="201">
        <v>0</v>
      </c>
      <c r="T2430" s="202">
        <f>S2430*H2430</f>
        <v>0</v>
      </c>
      <c r="AR2430" s="24" t="s">
        <v>209</v>
      </c>
      <c r="AT2430" s="24" t="s">
        <v>174</v>
      </c>
      <c r="AU2430" s="24" t="s">
        <v>81</v>
      </c>
      <c r="AY2430" s="24" t="s">
        <v>172</v>
      </c>
      <c r="BE2430" s="203">
        <f>IF(N2430="základní",J2430,0)</f>
        <v>0</v>
      </c>
      <c r="BF2430" s="203">
        <f>IF(N2430="snížená",J2430,0)</f>
        <v>0</v>
      </c>
      <c r="BG2430" s="203">
        <f>IF(N2430="zákl. přenesená",J2430,0)</f>
        <v>0</v>
      </c>
      <c r="BH2430" s="203">
        <f>IF(N2430="sníž. přenesená",J2430,0)</f>
        <v>0</v>
      </c>
      <c r="BI2430" s="203">
        <f>IF(N2430="nulová",J2430,0)</f>
        <v>0</v>
      </c>
      <c r="BJ2430" s="24" t="s">
        <v>79</v>
      </c>
      <c r="BK2430" s="203">
        <f>ROUND(I2430*H2430,2)</f>
        <v>0</v>
      </c>
      <c r="BL2430" s="24" t="s">
        <v>209</v>
      </c>
      <c r="BM2430" s="24" t="s">
        <v>3883</v>
      </c>
    </row>
    <row r="2431" spans="2:51" s="11" customFormat="1" ht="13.5">
      <c r="B2431" s="204"/>
      <c r="C2431" s="205"/>
      <c r="D2431" s="206" t="s">
        <v>180</v>
      </c>
      <c r="E2431" s="207" t="s">
        <v>21</v>
      </c>
      <c r="F2431" s="208" t="s">
        <v>3884</v>
      </c>
      <c r="G2431" s="205"/>
      <c r="H2431" s="209">
        <v>54.588</v>
      </c>
      <c r="I2431" s="210"/>
      <c r="J2431" s="205"/>
      <c r="K2431" s="205"/>
      <c r="L2431" s="211"/>
      <c r="M2431" s="212"/>
      <c r="N2431" s="213"/>
      <c r="O2431" s="213"/>
      <c r="P2431" s="213"/>
      <c r="Q2431" s="213"/>
      <c r="R2431" s="213"/>
      <c r="S2431" s="213"/>
      <c r="T2431" s="214"/>
      <c r="AT2431" s="215" t="s">
        <v>180</v>
      </c>
      <c r="AU2431" s="215" t="s">
        <v>81</v>
      </c>
      <c r="AV2431" s="11" t="s">
        <v>81</v>
      </c>
      <c r="AW2431" s="11" t="s">
        <v>182</v>
      </c>
      <c r="AX2431" s="11" t="s">
        <v>71</v>
      </c>
      <c r="AY2431" s="215" t="s">
        <v>172</v>
      </c>
    </row>
    <row r="2432" spans="2:51" s="11" customFormat="1" ht="13.5">
      <c r="B2432" s="204"/>
      <c r="C2432" s="205"/>
      <c r="D2432" s="206" t="s">
        <v>180</v>
      </c>
      <c r="E2432" s="207" t="s">
        <v>21</v>
      </c>
      <c r="F2432" s="208" t="s">
        <v>3885</v>
      </c>
      <c r="G2432" s="205"/>
      <c r="H2432" s="209">
        <v>9.2368</v>
      </c>
      <c r="I2432" s="210"/>
      <c r="J2432" s="205"/>
      <c r="K2432" s="205"/>
      <c r="L2432" s="211"/>
      <c r="M2432" s="212"/>
      <c r="N2432" s="213"/>
      <c r="O2432" s="213"/>
      <c r="P2432" s="213"/>
      <c r="Q2432" s="213"/>
      <c r="R2432" s="213"/>
      <c r="S2432" s="213"/>
      <c r="T2432" s="214"/>
      <c r="AT2432" s="215" t="s">
        <v>180</v>
      </c>
      <c r="AU2432" s="215" t="s">
        <v>81</v>
      </c>
      <c r="AV2432" s="11" t="s">
        <v>81</v>
      </c>
      <c r="AW2432" s="11" t="s">
        <v>182</v>
      </c>
      <c r="AX2432" s="11" t="s">
        <v>71</v>
      </c>
      <c r="AY2432" s="215" t="s">
        <v>172</v>
      </c>
    </row>
    <row r="2433" spans="2:51" s="12" customFormat="1" ht="13.5">
      <c r="B2433" s="216"/>
      <c r="C2433" s="217"/>
      <c r="D2433" s="206" t="s">
        <v>180</v>
      </c>
      <c r="E2433" s="218" t="s">
        <v>21</v>
      </c>
      <c r="F2433" s="219" t="s">
        <v>183</v>
      </c>
      <c r="G2433" s="217"/>
      <c r="H2433" s="220">
        <v>63.8248</v>
      </c>
      <c r="I2433" s="221"/>
      <c r="J2433" s="217"/>
      <c r="K2433" s="217"/>
      <c r="L2433" s="222"/>
      <c r="M2433" s="223"/>
      <c r="N2433" s="224"/>
      <c r="O2433" s="224"/>
      <c r="P2433" s="224"/>
      <c r="Q2433" s="224"/>
      <c r="R2433" s="224"/>
      <c r="S2433" s="224"/>
      <c r="T2433" s="225"/>
      <c r="AT2433" s="226" t="s">
        <v>180</v>
      </c>
      <c r="AU2433" s="226" t="s">
        <v>81</v>
      </c>
      <c r="AV2433" s="12" t="s">
        <v>179</v>
      </c>
      <c r="AW2433" s="12" t="s">
        <v>182</v>
      </c>
      <c r="AX2433" s="12" t="s">
        <v>79</v>
      </c>
      <c r="AY2433" s="226" t="s">
        <v>172</v>
      </c>
    </row>
    <row r="2434" spans="2:65" s="1" customFormat="1" ht="16.5" customHeight="1">
      <c r="B2434" s="41"/>
      <c r="C2434" s="192" t="s">
        <v>2084</v>
      </c>
      <c r="D2434" s="192" t="s">
        <v>174</v>
      </c>
      <c r="E2434" s="193" t="s">
        <v>3886</v>
      </c>
      <c r="F2434" s="194" t="s">
        <v>3887</v>
      </c>
      <c r="G2434" s="195" t="s">
        <v>218</v>
      </c>
      <c r="H2434" s="196">
        <v>54.588</v>
      </c>
      <c r="I2434" s="197"/>
      <c r="J2434" s="198">
        <f>ROUND(I2434*H2434,2)</f>
        <v>0</v>
      </c>
      <c r="K2434" s="194" t="s">
        <v>178</v>
      </c>
      <c r="L2434" s="61"/>
      <c r="M2434" s="199" t="s">
        <v>21</v>
      </c>
      <c r="N2434" s="200" t="s">
        <v>42</v>
      </c>
      <c r="O2434" s="42"/>
      <c r="P2434" s="201">
        <f>O2434*H2434</f>
        <v>0</v>
      </c>
      <c r="Q2434" s="201">
        <v>0</v>
      </c>
      <c r="R2434" s="201">
        <f>Q2434*H2434</f>
        <v>0</v>
      </c>
      <c r="S2434" s="201">
        <v>0</v>
      </c>
      <c r="T2434" s="202">
        <f>S2434*H2434</f>
        <v>0</v>
      </c>
      <c r="AR2434" s="24" t="s">
        <v>209</v>
      </c>
      <c r="AT2434" s="24" t="s">
        <v>174</v>
      </c>
      <c r="AU2434" s="24" t="s">
        <v>81</v>
      </c>
      <c r="AY2434" s="24" t="s">
        <v>172</v>
      </c>
      <c r="BE2434" s="203">
        <f>IF(N2434="základní",J2434,0)</f>
        <v>0</v>
      </c>
      <c r="BF2434" s="203">
        <f>IF(N2434="snížená",J2434,0)</f>
        <v>0</v>
      </c>
      <c r="BG2434" s="203">
        <f>IF(N2434="zákl. přenesená",J2434,0)</f>
        <v>0</v>
      </c>
      <c r="BH2434" s="203">
        <f>IF(N2434="sníž. přenesená",J2434,0)</f>
        <v>0</v>
      </c>
      <c r="BI2434" s="203">
        <f>IF(N2434="nulová",J2434,0)</f>
        <v>0</v>
      </c>
      <c r="BJ2434" s="24" t="s">
        <v>79</v>
      </c>
      <c r="BK2434" s="203">
        <f>ROUND(I2434*H2434,2)</f>
        <v>0</v>
      </c>
      <c r="BL2434" s="24" t="s">
        <v>209</v>
      </c>
      <c r="BM2434" s="24" t="s">
        <v>3888</v>
      </c>
    </row>
    <row r="2435" spans="2:65" s="1" customFormat="1" ht="25.5" customHeight="1">
      <c r="B2435" s="41"/>
      <c r="C2435" s="192" t="s">
        <v>3889</v>
      </c>
      <c r="D2435" s="192" t="s">
        <v>174</v>
      </c>
      <c r="E2435" s="193" t="s">
        <v>3890</v>
      </c>
      <c r="F2435" s="194" t="s">
        <v>3891</v>
      </c>
      <c r="G2435" s="195" t="s">
        <v>218</v>
      </c>
      <c r="H2435" s="196">
        <v>54.588</v>
      </c>
      <c r="I2435" s="197"/>
      <c r="J2435" s="198">
        <f>ROUND(I2435*H2435,2)</f>
        <v>0</v>
      </c>
      <c r="K2435" s="194" t="s">
        <v>178</v>
      </c>
      <c r="L2435" s="61"/>
      <c r="M2435" s="199" t="s">
        <v>21</v>
      </c>
      <c r="N2435" s="200" t="s">
        <v>42</v>
      </c>
      <c r="O2435" s="42"/>
      <c r="P2435" s="201">
        <f>O2435*H2435</f>
        <v>0</v>
      </c>
      <c r="Q2435" s="201">
        <v>0</v>
      </c>
      <c r="R2435" s="201">
        <f>Q2435*H2435</f>
        <v>0</v>
      </c>
      <c r="S2435" s="201">
        <v>0</v>
      </c>
      <c r="T2435" s="202">
        <f>S2435*H2435</f>
        <v>0</v>
      </c>
      <c r="AR2435" s="24" t="s">
        <v>209</v>
      </c>
      <c r="AT2435" s="24" t="s">
        <v>174</v>
      </c>
      <c r="AU2435" s="24" t="s">
        <v>81</v>
      </c>
      <c r="AY2435" s="24" t="s">
        <v>172</v>
      </c>
      <c r="BE2435" s="203">
        <f>IF(N2435="základní",J2435,0)</f>
        <v>0</v>
      </c>
      <c r="BF2435" s="203">
        <f>IF(N2435="snížená",J2435,0)</f>
        <v>0</v>
      </c>
      <c r="BG2435" s="203">
        <f>IF(N2435="zákl. přenesená",J2435,0)</f>
        <v>0</v>
      </c>
      <c r="BH2435" s="203">
        <f>IF(N2435="sníž. přenesená",J2435,0)</f>
        <v>0</v>
      </c>
      <c r="BI2435" s="203">
        <f>IF(N2435="nulová",J2435,0)</f>
        <v>0</v>
      </c>
      <c r="BJ2435" s="24" t="s">
        <v>79</v>
      </c>
      <c r="BK2435" s="203">
        <f>ROUND(I2435*H2435,2)</f>
        <v>0</v>
      </c>
      <c r="BL2435" s="24" t="s">
        <v>209</v>
      </c>
      <c r="BM2435" s="24" t="s">
        <v>3892</v>
      </c>
    </row>
    <row r="2436" spans="2:65" s="1" customFormat="1" ht="16.5" customHeight="1">
      <c r="B2436" s="41"/>
      <c r="C2436" s="192" t="s">
        <v>2088</v>
      </c>
      <c r="D2436" s="192" t="s">
        <v>174</v>
      </c>
      <c r="E2436" s="193" t="s">
        <v>3893</v>
      </c>
      <c r="F2436" s="194" t="s">
        <v>3894</v>
      </c>
      <c r="G2436" s="195" t="s">
        <v>218</v>
      </c>
      <c r="H2436" s="196">
        <v>131.736</v>
      </c>
      <c r="I2436" s="197"/>
      <c r="J2436" s="198">
        <f>ROUND(I2436*H2436,2)</f>
        <v>0</v>
      </c>
      <c r="K2436" s="194" t="s">
        <v>178</v>
      </c>
      <c r="L2436" s="61"/>
      <c r="M2436" s="199" t="s">
        <v>21</v>
      </c>
      <c r="N2436" s="200" t="s">
        <v>42</v>
      </c>
      <c r="O2436" s="42"/>
      <c r="P2436" s="201">
        <f>O2436*H2436</f>
        <v>0</v>
      </c>
      <c r="Q2436" s="201">
        <v>0</v>
      </c>
      <c r="R2436" s="201">
        <f>Q2436*H2436</f>
        <v>0</v>
      </c>
      <c r="S2436" s="201">
        <v>0</v>
      </c>
      <c r="T2436" s="202">
        <f>S2436*H2436</f>
        <v>0</v>
      </c>
      <c r="AR2436" s="24" t="s">
        <v>209</v>
      </c>
      <c r="AT2436" s="24" t="s">
        <v>174</v>
      </c>
      <c r="AU2436" s="24" t="s">
        <v>81</v>
      </c>
      <c r="AY2436" s="24" t="s">
        <v>172</v>
      </c>
      <c r="BE2436" s="203">
        <f>IF(N2436="základní",J2436,0)</f>
        <v>0</v>
      </c>
      <c r="BF2436" s="203">
        <f>IF(N2436="snížená",J2436,0)</f>
        <v>0</v>
      </c>
      <c r="BG2436" s="203">
        <f>IF(N2436="zákl. přenesená",J2436,0)</f>
        <v>0</v>
      </c>
      <c r="BH2436" s="203">
        <f>IF(N2436="sníž. přenesená",J2436,0)</f>
        <v>0</v>
      </c>
      <c r="BI2436" s="203">
        <f>IF(N2436="nulová",J2436,0)</f>
        <v>0</v>
      </c>
      <c r="BJ2436" s="24" t="s">
        <v>79</v>
      </c>
      <c r="BK2436" s="203">
        <f>ROUND(I2436*H2436,2)</f>
        <v>0</v>
      </c>
      <c r="BL2436" s="24" t="s">
        <v>209</v>
      </c>
      <c r="BM2436" s="24" t="s">
        <v>3895</v>
      </c>
    </row>
    <row r="2437" spans="2:51" s="11" customFormat="1" ht="13.5">
      <c r="B2437" s="204"/>
      <c r="C2437" s="205"/>
      <c r="D2437" s="206" t="s">
        <v>180</v>
      </c>
      <c r="E2437" s="207" t="s">
        <v>21</v>
      </c>
      <c r="F2437" s="208" t="s">
        <v>3896</v>
      </c>
      <c r="G2437" s="205"/>
      <c r="H2437" s="209">
        <v>104.4</v>
      </c>
      <c r="I2437" s="210"/>
      <c r="J2437" s="205"/>
      <c r="K2437" s="205"/>
      <c r="L2437" s="211"/>
      <c r="M2437" s="212"/>
      <c r="N2437" s="213"/>
      <c r="O2437" s="213"/>
      <c r="P2437" s="213"/>
      <c r="Q2437" s="213"/>
      <c r="R2437" s="213"/>
      <c r="S2437" s="213"/>
      <c r="T2437" s="214"/>
      <c r="AT2437" s="215" t="s">
        <v>180</v>
      </c>
      <c r="AU2437" s="215" t="s">
        <v>81</v>
      </c>
      <c r="AV2437" s="11" t="s">
        <v>81</v>
      </c>
      <c r="AW2437" s="11" t="s">
        <v>182</v>
      </c>
      <c r="AX2437" s="11" t="s">
        <v>71</v>
      </c>
      <c r="AY2437" s="215" t="s">
        <v>172</v>
      </c>
    </row>
    <row r="2438" spans="2:51" s="11" customFormat="1" ht="13.5">
      <c r="B2438" s="204"/>
      <c r="C2438" s="205"/>
      <c r="D2438" s="206" t="s">
        <v>180</v>
      </c>
      <c r="E2438" s="207" t="s">
        <v>21</v>
      </c>
      <c r="F2438" s="208" t="s">
        <v>3897</v>
      </c>
      <c r="G2438" s="205"/>
      <c r="H2438" s="209">
        <v>2.196</v>
      </c>
      <c r="I2438" s="210"/>
      <c r="J2438" s="205"/>
      <c r="K2438" s="205"/>
      <c r="L2438" s="211"/>
      <c r="M2438" s="212"/>
      <c r="N2438" s="213"/>
      <c r="O2438" s="213"/>
      <c r="P2438" s="213"/>
      <c r="Q2438" s="213"/>
      <c r="R2438" s="213"/>
      <c r="S2438" s="213"/>
      <c r="T2438" s="214"/>
      <c r="AT2438" s="215" t="s">
        <v>180</v>
      </c>
      <c r="AU2438" s="215" t="s">
        <v>81</v>
      </c>
      <c r="AV2438" s="11" t="s">
        <v>81</v>
      </c>
      <c r="AW2438" s="11" t="s">
        <v>182</v>
      </c>
      <c r="AX2438" s="11" t="s">
        <v>71</v>
      </c>
      <c r="AY2438" s="215" t="s">
        <v>172</v>
      </c>
    </row>
    <row r="2439" spans="2:51" s="11" customFormat="1" ht="13.5">
      <c r="B2439" s="204"/>
      <c r="C2439" s="205"/>
      <c r="D2439" s="206" t="s">
        <v>180</v>
      </c>
      <c r="E2439" s="207" t="s">
        <v>21</v>
      </c>
      <c r="F2439" s="208" t="s">
        <v>3898</v>
      </c>
      <c r="G2439" s="205"/>
      <c r="H2439" s="209">
        <v>11.676</v>
      </c>
      <c r="I2439" s="210"/>
      <c r="J2439" s="205"/>
      <c r="K2439" s="205"/>
      <c r="L2439" s="211"/>
      <c r="M2439" s="212"/>
      <c r="N2439" s="213"/>
      <c r="O2439" s="213"/>
      <c r="P2439" s="213"/>
      <c r="Q2439" s="213"/>
      <c r="R2439" s="213"/>
      <c r="S2439" s="213"/>
      <c r="T2439" s="214"/>
      <c r="AT2439" s="215" t="s">
        <v>180</v>
      </c>
      <c r="AU2439" s="215" t="s">
        <v>81</v>
      </c>
      <c r="AV2439" s="11" t="s">
        <v>81</v>
      </c>
      <c r="AW2439" s="11" t="s">
        <v>182</v>
      </c>
      <c r="AX2439" s="11" t="s">
        <v>71</v>
      </c>
      <c r="AY2439" s="215" t="s">
        <v>172</v>
      </c>
    </row>
    <row r="2440" spans="2:51" s="11" customFormat="1" ht="13.5">
      <c r="B2440" s="204"/>
      <c r="C2440" s="205"/>
      <c r="D2440" s="206" t="s">
        <v>180</v>
      </c>
      <c r="E2440" s="207" t="s">
        <v>21</v>
      </c>
      <c r="F2440" s="208" t="s">
        <v>3899</v>
      </c>
      <c r="G2440" s="205"/>
      <c r="H2440" s="209">
        <v>1.896</v>
      </c>
      <c r="I2440" s="210"/>
      <c r="J2440" s="205"/>
      <c r="K2440" s="205"/>
      <c r="L2440" s="211"/>
      <c r="M2440" s="212"/>
      <c r="N2440" s="213"/>
      <c r="O2440" s="213"/>
      <c r="P2440" s="213"/>
      <c r="Q2440" s="213"/>
      <c r="R2440" s="213"/>
      <c r="S2440" s="213"/>
      <c r="T2440" s="214"/>
      <c r="AT2440" s="215" t="s">
        <v>180</v>
      </c>
      <c r="AU2440" s="215" t="s">
        <v>81</v>
      </c>
      <c r="AV2440" s="11" t="s">
        <v>81</v>
      </c>
      <c r="AW2440" s="11" t="s">
        <v>182</v>
      </c>
      <c r="AX2440" s="11" t="s">
        <v>71</v>
      </c>
      <c r="AY2440" s="215" t="s">
        <v>172</v>
      </c>
    </row>
    <row r="2441" spans="2:51" s="11" customFormat="1" ht="13.5">
      <c r="B2441" s="204"/>
      <c r="C2441" s="205"/>
      <c r="D2441" s="206" t="s">
        <v>180</v>
      </c>
      <c r="E2441" s="207" t="s">
        <v>21</v>
      </c>
      <c r="F2441" s="208" t="s">
        <v>3900</v>
      </c>
      <c r="G2441" s="205"/>
      <c r="H2441" s="209">
        <v>1.896</v>
      </c>
      <c r="I2441" s="210"/>
      <c r="J2441" s="205"/>
      <c r="K2441" s="205"/>
      <c r="L2441" s="211"/>
      <c r="M2441" s="212"/>
      <c r="N2441" s="213"/>
      <c r="O2441" s="213"/>
      <c r="P2441" s="213"/>
      <c r="Q2441" s="213"/>
      <c r="R2441" s="213"/>
      <c r="S2441" s="213"/>
      <c r="T2441" s="214"/>
      <c r="AT2441" s="215" t="s">
        <v>180</v>
      </c>
      <c r="AU2441" s="215" t="s">
        <v>81</v>
      </c>
      <c r="AV2441" s="11" t="s">
        <v>81</v>
      </c>
      <c r="AW2441" s="11" t="s">
        <v>182</v>
      </c>
      <c r="AX2441" s="11" t="s">
        <v>71</v>
      </c>
      <c r="AY2441" s="215" t="s">
        <v>172</v>
      </c>
    </row>
    <row r="2442" spans="2:51" s="11" customFormat="1" ht="13.5">
      <c r="B2442" s="204"/>
      <c r="C2442" s="205"/>
      <c r="D2442" s="206" t="s">
        <v>180</v>
      </c>
      <c r="E2442" s="207" t="s">
        <v>21</v>
      </c>
      <c r="F2442" s="208" t="s">
        <v>3901</v>
      </c>
      <c r="G2442" s="205"/>
      <c r="H2442" s="209">
        <v>1.896</v>
      </c>
      <c r="I2442" s="210"/>
      <c r="J2442" s="205"/>
      <c r="K2442" s="205"/>
      <c r="L2442" s="211"/>
      <c r="M2442" s="212"/>
      <c r="N2442" s="213"/>
      <c r="O2442" s="213"/>
      <c r="P2442" s="213"/>
      <c r="Q2442" s="213"/>
      <c r="R2442" s="213"/>
      <c r="S2442" s="213"/>
      <c r="T2442" s="214"/>
      <c r="AT2442" s="215" t="s">
        <v>180</v>
      </c>
      <c r="AU2442" s="215" t="s">
        <v>81</v>
      </c>
      <c r="AV2442" s="11" t="s">
        <v>81</v>
      </c>
      <c r="AW2442" s="11" t="s">
        <v>182</v>
      </c>
      <c r="AX2442" s="11" t="s">
        <v>71</v>
      </c>
      <c r="AY2442" s="215" t="s">
        <v>172</v>
      </c>
    </row>
    <row r="2443" spans="2:51" s="11" customFormat="1" ht="13.5">
      <c r="B2443" s="204"/>
      <c r="C2443" s="205"/>
      <c r="D2443" s="206" t="s">
        <v>180</v>
      </c>
      <c r="E2443" s="207" t="s">
        <v>21</v>
      </c>
      <c r="F2443" s="208" t="s">
        <v>3902</v>
      </c>
      <c r="G2443" s="205"/>
      <c r="H2443" s="209">
        <v>7.776</v>
      </c>
      <c r="I2443" s="210"/>
      <c r="J2443" s="205"/>
      <c r="K2443" s="205"/>
      <c r="L2443" s="211"/>
      <c r="M2443" s="212"/>
      <c r="N2443" s="213"/>
      <c r="O2443" s="213"/>
      <c r="P2443" s="213"/>
      <c r="Q2443" s="213"/>
      <c r="R2443" s="213"/>
      <c r="S2443" s="213"/>
      <c r="T2443" s="214"/>
      <c r="AT2443" s="215" t="s">
        <v>180</v>
      </c>
      <c r="AU2443" s="215" t="s">
        <v>81</v>
      </c>
      <c r="AV2443" s="11" t="s">
        <v>81</v>
      </c>
      <c r="AW2443" s="11" t="s">
        <v>182</v>
      </c>
      <c r="AX2443" s="11" t="s">
        <v>71</v>
      </c>
      <c r="AY2443" s="215" t="s">
        <v>172</v>
      </c>
    </row>
    <row r="2444" spans="2:51" s="12" customFormat="1" ht="13.5">
      <c r="B2444" s="216"/>
      <c r="C2444" s="217"/>
      <c r="D2444" s="206" t="s">
        <v>180</v>
      </c>
      <c r="E2444" s="218" t="s">
        <v>21</v>
      </c>
      <c r="F2444" s="219" t="s">
        <v>183</v>
      </c>
      <c r="G2444" s="217"/>
      <c r="H2444" s="220">
        <v>131.736</v>
      </c>
      <c r="I2444" s="221"/>
      <c r="J2444" s="217"/>
      <c r="K2444" s="217"/>
      <c r="L2444" s="222"/>
      <c r="M2444" s="223"/>
      <c r="N2444" s="224"/>
      <c r="O2444" s="224"/>
      <c r="P2444" s="224"/>
      <c r="Q2444" s="224"/>
      <c r="R2444" s="224"/>
      <c r="S2444" s="224"/>
      <c r="T2444" s="225"/>
      <c r="AT2444" s="226" t="s">
        <v>180</v>
      </c>
      <c r="AU2444" s="226" t="s">
        <v>81</v>
      </c>
      <c r="AV2444" s="12" t="s">
        <v>179</v>
      </c>
      <c r="AW2444" s="12" t="s">
        <v>182</v>
      </c>
      <c r="AX2444" s="12" t="s">
        <v>79</v>
      </c>
      <c r="AY2444" s="226" t="s">
        <v>172</v>
      </c>
    </row>
    <row r="2445" spans="2:65" s="1" customFormat="1" ht="16.5" customHeight="1">
      <c r="B2445" s="41"/>
      <c r="C2445" s="192" t="s">
        <v>3012</v>
      </c>
      <c r="D2445" s="192" t="s">
        <v>174</v>
      </c>
      <c r="E2445" s="193" t="s">
        <v>3903</v>
      </c>
      <c r="F2445" s="194" t="s">
        <v>3904</v>
      </c>
      <c r="G2445" s="195" t="s">
        <v>218</v>
      </c>
      <c r="H2445" s="196">
        <v>23.198</v>
      </c>
      <c r="I2445" s="197"/>
      <c r="J2445" s="198">
        <f>ROUND(I2445*H2445,2)</f>
        <v>0</v>
      </c>
      <c r="K2445" s="194" t="s">
        <v>178</v>
      </c>
      <c r="L2445" s="61"/>
      <c r="M2445" s="199" t="s">
        <v>21</v>
      </c>
      <c r="N2445" s="200" t="s">
        <v>42</v>
      </c>
      <c r="O2445" s="42"/>
      <c r="P2445" s="201">
        <f>O2445*H2445</f>
        <v>0</v>
      </c>
      <c r="Q2445" s="201">
        <v>0</v>
      </c>
      <c r="R2445" s="201">
        <f>Q2445*H2445</f>
        <v>0</v>
      </c>
      <c r="S2445" s="201">
        <v>0</v>
      </c>
      <c r="T2445" s="202">
        <f>S2445*H2445</f>
        <v>0</v>
      </c>
      <c r="AR2445" s="24" t="s">
        <v>209</v>
      </c>
      <c r="AT2445" s="24" t="s">
        <v>174</v>
      </c>
      <c r="AU2445" s="24" t="s">
        <v>81</v>
      </c>
      <c r="AY2445" s="24" t="s">
        <v>172</v>
      </c>
      <c r="BE2445" s="203">
        <f>IF(N2445="základní",J2445,0)</f>
        <v>0</v>
      </c>
      <c r="BF2445" s="203">
        <f>IF(N2445="snížená",J2445,0)</f>
        <v>0</v>
      </c>
      <c r="BG2445" s="203">
        <f>IF(N2445="zákl. přenesená",J2445,0)</f>
        <v>0</v>
      </c>
      <c r="BH2445" s="203">
        <f>IF(N2445="sníž. přenesená",J2445,0)</f>
        <v>0</v>
      </c>
      <c r="BI2445" s="203">
        <f>IF(N2445="nulová",J2445,0)</f>
        <v>0</v>
      </c>
      <c r="BJ2445" s="24" t="s">
        <v>79</v>
      </c>
      <c r="BK2445" s="203">
        <f>ROUND(I2445*H2445,2)</f>
        <v>0</v>
      </c>
      <c r="BL2445" s="24" t="s">
        <v>209</v>
      </c>
      <c r="BM2445" s="24" t="s">
        <v>3905</v>
      </c>
    </row>
    <row r="2446" spans="2:51" s="13" customFormat="1" ht="13.5">
      <c r="B2446" s="237"/>
      <c r="C2446" s="238"/>
      <c r="D2446" s="206" t="s">
        <v>180</v>
      </c>
      <c r="E2446" s="239" t="s">
        <v>21</v>
      </c>
      <c r="F2446" s="240" t="s">
        <v>3906</v>
      </c>
      <c r="G2446" s="238"/>
      <c r="H2446" s="239" t="s">
        <v>21</v>
      </c>
      <c r="I2446" s="241"/>
      <c r="J2446" s="238"/>
      <c r="K2446" s="238"/>
      <c r="L2446" s="242"/>
      <c r="M2446" s="243"/>
      <c r="N2446" s="244"/>
      <c r="O2446" s="244"/>
      <c r="P2446" s="244"/>
      <c r="Q2446" s="244"/>
      <c r="R2446" s="244"/>
      <c r="S2446" s="244"/>
      <c r="T2446" s="245"/>
      <c r="AT2446" s="246" t="s">
        <v>180</v>
      </c>
      <c r="AU2446" s="246" t="s">
        <v>81</v>
      </c>
      <c r="AV2446" s="13" t="s">
        <v>79</v>
      </c>
      <c r="AW2446" s="13" t="s">
        <v>182</v>
      </c>
      <c r="AX2446" s="13" t="s">
        <v>71</v>
      </c>
      <c r="AY2446" s="246" t="s">
        <v>172</v>
      </c>
    </row>
    <row r="2447" spans="2:51" s="11" customFormat="1" ht="13.5">
      <c r="B2447" s="204"/>
      <c r="C2447" s="205"/>
      <c r="D2447" s="206" t="s">
        <v>180</v>
      </c>
      <c r="E2447" s="207" t="s">
        <v>21</v>
      </c>
      <c r="F2447" s="208" t="s">
        <v>3907</v>
      </c>
      <c r="G2447" s="205"/>
      <c r="H2447" s="209">
        <v>16.8</v>
      </c>
      <c r="I2447" s="210"/>
      <c r="J2447" s="205"/>
      <c r="K2447" s="205"/>
      <c r="L2447" s="211"/>
      <c r="M2447" s="212"/>
      <c r="N2447" s="213"/>
      <c r="O2447" s="213"/>
      <c r="P2447" s="213"/>
      <c r="Q2447" s="213"/>
      <c r="R2447" s="213"/>
      <c r="S2447" s="213"/>
      <c r="T2447" s="214"/>
      <c r="AT2447" s="215" t="s">
        <v>180</v>
      </c>
      <c r="AU2447" s="215" t="s">
        <v>81</v>
      </c>
      <c r="AV2447" s="11" t="s">
        <v>81</v>
      </c>
      <c r="AW2447" s="11" t="s">
        <v>182</v>
      </c>
      <c r="AX2447" s="11" t="s">
        <v>71</v>
      </c>
      <c r="AY2447" s="215" t="s">
        <v>172</v>
      </c>
    </row>
    <row r="2448" spans="2:51" s="11" customFormat="1" ht="13.5">
      <c r="B2448" s="204"/>
      <c r="C2448" s="205"/>
      <c r="D2448" s="206" t="s">
        <v>180</v>
      </c>
      <c r="E2448" s="207" t="s">
        <v>21</v>
      </c>
      <c r="F2448" s="208" t="s">
        <v>3908</v>
      </c>
      <c r="G2448" s="205"/>
      <c r="H2448" s="209">
        <v>3.222</v>
      </c>
      <c r="I2448" s="210"/>
      <c r="J2448" s="205"/>
      <c r="K2448" s="205"/>
      <c r="L2448" s="211"/>
      <c r="M2448" s="212"/>
      <c r="N2448" s="213"/>
      <c r="O2448" s="213"/>
      <c r="P2448" s="213"/>
      <c r="Q2448" s="213"/>
      <c r="R2448" s="213"/>
      <c r="S2448" s="213"/>
      <c r="T2448" s="214"/>
      <c r="AT2448" s="215" t="s">
        <v>180</v>
      </c>
      <c r="AU2448" s="215" t="s">
        <v>81</v>
      </c>
      <c r="AV2448" s="11" t="s">
        <v>81</v>
      </c>
      <c r="AW2448" s="11" t="s">
        <v>182</v>
      </c>
      <c r="AX2448" s="11" t="s">
        <v>71</v>
      </c>
      <c r="AY2448" s="215" t="s">
        <v>172</v>
      </c>
    </row>
    <row r="2449" spans="2:51" s="11" customFormat="1" ht="13.5">
      <c r="B2449" s="204"/>
      <c r="C2449" s="205"/>
      <c r="D2449" s="206" t="s">
        <v>180</v>
      </c>
      <c r="E2449" s="207" t="s">
        <v>21</v>
      </c>
      <c r="F2449" s="208" t="s">
        <v>3909</v>
      </c>
      <c r="G2449" s="205"/>
      <c r="H2449" s="209">
        <v>2.072</v>
      </c>
      <c r="I2449" s="210"/>
      <c r="J2449" s="205"/>
      <c r="K2449" s="205"/>
      <c r="L2449" s="211"/>
      <c r="M2449" s="212"/>
      <c r="N2449" s="213"/>
      <c r="O2449" s="213"/>
      <c r="P2449" s="213"/>
      <c r="Q2449" s="213"/>
      <c r="R2449" s="213"/>
      <c r="S2449" s="213"/>
      <c r="T2449" s="214"/>
      <c r="AT2449" s="215" t="s">
        <v>180</v>
      </c>
      <c r="AU2449" s="215" t="s">
        <v>81</v>
      </c>
      <c r="AV2449" s="11" t="s">
        <v>81</v>
      </c>
      <c r="AW2449" s="11" t="s">
        <v>182</v>
      </c>
      <c r="AX2449" s="11" t="s">
        <v>71</v>
      </c>
      <c r="AY2449" s="215" t="s">
        <v>172</v>
      </c>
    </row>
    <row r="2450" spans="2:51" s="11" customFormat="1" ht="13.5">
      <c r="B2450" s="204"/>
      <c r="C2450" s="205"/>
      <c r="D2450" s="206" t="s">
        <v>180</v>
      </c>
      <c r="E2450" s="207" t="s">
        <v>21</v>
      </c>
      <c r="F2450" s="208" t="s">
        <v>3910</v>
      </c>
      <c r="G2450" s="205"/>
      <c r="H2450" s="209">
        <v>0.276</v>
      </c>
      <c r="I2450" s="210"/>
      <c r="J2450" s="205"/>
      <c r="K2450" s="205"/>
      <c r="L2450" s="211"/>
      <c r="M2450" s="212"/>
      <c r="N2450" s="213"/>
      <c r="O2450" s="213"/>
      <c r="P2450" s="213"/>
      <c r="Q2450" s="213"/>
      <c r="R2450" s="213"/>
      <c r="S2450" s="213"/>
      <c r="T2450" s="214"/>
      <c r="AT2450" s="215" t="s">
        <v>180</v>
      </c>
      <c r="AU2450" s="215" t="s">
        <v>81</v>
      </c>
      <c r="AV2450" s="11" t="s">
        <v>81</v>
      </c>
      <c r="AW2450" s="11" t="s">
        <v>182</v>
      </c>
      <c r="AX2450" s="11" t="s">
        <v>71</v>
      </c>
      <c r="AY2450" s="215" t="s">
        <v>172</v>
      </c>
    </row>
    <row r="2451" spans="2:51" s="11" customFormat="1" ht="13.5">
      <c r="B2451" s="204"/>
      <c r="C2451" s="205"/>
      <c r="D2451" s="206" t="s">
        <v>180</v>
      </c>
      <c r="E2451" s="207" t="s">
        <v>21</v>
      </c>
      <c r="F2451" s="208" t="s">
        <v>3911</v>
      </c>
      <c r="G2451" s="205"/>
      <c r="H2451" s="209">
        <v>0.276</v>
      </c>
      <c r="I2451" s="210"/>
      <c r="J2451" s="205"/>
      <c r="K2451" s="205"/>
      <c r="L2451" s="211"/>
      <c r="M2451" s="212"/>
      <c r="N2451" s="213"/>
      <c r="O2451" s="213"/>
      <c r="P2451" s="213"/>
      <c r="Q2451" s="213"/>
      <c r="R2451" s="213"/>
      <c r="S2451" s="213"/>
      <c r="T2451" s="214"/>
      <c r="AT2451" s="215" t="s">
        <v>180</v>
      </c>
      <c r="AU2451" s="215" t="s">
        <v>81</v>
      </c>
      <c r="AV2451" s="11" t="s">
        <v>81</v>
      </c>
      <c r="AW2451" s="11" t="s">
        <v>182</v>
      </c>
      <c r="AX2451" s="11" t="s">
        <v>71</v>
      </c>
      <c r="AY2451" s="215" t="s">
        <v>172</v>
      </c>
    </row>
    <row r="2452" spans="2:51" s="11" customFormat="1" ht="13.5">
      <c r="B2452" s="204"/>
      <c r="C2452" s="205"/>
      <c r="D2452" s="206" t="s">
        <v>180</v>
      </c>
      <c r="E2452" s="207" t="s">
        <v>21</v>
      </c>
      <c r="F2452" s="208" t="s">
        <v>3912</v>
      </c>
      <c r="G2452" s="205"/>
      <c r="H2452" s="209">
        <v>0.276</v>
      </c>
      <c r="I2452" s="210"/>
      <c r="J2452" s="205"/>
      <c r="K2452" s="205"/>
      <c r="L2452" s="211"/>
      <c r="M2452" s="212"/>
      <c r="N2452" s="213"/>
      <c r="O2452" s="213"/>
      <c r="P2452" s="213"/>
      <c r="Q2452" s="213"/>
      <c r="R2452" s="213"/>
      <c r="S2452" s="213"/>
      <c r="T2452" s="214"/>
      <c r="AT2452" s="215" t="s">
        <v>180</v>
      </c>
      <c r="AU2452" s="215" t="s">
        <v>81</v>
      </c>
      <c r="AV2452" s="11" t="s">
        <v>81</v>
      </c>
      <c r="AW2452" s="11" t="s">
        <v>182</v>
      </c>
      <c r="AX2452" s="11" t="s">
        <v>71</v>
      </c>
      <c r="AY2452" s="215" t="s">
        <v>172</v>
      </c>
    </row>
    <row r="2453" spans="2:51" s="11" customFormat="1" ht="13.5">
      <c r="B2453" s="204"/>
      <c r="C2453" s="205"/>
      <c r="D2453" s="206" t="s">
        <v>180</v>
      </c>
      <c r="E2453" s="207" t="s">
        <v>21</v>
      </c>
      <c r="F2453" s="208" t="s">
        <v>3913</v>
      </c>
      <c r="G2453" s="205"/>
      <c r="H2453" s="209">
        <v>0.276</v>
      </c>
      <c r="I2453" s="210"/>
      <c r="J2453" s="205"/>
      <c r="K2453" s="205"/>
      <c r="L2453" s="211"/>
      <c r="M2453" s="212"/>
      <c r="N2453" s="213"/>
      <c r="O2453" s="213"/>
      <c r="P2453" s="213"/>
      <c r="Q2453" s="213"/>
      <c r="R2453" s="213"/>
      <c r="S2453" s="213"/>
      <c r="T2453" s="214"/>
      <c r="AT2453" s="215" t="s">
        <v>180</v>
      </c>
      <c r="AU2453" s="215" t="s">
        <v>81</v>
      </c>
      <c r="AV2453" s="11" t="s">
        <v>81</v>
      </c>
      <c r="AW2453" s="11" t="s">
        <v>182</v>
      </c>
      <c r="AX2453" s="11" t="s">
        <v>71</v>
      </c>
      <c r="AY2453" s="215" t="s">
        <v>172</v>
      </c>
    </row>
    <row r="2454" spans="2:51" s="12" customFormat="1" ht="13.5">
      <c r="B2454" s="216"/>
      <c r="C2454" s="217"/>
      <c r="D2454" s="206" t="s">
        <v>180</v>
      </c>
      <c r="E2454" s="218" t="s">
        <v>21</v>
      </c>
      <c r="F2454" s="219" t="s">
        <v>183</v>
      </c>
      <c r="G2454" s="217"/>
      <c r="H2454" s="220">
        <v>23.198</v>
      </c>
      <c r="I2454" s="221"/>
      <c r="J2454" s="217"/>
      <c r="K2454" s="217"/>
      <c r="L2454" s="222"/>
      <c r="M2454" s="223"/>
      <c r="N2454" s="224"/>
      <c r="O2454" s="224"/>
      <c r="P2454" s="224"/>
      <c r="Q2454" s="224"/>
      <c r="R2454" s="224"/>
      <c r="S2454" s="224"/>
      <c r="T2454" s="225"/>
      <c r="AT2454" s="226" t="s">
        <v>180</v>
      </c>
      <c r="AU2454" s="226" t="s">
        <v>81</v>
      </c>
      <c r="AV2454" s="12" t="s">
        <v>179</v>
      </c>
      <c r="AW2454" s="12" t="s">
        <v>182</v>
      </c>
      <c r="AX2454" s="12" t="s">
        <v>79</v>
      </c>
      <c r="AY2454" s="226" t="s">
        <v>172</v>
      </c>
    </row>
    <row r="2455" spans="2:63" s="10" customFormat="1" ht="29.85" customHeight="1">
      <c r="B2455" s="176"/>
      <c r="C2455" s="177"/>
      <c r="D2455" s="178" t="s">
        <v>70</v>
      </c>
      <c r="E2455" s="190" t="s">
        <v>2127</v>
      </c>
      <c r="F2455" s="190" t="s">
        <v>3914</v>
      </c>
      <c r="G2455" s="177"/>
      <c r="H2455" s="177"/>
      <c r="I2455" s="180"/>
      <c r="J2455" s="191">
        <f>BK2455</f>
        <v>0</v>
      </c>
      <c r="K2455" s="177"/>
      <c r="L2455" s="182"/>
      <c r="M2455" s="183"/>
      <c r="N2455" s="184"/>
      <c r="O2455" s="184"/>
      <c r="P2455" s="185">
        <f>SUM(P2456:P2466)</f>
        <v>0</v>
      </c>
      <c r="Q2455" s="184"/>
      <c r="R2455" s="185">
        <f>SUM(R2456:R2466)</f>
        <v>0</v>
      </c>
      <c r="S2455" s="184"/>
      <c r="T2455" s="186">
        <f>SUM(T2456:T2466)</f>
        <v>0</v>
      </c>
      <c r="AR2455" s="187" t="s">
        <v>81</v>
      </c>
      <c r="AT2455" s="188" t="s">
        <v>70</v>
      </c>
      <c r="AU2455" s="188" t="s">
        <v>79</v>
      </c>
      <c r="AY2455" s="187" t="s">
        <v>172</v>
      </c>
      <c r="BK2455" s="189">
        <f>SUM(BK2456:BK2466)</f>
        <v>0</v>
      </c>
    </row>
    <row r="2456" spans="2:65" s="1" customFormat="1" ht="16.5" customHeight="1">
      <c r="B2456" s="41"/>
      <c r="C2456" s="192" t="s">
        <v>2091</v>
      </c>
      <c r="D2456" s="192" t="s">
        <v>174</v>
      </c>
      <c r="E2456" s="193" t="s">
        <v>3915</v>
      </c>
      <c r="F2456" s="194" t="s">
        <v>3916</v>
      </c>
      <c r="G2456" s="195" t="s">
        <v>218</v>
      </c>
      <c r="H2456" s="196">
        <v>3610.373</v>
      </c>
      <c r="I2456" s="197"/>
      <c r="J2456" s="198">
        <f>ROUND(I2456*H2456,2)</f>
        <v>0</v>
      </c>
      <c r="K2456" s="194" t="s">
        <v>178</v>
      </c>
      <c r="L2456" s="61"/>
      <c r="M2456" s="199" t="s">
        <v>21</v>
      </c>
      <c r="N2456" s="200" t="s">
        <v>42</v>
      </c>
      <c r="O2456" s="42"/>
      <c r="P2456" s="201">
        <f>O2456*H2456</f>
        <v>0</v>
      </c>
      <c r="Q2456" s="201">
        <v>0</v>
      </c>
      <c r="R2456" s="201">
        <f>Q2456*H2456</f>
        <v>0</v>
      </c>
      <c r="S2456" s="201">
        <v>0</v>
      </c>
      <c r="T2456" s="202">
        <f>S2456*H2456</f>
        <v>0</v>
      </c>
      <c r="AR2456" s="24" t="s">
        <v>209</v>
      </c>
      <c r="AT2456" s="24" t="s">
        <v>174</v>
      </c>
      <c r="AU2456" s="24" t="s">
        <v>81</v>
      </c>
      <c r="AY2456" s="24" t="s">
        <v>172</v>
      </c>
      <c r="BE2456" s="203">
        <f>IF(N2456="základní",J2456,0)</f>
        <v>0</v>
      </c>
      <c r="BF2456" s="203">
        <f>IF(N2456="snížená",J2456,0)</f>
        <v>0</v>
      </c>
      <c r="BG2456" s="203">
        <f>IF(N2456="zákl. přenesená",J2456,0)</f>
        <v>0</v>
      </c>
      <c r="BH2456" s="203">
        <f>IF(N2456="sníž. přenesená",J2456,0)</f>
        <v>0</v>
      </c>
      <c r="BI2456" s="203">
        <f>IF(N2456="nulová",J2456,0)</f>
        <v>0</v>
      </c>
      <c r="BJ2456" s="24" t="s">
        <v>79</v>
      </c>
      <c r="BK2456" s="203">
        <f>ROUND(I2456*H2456,2)</f>
        <v>0</v>
      </c>
      <c r="BL2456" s="24" t="s">
        <v>209</v>
      </c>
      <c r="BM2456" s="24" t="s">
        <v>3917</v>
      </c>
    </row>
    <row r="2457" spans="2:65" s="1" customFormat="1" ht="25.5" customHeight="1">
      <c r="B2457" s="41"/>
      <c r="C2457" s="192" t="s">
        <v>3918</v>
      </c>
      <c r="D2457" s="192" t="s">
        <v>174</v>
      </c>
      <c r="E2457" s="193" t="s">
        <v>3919</v>
      </c>
      <c r="F2457" s="194" t="s">
        <v>3920</v>
      </c>
      <c r="G2457" s="195" t="s">
        <v>218</v>
      </c>
      <c r="H2457" s="196">
        <v>3610.373</v>
      </c>
      <c r="I2457" s="197"/>
      <c r="J2457" s="198">
        <f>ROUND(I2457*H2457,2)</f>
        <v>0</v>
      </c>
      <c r="K2457" s="194" t="s">
        <v>178</v>
      </c>
      <c r="L2457" s="61"/>
      <c r="M2457" s="199" t="s">
        <v>21</v>
      </c>
      <c r="N2457" s="200" t="s">
        <v>42</v>
      </c>
      <c r="O2457" s="42"/>
      <c r="P2457" s="201">
        <f>O2457*H2457</f>
        <v>0</v>
      </c>
      <c r="Q2457" s="201">
        <v>0</v>
      </c>
      <c r="R2457" s="201">
        <f>Q2457*H2457</f>
        <v>0</v>
      </c>
      <c r="S2457" s="201">
        <v>0</v>
      </c>
      <c r="T2457" s="202">
        <f>S2457*H2457</f>
        <v>0</v>
      </c>
      <c r="AR2457" s="24" t="s">
        <v>209</v>
      </c>
      <c r="AT2457" s="24" t="s">
        <v>174</v>
      </c>
      <c r="AU2457" s="24" t="s">
        <v>81</v>
      </c>
      <c r="AY2457" s="24" t="s">
        <v>172</v>
      </c>
      <c r="BE2457" s="203">
        <f>IF(N2457="základní",J2457,0)</f>
        <v>0</v>
      </c>
      <c r="BF2457" s="203">
        <f>IF(N2457="snížená",J2457,0)</f>
        <v>0</v>
      </c>
      <c r="BG2457" s="203">
        <f>IF(N2457="zákl. přenesená",J2457,0)</f>
        <v>0</v>
      </c>
      <c r="BH2457" s="203">
        <f>IF(N2457="sníž. přenesená",J2457,0)</f>
        <v>0</v>
      </c>
      <c r="BI2457" s="203">
        <f>IF(N2457="nulová",J2457,0)</f>
        <v>0</v>
      </c>
      <c r="BJ2457" s="24" t="s">
        <v>79</v>
      </c>
      <c r="BK2457" s="203">
        <f>ROUND(I2457*H2457,2)</f>
        <v>0</v>
      </c>
      <c r="BL2457" s="24" t="s">
        <v>209</v>
      </c>
      <c r="BM2457" s="24" t="s">
        <v>3921</v>
      </c>
    </row>
    <row r="2458" spans="2:65" s="1" customFormat="1" ht="25.5" customHeight="1">
      <c r="B2458" s="41"/>
      <c r="C2458" s="192" t="s">
        <v>2095</v>
      </c>
      <c r="D2458" s="192" t="s">
        <v>174</v>
      </c>
      <c r="E2458" s="193" t="s">
        <v>3922</v>
      </c>
      <c r="F2458" s="194" t="s">
        <v>3923</v>
      </c>
      <c r="G2458" s="195" t="s">
        <v>218</v>
      </c>
      <c r="H2458" s="196">
        <v>4953.073</v>
      </c>
      <c r="I2458" s="197"/>
      <c r="J2458" s="198">
        <f>ROUND(I2458*H2458,2)</f>
        <v>0</v>
      </c>
      <c r="K2458" s="194" t="s">
        <v>178</v>
      </c>
      <c r="L2458" s="61"/>
      <c r="M2458" s="199" t="s">
        <v>21</v>
      </c>
      <c r="N2458" s="200" t="s">
        <v>42</v>
      </c>
      <c r="O2458" s="42"/>
      <c r="P2458" s="201">
        <f>O2458*H2458</f>
        <v>0</v>
      </c>
      <c r="Q2458" s="201">
        <v>0</v>
      </c>
      <c r="R2458" s="201">
        <f>Q2458*H2458</f>
        <v>0</v>
      </c>
      <c r="S2458" s="201">
        <v>0</v>
      </c>
      <c r="T2458" s="202">
        <f>S2458*H2458</f>
        <v>0</v>
      </c>
      <c r="AR2458" s="24" t="s">
        <v>209</v>
      </c>
      <c r="AT2458" s="24" t="s">
        <v>174</v>
      </c>
      <c r="AU2458" s="24" t="s">
        <v>81</v>
      </c>
      <c r="AY2458" s="24" t="s">
        <v>172</v>
      </c>
      <c r="BE2458" s="203">
        <f>IF(N2458="základní",J2458,0)</f>
        <v>0</v>
      </c>
      <c r="BF2458" s="203">
        <f>IF(N2458="snížená",J2458,0)</f>
        <v>0</v>
      </c>
      <c r="BG2458" s="203">
        <f>IF(N2458="zákl. přenesená",J2458,0)</f>
        <v>0</v>
      </c>
      <c r="BH2458" s="203">
        <f>IF(N2458="sníž. přenesená",J2458,0)</f>
        <v>0</v>
      </c>
      <c r="BI2458" s="203">
        <f>IF(N2458="nulová",J2458,0)</f>
        <v>0</v>
      </c>
      <c r="BJ2458" s="24" t="s">
        <v>79</v>
      </c>
      <c r="BK2458" s="203">
        <f>ROUND(I2458*H2458,2)</f>
        <v>0</v>
      </c>
      <c r="BL2458" s="24" t="s">
        <v>209</v>
      </c>
      <c r="BM2458" s="24" t="s">
        <v>3924</v>
      </c>
    </row>
    <row r="2459" spans="2:51" s="11" customFormat="1" ht="13.5">
      <c r="B2459" s="204"/>
      <c r="C2459" s="205"/>
      <c r="D2459" s="206" t="s">
        <v>180</v>
      </c>
      <c r="E2459" s="207" t="s">
        <v>21</v>
      </c>
      <c r="F2459" s="208" t="s">
        <v>3925</v>
      </c>
      <c r="G2459" s="205"/>
      <c r="H2459" s="209">
        <v>1129.518</v>
      </c>
      <c r="I2459" s="210"/>
      <c r="J2459" s="205"/>
      <c r="K2459" s="205"/>
      <c r="L2459" s="211"/>
      <c r="M2459" s="212"/>
      <c r="N2459" s="213"/>
      <c r="O2459" s="213"/>
      <c r="P2459" s="213"/>
      <c r="Q2459" s="213"/>
      <c r="R2459" s="213"/>
      <c r="S2459" s="213"/>
      <c r="T2459" s="214"/>
      <c r="AT2459" s="215" t="s">
        <v>180</v>
      </c>
      <c r="AU2459" s="215" t="s">
        <v>81</v>
      </c>
      <c r="AV2459" s="11" t="s">
        <v>81</v>
      </c>
      <c r="AW2459" s="11" t="s">
        <v>182</v>
      </c>
      <c r="AX2459" s="11" t="s">
        <v>71</v>
      </c>
      <c r="AY2459" s="215" t="s">
        <v>172</v>
      </c>
    </row>
    <row r="2460" spans="2:51" s="11" customFormat="1" ht="13.5">
      <c r="B2460" s="204"/>
      <c r="C2460" s="205"/>
      <c r="D2460" s="206" t="s">
        <v>180</v>
      </c>
      <c r="E2460" s="207" t="s">
        <v>21</v>
      </c>
      <c r="F2460" s="208" t="s">
        <v>3926</v>
      </c>
      <c r="G2460" s="205"/>
      <c r="H2460" s="209">
        <v>2024.246</v>
      </c>
      <c r="I2460" s="210"/>
      <c r="J2460" s="205"/>
      <c r="K2460" s="205"/>
      <c r="L2460" s="211"/>
      <c r="M2460" s="212"/>
      <c r="N2460" s="213"/>
      <c r="O2460" s="213"/>
      <c r="P2460" s="213"/>
      <c r="Q2460" s="213"/>
      <c r="R2460" s="213"/>
      <c r="S2460" s="213"/>
      <c r="T2460" s="214"/>
      <c r="AT2460" s="215" t="s">
        <v>180</v>
      </c>
      <c r="AU2460" s="215" t="s">
        <v>81</v>
      </c>
      <c r="AV2460" s="11" t="s">
        <v>81</v>
      </c>
      <c r="AW2460" s="11" t="s">
        <v>182</v>
      </c>
      <c r="AX2460" s="11" t="s">
        <v>71</v>
      </c>
      <c r="AY2460" s="215" t="s">
        <v>172</v>
      </c>
    </row>
    <row r="2461" spans="2:51" s="11" customFormat="1" ht="13.5">
      <c r="B2461" s="204"/>
      <c r="C2461" s="205"/>
      <c r="D2461" s="206" t="s">
        <v>180</v>
      </c>
      <c r="E2461" s="207" t="s">
        <v>21</v>
      </c>
      <c r="F2461" s="208" t="s">
        <v>3927</v>
      </c>
      <c r="G2461" s="205"/>
      <c r="H2461" s="209">
        <v>33.054</v>
      </c>
      <c r="I2461" s="210"/>
      <c r="J2461" s="205"/>
      <c r="K2461" s="205"/>
      <c r="L2461" s="211"/>
      <c r="M2461" s="212"/>
      <c r="N2461" s="213"/>
      <c r="O2461" s="213"/>
      <c r="P2461" s="213"/>
      <c r="Q2461" s="213"/>
      <c r="R2461" s="213"/>
      <c r="S2461" s="213"/>
      <c r="T2461" s="214"/>
      <c r="AT2461" s="215" t="s">
        <v>180</v>
      </c>
      <c r="AU2461" s="215" t="s">
        <v>81</v>
      </c>
      <c r="AV2461" s="11" t="s">
        <v>81</v>
      </c>
      <c r="AW2461" s="11" t="s">
        <v>182</v>
      </c>
      <c r="AX2461" s="11" t="s">
        <v>71</v>
      </c>
      <c r="AY2461" s="215" t="s">
        <v>172</v>
      </c>
    </row>
    <row r="2462" spans="2:51" s="11" customFormat="1" ht="13.5">
      <c r="B2462" s="204"/>
      <c r="C2462" s="205"/>
      <c r="D2462" s="206" t="s">
        <v>180</v>
      </c>
      <c r="E2462" s="207" t="s">
        <v>21</v>
      </c>
      <c r="F2462" s="208" t="s">
        <v>3928</v>
      </c>
      <c r="G2462" s="205"/>
      <c r="H2462" s="209">
        <v>353.309</v>
      </c>
      <c r="I2462" s="210"/>
      <c r="J2462" s="205"/>
      <c r="K2462" s="205"/>
      <c r="L2462" s="211"/>
      <c r="M2462" s="212"/>
      <c r="N2462" s="213"/>
      <c r="O2462" s="213"/>
      <c r="P2462" s="213"/>
      <c r="Q2462" s="213"/>
      <c r="R2462" s="213"/>
      <c r="S2462" s="213"/>
      <c r="T2462" s="214"/>
      <c r="AT2462" s="215" t="s">
        <v>180</v>
      </c>
      <c r="AU2462" s="215" t="s">
        <v>81</v>
      </c>
      <c r="AV2462" s="11" t="s">
        <v>81</v>
      </c>
      <c r="AW2462" s="11" t="s">
        <v>182</v>
      </c>
      <c r="AX2462" s="11" t="s">
        <v>71</v>
      </c>
      <c r="AY2462" s="215" t="s">
        <v>172</v>
      </c>
    </row>
    <row r="2463" spans="2:51" s="11" customFormat="1" ht="13.5">
      <c r="B2463" s="204"/>
      <c r="C2463" s="205"/>
      <c r="D2463" s="206" t="s">
        <v>180</v>
      </c>
      <c r="E2463" s="207" t="s">
        <v>21</v>
      </c>
      <c r="F2463" s="208" t="s">
        <v>3929</v>
      </c>
      <c r="G2463" s="205"/>
      <c r="H2463" s="209">
        <v>1767.626</v>
      </c>
      <c r="I2463" s="210"/>
      <c r="J2463" s="205"/>
      <c r="K2463" s="205"/>
      <c r="L2463" s="211"/>
      <c r="M2463" s="212"/>
      <c r="N2463" s="213"/>
      <c r="O2463" s="213"/>
      <c r="P2463" s="213"/>
      <c r="Q2463" s="213"/>
      <c r="R2463" s="213"/>
      <c r="S2463" s="213"/>
      <c r="T2463" s="214"/>
      <c r="AT2463" s="215" t="s">
        <v>180</v>
      </c>
      <c r="AU2463" s="215" t="s">
        <v>81</v>
      </c>
      <c r="AV2463" s="11" t="s">
        <v>81</v>
      </c>
      <c r="AW2463" s="11" t="s">
        <v>182</v>
      </c>
      <c r="AX2463" s="11" t="s">
        <v>71</v>
      </c>
      <c r="AY2463" s="215" t="s">
        <v>172</v>
      </c>
    </row>
    <row r="2464" spans="2:51" s="11" customFormat="1" ht="13.5">
      <c r="B2464" s="204"/>
      <c r="C2464" s="205"/>
      <c r="D2464" s="206" t="s">
        <v>180</v>
      </c>
      <c r="E2464" s="207" t="s">
        <v>21</v>
      </c>
      <c r="F2464" s="208" t="s">
        <v>3930</v>
      </c>
      <c r="G2464" s="205"/>
      <c r="H2464" s="209">
        <v>80.466</v>
      </c>
      <c r="I2464" s="210"/>
      <c r="J2464" s="205"/>
      <c r="K2464" s="205"/>
      <c r="L2464" s="211"/>
      <c r="M2464" s="212"/>
      <c r="N2464" s="213"/>
      <c r="O2464" s="213"/>
      <c r="P2464" s="213"/>
      <c r="Q2464" s="213"/>
      <c r="R2464" s="213"/>
      <c r="S2464" s="213"/>
      <c r="T2464" s="214"/>
      <c r="AT2464" s="215" t="s">
        <v>180</v>
      </c>
      <c r="AU2464" s="215" t="s">
        <v>81</v>
      </c>
      <c r="AV2464" s="11" t="s">
        <v>81</v>
      </c>
      <c r="AW2464" s="11" t="s">
        <v>182</v>
      </c>
      <c r="AX2464" s="11" t="s">
        <v>71</v>
      </c>
      <c r="AY2464" s="215" t="s">
        <v>172</v>
      </c>
    </row>
    <row r="2465" spans="2:51" s="11" customFormat="1" ht="13.5">
      <c r="B2465" s="204"/>
      <c r="C2465" s="205"/>
      <c r="D2465" s="206" t="s">
        <v>180</v>
      </c>
      <c r="E2465" s="207" t="s">
        <v>21</v>
      </c>
      <c r="F2465" s="208" t="s">
        <v>3931</v>
      </c>
      <c r="G2465" s="205"/>
      <c r="H2465" s="209">
        <v>-435.146</v>
      </c>
      <c r="I2465" s="210"/>
      <c r="J2465" s="205"/>
      <c r="K2465" s="205"/>
      <c r="L2465" s="211"/>
      <c r="M2465" s="212"/>
      <c r="N2465" s="213"/>
      <c r="O2465" s="213"/>
      <c r="P2465" s="213"/>
      <c r="Q2465" s="213"/>
      <c r="R2465" s="213"/>
      <c r="S2465" s="213"/>
      <c r="T2465" s="214"/>
      <c r="AT2465" s="215" t="s">
        <v>180</v>
      </c>
      <c r="AU2465" s="215" t="s">
        <v>81</v>
      </c>
      <c r="AV2465" s="11" t="s">
        <v>81</v>
      </c>
      <c r="AW2465" s="11" t="s">
        <v>182</v>
      </c>
      <c r="AX2465" s="11" t="s">
        <v>71</v>
      </c>
      <c r="AY2465" s="215" t="s">
        <v>172</v>
      </c>
    </row>
    <row r="2466" spans="2:51" s="12" customFormat="1" ht="13.5">
      <c r="B2466" s="216"/>
      <c r="C2466" s="217"/>
      <c r="D2466" s="206" t="s">
        <v>180</v>
      </c>
      <c r="E2466" s="218" t="s">
        <v>21</v>
      </c>
      <c r="F2466" s="219" t="s">
        <v>183</v>
      </c>
      <c r="G2466" s="217"/>
      <c r="H2466" s="220">
        <v>4953.073</v>
      </c>
      <c r="I2466" s="221"/>
      <c r="J2466" s="217"/>
      <c r="K2466" s="217"/>
      <c r="L2466" s="222"/>
      <c r="M2466" s="223"/>
      <c r="N2466" s="224"/>
      <c r="O2466" s="224"/>
      <c r="P2466" s="224"/>
      <c r="Q2466" s="224"/>
      <c r="R2466" s="224"/>
      <c r="S2466" s="224"/>
      <c r="T2466" s="225"/>
      <c r="AT2466" s="226" t="s">
        <v>180</v>
      </c>
      <c r="AU2466" s="226" t="s">
        <v>81</v>
      </c>
      <c r="AV2466" s="12" t="s">
        <v>179</v>
      </c>
      <c r="AW2466" s="12" t="s">
        <v>182</v>
      </c>
      <c r="AX2466" s="12" t="s">
        <v>79</v>
      </c>
      <c r="AY2466" s="226" t="s">
        <v>172</v>
      </c>
    </row>
    <row r="2467" spans="2:63" s="10" customFormat="1" ht="37.35" customHeight="1">
      <c r="B2467" s="176"/>
      <c r="C2467" s="177"/>
      <c r="D2467" s="178" t="s">
        <v>70</v>
      </c>
      <c r="E2467" s="179" t="s">
        <v>3932</v>
      </c>
      <c r="F2467" s="179" t="s">
        <v>3933</v>
      </c>
      <c r="G2467" s="177"/>
      <c r="H2467" s="177"/>
      <c r="I2467" s="180"/>
      <c r="J2467" s="181">
        <f>BK2467</f>
        <v>0</v>
      </c>
      <c r="K2467" s="177"/>
      <c r="L2467" s="182"/>
      <c r="M2467" s="183"/>
      <c r="N2467" s="184"/>
      <c r="O2467" s="184"/>
      <c r="P2467" s="185">
        <f>P2468+P2470</f>
        <v>0</v>
      </c>
      <c r="Q2467" s="184"/>
      <c r="R2467" s="185">
        <f>R2468+R2470</f>
        <v>0</v>
      </c>
      <c r="S2467" s="184"/>
      <c r="T2467" s="186">
        <f>T2468+T2470</f>
        <v>0</v>
      </c>
      <c r="AR2467" s="187" t="s">
        <v>194</v>
      </c>
      <c r="AT2467" s="188" t="s">
        <v>70</v>
      </c>
      <c r="AU2467" s="188" t="s">
        <v>71</v>
      </c>
      <c r="AY2467" s="187" t="s">
        <v>172</v>
      </c>
      <c r="BK2467" s="189">
        <f>BK2468+BK2470</f>
        <v>0</v>
      </c>
    </row>
    <row r="2468" spans="2:63" s="10" customFormat="1" ht="19.9" customHeight="1">
      <c r="B2468" s="176"/>
      <c r="C2468" s="177"/>
      <c r="D2468" s="178" t="s">
        <v>70</v>
      </c>
      <c r="E2468" s="190" t="s">
        <v>3934</v>
      </c>
      <c r="F2468" s="190" t="s">
        <v>3935</v>
      </c>
      <c r="G2468" s="177"/>
      <c r="H2468" s="177"/>
      <c r="I2468" s="180"/>
      <c r="J2468" s="191">
        <f>BK2468</f>
        <v>0</v>
      </c>
      <c r="K2468" s="177"/>
      <c r="L2468" s="182"/>
      <c r="M2468" s="183"/>
      <c r="N2468" s="184"/>
      <c r="O2468" s="184"/>
      <c r="P2468" s="185">
        <f>P2469</f>
        <v>0</v>
      </c>
      <c r="Q2468" s="184"/>
      <c r="R2468" s="185">
        <f>R2469</f>
        <v>0</v>
      </c>
      <c r="S2468" s="184"/>
      <c r="T2468" s="186">
        <f>T2469</f>
        <v>0</v>
      </c>
      <c r="AR2468" s="187" t="s">
        <v>194</v>
      </c>
      <c r="AT2468" s="188" t="s">
        <v>70</v>
      </c>
      <c r="AU2468" s="188" t="s">
        <v>79</v>
      </c>
      <c r="AY2468" s="187" t="s">
        <v>172</v>
      </c>
      <c r="BK2468" s="189">
        <f>BK2469</f>
        <v>0</v>
      </c>
    </row>
    <row r="2469" spans="2:65" s="1" customFormat="1" ht="16.5" customHeight="1">
      <c r="B2469" s="41"/>
      <c r="C2469" s="192" t="s">
        <v>1597</v>
      </c>
      <c r="D2469" s="192" t="s">
        <v>174</v>
      </c>
      <c r="E2469" s="193" t="s">
        <v>3936</v>
      </c>
      <c r="F2469" s="194" t="s">
        <v>3937</v>
      </c>
      <c r="G2469" s="195" t="s">
        <v>1204</v>
      </c>
      <c r="H2469" s="196">
        <v>3</v>
      </c>
      <c r="I2469" s="197"/>
      <c r="J2469" s="198">
        <f>ROUND(I2469*H2469,2)</f>
        <v>0</v>
      </c>
      <c r="K2469" s="194" t="s">
        <v>178</v>
      </c>
      <c r="L2469" s="61"/>
      <c r="M2469" s="199" t="s">
        <v>21</v>
      </c>
      <c r="N2469" s="200" t="s">
        <v>42</v>
      </c>
      <c r="O2469" s="42"/>
      <c r="P2469" s="201">
        <f>O2469*H2469</f>
        <v>0</v>
      </c>
      <c r="Q2469" s="201">
        <v>0</v>
      </c>
      <c r="R2469" s="201">
        <f>Q2469*H2469</f>
        <v>0</v>
      </c>
      <c r="S2469" s="201">
        <v>0</v>
      </c>
      <c r="T2469" s="202">
        <f>S2469*H2469</f>
        <v>0</v>
      </c>
      <c r="AR2469" s="24" t="s">
        <v>179</v>
      </c>
      <c r="AT2469" s="24" t="s">
        <v>174</v>
      </c>
      <c r="AU2469" s="24" t="s">
        <v>81</v>
      </c>
      <c r="AY2469" s="24" t="s">
        <v>172</v>
      </c>
      <c r="BE2469" s="203">
        <f>IF(N2469="základní",J2469,0)</f>
        <v>0</v>
      </c>
      <c r="BF2469" s="203">
        <f>IF(N2469="snížená",J2469,0)</f>
        <v>0</v>
      </c>
      <c r="BG2469" s="203">
        <f>IF(N2469="zákl. přenesená",J2469,0)</f>
        <v>0</v>
      </c>
      <c r="BH2469" s="203">
        <f>IF(N2469="sníž. přenesená",J2469,0)</f>
        <v>0</v>
      </c>
      <c r="BI2469" s="203">
        <f>IF(N2469="nulová",J2469,0)</f>
        <v>0</v>
      </c>
      <c r="BJ2469" s="24" t="s">
        <v>79</v>
      </c>
      <c r="BK2469" s="203">
        <f>ROUND(I2469*H2469,2)</f>
        <v>0</v>
      </c>
      <c r="BL2469" s="24" t="s">
        <v>179</v>
      </c>
      <c r="BM2469" s="24" t="s">
        <v>3938</v>
      </c>
    </row>
    <row r="2470" spans="2:63" s="10" customFormat="1" ht="29.85" customHeight="1">
      <c r="B2470" s="176"/>
      <c r="C2470" s="177"/>
      <c r="D2470" s="178" t="s">
        <v>70</v>
      </c>
      <c r="E2470" s="190" t="s">
        <v>3939</v>
      </c>
      <c r="F2470" s="190" t="s">
        <v>3940</v>
      </c>
      <c r="G2470" s="177"/>
      <c r="H2470" s="177"/>
      <c r="I2470" s="180"/>
      <c r="J2470" s="191">
        <f>BK2470</f>
        <v>0</v>
      </c>
      <c r="K2470" s="177"/>
      <c r="L2470" s="182"/>
      <c r="M2470" s="183"/>
      <c r="N2470" s="184"/>
      <c r="O2470" s="184"/>
      <c r="P2470" s="185">
        <f>SUM(P2471:P2473)</f>
        <v>0</v>
      </c>
      <c r="Q2470" s="184"/>
      <c r="R2470" s="185">
        <f>SUM(R2471:R2473)</f>
        <v>0</v>
      </c>
      <c r="S2470" s="184"/>
      <c r="T2470" s="186">
        <f>SUM(T2471:T2473)</f>
        <v>0</v>
      </c>
      <c r="AR2470" s="187" t="s">
        <v>194</v>
      </c>
      <c r="AT2470" s="188" t="s">
        <v>70</v>
      </c>
      <c r="AU2470" s="188" t="s">
        <v>79</v>
      </c>
      <c r="AY2470" s="187" t="s">
        <v>172</v>
      </c>
      <c r="BK2470" s="189">
        <f>SUM(BK2471:BK2473)</f>
        <v>0</v>
      </c>
    </row>
    <row r="2471" spans="2:65" s="1" customFormat="1" ht="16.5" customHeight="1">
      <c r="B2471" s="41"/>
      <c r="C2471" s="192" t="s">
        <v>2099</v>
      </c>
      <c r="D2471" s="192" t="s">
        <v>174</v>
      </c>
      <c r="E2471" s="193" t="s">
        <v>3941</v>
      </c>
      <c r="F2471" s="194" t="s">
        <v>3940</v>
      </c>
      <c r="G2471" s="195" t="s">
        <v>1204</v>
      </c>
      <c r="H2471" s="196">
        <v>1</v>
      </c>
      <c r="I2471" s="197"/>
      <c r="J2471" s="198">
        <f>ROUND(I2471*H2471,2)</f>
        <v>0</v>
      </c>
      <c r="K2471" s="194" t="s">
        <v>178</v>
      </c>
      <c r="L2471" s="61"/>
      <c r="M2471" s="199" t="s">
        <v>21</v>
      </c>
      <c r="N2471" s="200" t="s">
        <v>42</v>
      </c>
      <c r="O2471" s="42"/>
      <c r="P2471" s="201">
        <f>O2471*H2471</f>
        <v>0</v>
      </c>
      <c r="Q2471" s="201">
        <v>0</v>
      </c>
      <c r="R2471" s="201">
        <f>Q2471*H2471</f>
        <v>0</v>
      </c>
      <c r="S2471" s="201">
        <v>0</v>
      </c>
      <c r="T2471" s="202">
        <f>S2471*H2471</f>
        <v>0</v>
      </c>
      <c r="AR2471" s="24" t="s">
        <v>179</v>
      </c>
      <c r="AT2471" s="24" t="s">
        <v>174</v>
      </c>
      <c r="AU2471" s="24" t="s">
        <v>81</v>
      </c>
      <c r="AY2471" s="24" t="s">
        <v>172</v>
      </c>
      <c r="BE2471" s="203">
        <f>IF(N2471="základní",J2471,0)</f>
        <v>0</v>
      </c>
      <c r="BF2471" s="203">
        <f>IF(N2471="snížená",J2471,0)</f>
        <v>0</v>
      </c>
      <c r="BG2471" s="203">
        <f>IF(N2471="zákl. přenesená",J2471,0)</f>
        <v>0</v>
      </c>
      <c r="BH2471" s="203">
        <f>IF(N2471="sníž. přenesená",J2471,0)</f>
        <v>0</v>
      </c>
      <c r="BI2471" s="203">
        <f>IF(N2471="nulová",J2471,0)</f>
        <v>0</v>
      </c>
      <c r="BJ2471" s="24" t="s">
        <v>79</v>
      </c>
      <c r="BK2471" s="203">
        <f>ROUND(I2471*H2471,2)</f>
        <v>0</v>
      </c>
      <c r="BL2471" s="24" t="s">
        <v>179</v>
      </c>
      <c r="BM2471" s="24" t="s">
        <v>3942</v>
      </c>
    </row>
    <row r="2472" spans="2:65" s="1" customFormat="1" ht="16.5" customHeight="1">
      <c r="B2472" s="41"/>
      <c r="C2472" s="192" t="s">
        <v>3943</v>
      </c>
      <c r="D2472" s="192" t="s">
        <v>174</v>
      </c>
      <c r="E2472" s="193" t="s">
        <v>3944</v>
      </c>
      <c r="F2472" s="194" t="s">
        <v>3945</v>
      </c>
      <c r="G2472" s="195" t="s">
        <v>1685</v>
      </c>
      <c r="H2472" s="196">
        <v>2</v>
      </c>
      <c r="I2472" s="197"/>
      <c r="J2472" s="198">
        <f>ROUND(I2472*H2472,2)</f>
        <v>0</v>
      </c>
      <c r="K2472" s="194" t="s">
        <v>178</v>
      </c>
      <c r="L2472" s="61"/>
      <c r="M2472" s="199" t="s">
        <v>21</v>
      </c>
      <c r="N2472" s="200" t="s">
        <v>42</v>
      </c>
      <c r="O2472" s="42"/>
      <c r="P2472" s="201">
        <f>O2472*H2472</f>
        <v>0</v>
      </c>
      <c r="Q2472" s="201">
        <v>0</v>
      </c>
      <c r="R2472" s="201">
        <f>Q2472*H2472</f>
        <v>0</v>
      </c>
      <c r="S2472" s="201">
        <v>0</v>
      </c>
      <c r="T2472" s="202">
        <f>S2472*H2472</f>
        <v>0</v>
      </c>
      <c r="AR2472" s="24" t="s">
        <v>179</v>
      </c>
      <c r="AT2472" s="24" t="s">
        <v>174</v>
      </c>
      <c r="AU2472" s="24" t="s">
        <v>81</v>
      </c>
      <c r="AY2472" s="24" t="s">
        <v>172</v>
      </c>
      <c r="BE2472" s="203">
        <f>IF(N2472="základní",J2472,0)</f>
        <v>0</v>
      </c>
      <c r="BF2472" s="203">
        <f>IF(N2472="snížená",J2472,0)</f>
        <v>0</v>
      </c>
      <c r="BG2472" s="203">
        <f>IF(N2472="zákl. přenesená",J2472,0)</f>
        <v>0</v>
      </c>
      <c r="BH2472" s="203">
        <f>IF(N2472="sníž. přenesená",J2472,0)</f>
        <v>0</v>
      </c>
      <c r="BI2472" s="203">
        <f>IF(N2472="nulová",J2472,0)</f>
        <v>0</v>
      </c>
      <c r="BJ2472" s="24" t="s">
        <v>79</v>
      </c>
      <c r="BK2472" s="203">
        <f>ROUND(I2472*H2472,2)</f>
        <v>0</v>
      </c>
      <c r="BL2472" s="24" t="s">
        <v>179</v>
      </c>
      <c r="BM2472" s="24" t="s">
        <v>3946</v>
      </c>
    </row>
    <row r="2473" spans="2:65" s="1" customFormat="1" ht="16.5" customHeight="1">
      <c r="B2473" s="41"/>
      <c r="C2473" s="192" t="s">
        <v>2103</v>
      </c>
      <c r="D2473" s="192" t="s">
        <v>174</v>
      </c>
      <c r="E2473" s="193" t="s">
        <v>3947</v>
      </c>
      <c r="F2473" s="194" t="s">
        <v>3948</v>
      </c>
      <c r="G2473" s="195" t="s">
        <v>1204</v>
      </c>
      <c r="H2473" s="196">
        <v>1</v>
      </c>
      <c r="I2473" s="197"/>
      <c r="J2473" s="198">
        <f>ROUND(I2473*H2473,2)</f>
        <v>0</v>
      </c>
      <c r="K2473" s="194" t="s">
        <v>178</v>
      </c>
      <c r="L2473" s="61"/>
      <c r="M2473" s="199" t="s">
        <v>21</v>
      </c>
      <c r="N2473" s="259" t="s">
        <v>42</v>
      </c>
      <c r="O2473" s="260"/>
      <c r="P2473" s="261">
        <f>O2473*H2473</f>
        <v>0</v>
      </c>
      <c r="Q2473" s="261">
        <v>0</v>
      </c>
      <c r="R2473" s="261">
        <f>Q2473*H2473</f>
        <v>0</v>
      </c>
      <c r="S2473" s="261">
        <v>0</v>
      </c>
      <c r="T2473" s="262">
        <f>S2473*H2473</f>
        <v>0</v>
      </c>
      <c r="AR2473" s="24" t="s">
        <v>179</v>
      </c>
      <c r="AT2473" s="24" t="s">
        <v>174</v>
      </c>
      <c r="AU2473" s="24" t="s">
        <v>81</v>
      </c>
      <c r="AY2473" s="24" t="s">
        <v>172</v>
      </c>
      <c r="BE2473" s="203">
        <f>IF(N2473="základní",J2473,0)</f>
        <v>0</v>
      </c>
      <c r="BF2473" s="203">
        <f>IF(N2473="snížená",J2473,0)</f>
        <v>0</v>
      </c>
      <c r="BG2473" s="203">
        <f>IF(N2473="zákl. přenesená",J2473,0)</f>
        <v>0</v>
      </c>
      <c r="BH2473" s="203">
        <f>IF(N2473="sníž. přenesená",J2473,0)</f>
        <v>0</v>
      </c>
      <c r="BI2473" s="203">
        <f>IF(N2473="nulová",J2473,0)</f>
        <v>0</v>
      </c>
      <c r="BJ2473" s="24" t="s">
        <v>79</v>
      </c>
      <c r="BK2473" s="203">
        <f>ROUND(I2473*H2473,2)</f>
        <v>0</v>
      </c>
      <c r="BL2473" s="24" t="s">
        <v>179</v>
      </c>
      <c r="BM2473" s="24" t="s">
        <v>3949</v>
      </c>
    </row>
    <row r="2474" spans="2:12" s="1" customFormat="1" ht="6.95" customHeight="1">
      <c r="B2474" s="56"/>
      <c r="C2474" s="57"/>
      <c r="D2474" s="57"/>
      <c r="E2474" s="57"/>
      <c r="F2474" s="57"/>
      <c r="G2474" s="57"/>
      <c r="H2474" s="57"/>
      <c r="I2474" s="139"/>
      <c r="J2474" s="57"/>
      <c r="K2474" s="57"/>
      <c r="L2474" s="61"/>
    </row>
  </sheetData>
  <sheetProtection algorithmName="SHA-512" hashValue="Q0rUCmChqWVw48ayuwPnn8mL/KHG2k0NZiWAwcdR/n6tvKkCwPalsp/IZCJZNJzsI+WKbhE/FRDP4W2F5IhqpA==" saltValue="KXABZyhG6FmSP/rF6YPEdHPuFnCVXb46Qm5K8+QF0V8OiwM+IUBQ8clSK0b7966ZZrzsvOcys28unOKOSTrS2Q==" spinCount="100000" sheet="1" objects="1" scenarios="1" formatColumns="0" formatRows="0" autoFilter="0"/>
  <autoFilter ref="C138:K2473"/>
  <mergeCells count="10">
    <mergeCell ref="J51:J52"/>
    <mergeCell ref="E129:H129"/>
    <mergeCell ref="E131:H13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3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85</v>
      </c>
      <c r="G1" s="387" t="s">
        <v>86</v>
      </c>
      <c r="H1" s="387"/>
      <c r="I1" s="115"/>
      <c r="J1" s="114" t="s">
        <v>87</v>
      </c>
      <c r="K1" s="113" t="s">
        <v>88</v>
      </c>
      <c r="L1" s="114" t="s">
        <v>89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90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Mánesova 23 SO 02</v>
      </c>
      <c r="F7" s="380"/>
      <c r="G7" s="380"/>
      <c r="H7" s="380"/>
      <c r="I7" s="117"/>
      <c r="J7" s="29"/>
      <c r="K7" s="31"/>
    </row>
    <row r="8" spans="2:11" s="1" customFormat="1" ht="13.5">
      <c r="B8" s="41"/>
      <c r="C8" s="42"/>
      <c r="D8" s="37" t="s">
        <v>91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1" t="s">
        <v>3950</v>
      </c>
      <c r="F9" s="382"/>
      <c r="G9" s="382"/>
      <c r="H9" s="382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93</v>
      </c>
      <c r="G12" s="42"/>
      <c r="H12" s="42"/>
      <c r="I12" s="119" t="s">
        <v>25</v>
      </c>
      <c r="J12" s="120" t="str">
        <f>'Rekapitulace stavby'!AN8</f>
        <v>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>Město Cheb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Ing. Ondřej Beránek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21</v>
      </c>
      <c r="F24" s="348"/>
      <c r="G24" s="348"/>
      <c r="H24" s="348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ROUND(SUM(BE79:BE109),2)</f>
        <v>0</v>
      </c>
      <c r="G30" s="42"/>
      <c r="H30" s="42"/>
      <c r="I30" s="131">
        <v>0.21</v>
      </c>
      <c r="J30" s="130">
        <f>ROUND(ROUND((SUM(BE79:BE109)),2)*I30,2)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ROUND(SUM(BF79:BF109),2)</f>
        <v>0</v>
      </c>
      <c r="G31" s="42"/>
      <c r="H31" s="42"/>
      <c r="I31" s="131">
        <v>0.15</v>
      </c>
      <c r="J31" s="130">
        <f>ROUND(ROUND((SUM(BF79:BF109)),2)*I31,2)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ROUND(SUM(BG79:BG109),2)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ROUND(SUM(BH79:BH109),2)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ROUND(SUM(BI79:BI109),2)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Mánesova 23 SO 02</v>
      </c>
      <c r="F45" s="380"/>
      <c r="G45" s="380"/>
      <c r="H45" s="380"/>
      <c r="I45" s="118"/>
      <c r="J45" s="42"/>
      <c r="K45" s="45"/>
    </row>
    <row r="46" spans="2:11" s="1" customFormat="1" ht="14.45" customHeight="1">
      <c r="B46" s="41"/>
      <c r="C46" s="37" t="s">
        <v>91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A - Způsobilé výdaje - A - Způsobilé výdaje hlavní</v>
      </c>
      <c r="F47" s="382"/>
      <c r="G47" s="382"/>
      <c r="H47" s="382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Město Cheb</v>
      </c>
      <c r="G51" s="42"/>
      <c r="H51" s="42"/>
      <c r="I51" s="119" t="s">
        <v>33</v>
      </c>
      <c r="J51" s="348" t="str">
        <f>E21</f>
        <v>Ing. Ondřej Beránek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95</v>
      </c>
      <c r="D54" s="132"/>
      <c r="E54" s="132"/>
      <c r="F54" s="132"/>
      <c r="G54" s="132"/>
      <c r="H54" s="132"/>
      <c r="I54" s="145"/>
      <c r="J54" s="146" t="s">
        <v>96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97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4" t="s">
        <v>98</v>
      </c>
    </row>
    <row r="57" spans="2:11" s="7" customFormat="1" ht="24.95" customHeight="1">
      <c r="B57" s="149"/>
      <c r="C57" s="150"/>
      <c r="D57" s="151" t="s">
        <v>99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11" s="8" customFormat="1" ht="19.9" customHeight="1">
      <c r="B58" s="156"/>
      <c r="C58" s="157"/>
      <c r="D58" s="158" t="s">
        <v>104</v>
      </c>
      <c r="E58" s="159"/>
      <c r="F58" s="159"/>
      <c r="G58" s="159"/>
      <c r="H58" s="159"/>
      <c r="I58" s="160"/>
      <c r="J58" s="161">
        <f>J81</f>
        <v>0</v>
      </c>
      <c r="K58" s="162"/>
    </row>
    <row r="59" spans="2:11" s="8" customFormat="1" ht="19.9" customHeight="1">
      <c r="B59" s="156"/>
      <c r="C59" s="157"/>
      <c r="D59" s="158" t="s">
        <v>107</v>
      </c>
      <c r="E59" s="159"/>
      <c r="F59" s="159"/>
      <c r="G59" s="159"/>
      <c r="H59" s="159"/>
      <c r="I59" s="160"/>
      <c r="J59" s="161">
        <f>J108</f>
        <v>0</v>
      </c>
      <c r="K59" s="162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11" s="1" customFormat="1" ht="6.95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12" s="1" customFormat="1" ht="36.95" customHeight="1">
      <c r="B66" s="41"/>
      <c r="C66" s="62" t="s">
        <v>156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6.95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6.5" customHeight="1">
      <c r="B69" s="41"/>
      <c r="C69" s="63"/>
      <c r="D69" s="63"/>
      <c r="E69" s="384" t="str">
        <f>E7</f>
        <v>Mánesova 23 SO 02</v>
      </c>
      <c r="F69" s="385"/>
      <c r="G69" s="385"/>
      <c r="H69" s="385"/>
      <c r="I69" s="163"/>
      <c r="J69" s="63"/>
      <c r="K69" s="63"/>
      <c r="L69" s="61"/>
    </row>
    <row r="70" spans="2:12" s="1" customFormat="1" ht="14.45" customHeight="1">
      <c r="B70" s="41"/>
      <c r="C70" s="65" t="s">
        <v>91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7.25" customHeight="1">
      <c r="B71" s="41"/>
      <c r="C71" s="63"/>
      <c r="D71" s="63"/>
      <c r="E71" s="359" t="str">
        <f>E9</f>
        <v>A - Způsobilé výdaje - A - Způsobilé výdaje hlavní</v>
      </c>
      <c r="F71" s="386"/>
      <c r="G71" s="386"/>
      <c r="H71" s="386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8" customHeight="1">
      <c r="B73" s="41"/>
      <c r="C73" s="65" t="s">
        <v>23</v>
      </c>
      <c r="D73" s="63"/>
      <c r="E73" s="63"/>
      <c r="F73" s="164" t="str">
        <f>F12</f>
        <v xml:space="preserve"> </v>
      </c>
      <c r="G73" s="63"/>
      <c r="H73" s="63"/>
      <c r="I73" s="165" t="s">
        <v>25</v>
      </c>
      <c r="J73" s="73" t="str">
        <f>IF(J12="","",J12)</f>
        <v>8. 6. 2018</v>
      </c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3.5">
      <c r="B75" s="41"/>
      <c r="C75" s="65" t="s">
        <v>27</v>
      </c>
      <c r="D75" s="63"/>
      <c r="E75" s="63"/>
      <c r="F75" s="164" t="str">
        <f>E15</f>
        <v>Město Cheb</v>
      </c>
      <c r="G75" s="63"/>
      <c r="H75" s="63"/>
      <c r="I75" s="165" t="s">
        <v>33</v>
      </c>
      <c r="J75" s="164" t="str">
        <f>E21</f>
        <v>Ing. Ondřej Beránek</v>
      </c>
      <c r="K75" s="63"/>
      <c r="L75" s="61"/>
    </row>
    <row r="76" spans="2:12" s="1" customFormat="1" ht="14.45" customHeight="1">
      <c r="B76" s="41"/>
      <c r="C76" s="65" t="s">
        <v>31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20" s="9" customFormat="1" ht="29.25" customHeight="1">
      <c r="B78" s="166"/>
      <c r="C78" s="167" t="s">
        <v>157</v>
      </c>
      <c r="D78" s="168" t="s">
        <v>56</v>
      </c>
      <c r="E78" s="168" t="s">
        <v>52</v>
      </c>
      <c r="F78" s="168" t="s">
        <v>158</v>
      </c>
      <c r="G78" s="168" t="s">
        <v>159</v>
      </c>
      <c r="H78" s="168" t="s">
        <v>160</v>
      </c>
      <c r="I78" s="169" t="s">
        <v>161</v>
      </c>
      <c r="J78" s="168" t="s">
        <v>96</v>
      </c>
      <c r="K78" s="170" t="s">
        <v>162</v>
      </c>
      <c r="L78" s="171"/>
      <c r="M78" s="81" t="s">
        <v>163</v>
      </c>
      <c r="N78" s="82" t="s">
        <v>41</v>
      </c>
      <c r="O78" s="82" t="s">
        <v>164</v>
      </c>
      <c r="P78" s="82" t="s">
        <v>165</v>
      </c>
      <c r="Q78" s="82" t="s">
        <v>166</v>
      </c>
      <c r="R78" s="82" t="s">
        <v>167</v>
      </c>
      <c r="S78" s="82" t="s">
        <v>168</v>
      </c>
      <c r="T78" s="83" t="s">
        <v>169</v>
      </c>
    </row>
    <row r="79" spans="2:63" s="1" customFormat="1" ht="29.25" customHeight="1">
      <c r="B79" s="41"/>
      <c r="C79" s="87" t="s">
        <v>97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</f>
        <v>0</v>
      </c>
      <c r="Q79" s="85"/>
      <c r="R79" s="173">
        <f>R80</f>
        <v>0</v>
      </c>
      <c r="S79" s="85"/>
      <c r="T79" s="174">
        <f>T80</f>
        <v>0</v>
      </c>
      <c r="AT79" s="24" t="s">
        <v>70</v>
      </c>
      <c r="AU79" s="24" t="s">
        <v>98</v>
      </c>
      <c r="BK79" s="175">
        <f>BK80</f>
        <v>0</v>
      </c>
    </row>
    <row r="80" spans="2:63" s="10" customFormat="1" ht="37.35" customHeight="1">
      <c r="B80" s="176"/>
      <c r="C80" s="177"/>
      <c r="D80" s="178" t="s">
        <v>70</v>
      </c>
      <c r="E80" s="179" t="s">
        <v>170</v>
      </c>
      <c r="F80" s="179" t="s">
        <v>171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P81+P108</f>
        <v>0</v>
      </c>
      <c r="Q80" s="184"/>
      <c r="R80" s="185">
        <f>R81+R108</f>
        <v>0</v>
      </c>
      <c r="S80" s="184"/>
      <c r="T80" s="186">
        <f>T81+T108</f>
        <v>0</v>
      </c>
      <c r="AR80" s="187" t="s">
        <v>79</v>
      </c>
      <c r="AT80" s="188" t="s">
        <v>70</v>
      </c>
      <c r="AU80" s="188" t="s">
        <v>71</v>
      </c>
      <c r="AY80" s="187" t="s">
        <v>172</v>
      </c>
      <c r="BK80" s="189">
        <f>BK81+BK108</f>
        <v>0</v>
      </c>
    </row>
    <row r="81" spans="2:63" s="10" customFormat="1" ht="19.9" customHeight="1">
      <c r="B81" s="176"/>
      <c r="C81" s="177"/>
      <c r="D81" s="178" t="s">
        <v>70</v>
      </c>
      <c r="E81" s="190" t="s">
        <v>189</v>
      </c>
      <c r="F81" s="190" t="s">
        <v>367</v>
      </c>
      <c r="G81" s="177"/>
      <c r="H81" s="177"/>
      <c r="I81" s="180"/>
      <c r="J81" s="191">
        <f>BK81</f>
        <v>0</v>
      </c>
      <c r="K81" s="177"/>
      <c r="L81" s="182"/>
      <c r="M81" s="183"/>
      <c r="N81" s="184"/>
      <c r="O81" s="184"/>
      <c r="P81" s="185">
        <f>SUM(P82:P107)</f>
        <v>0</v>
      </c>
      <c r="Q81" s="184"/>
      <c r="R81" s="185">
        <f>SUM(R82:R107)</f>
        <v>0</v>
      </c>
      <c r="S81" s="184"/>
      <c r="T81" s="186">
        <f>SUM(T82:T107)</f>
        <v>0</v>
      </c>
      <c r="AR81" s="187" t="s">
        <v>79</v>
      </c>
      <c r="AT81" s="188" t="s">
        <v>70</v>
      </c>
      <c r="AU81" s="188" t="s">
        <v>79</v>
      </c>
      <c r="AY81" s="187" t="s">
        <v>172</v>
      </c>
      <c r="BK81" s="189">
        <f>SUM(BK82:BK107)</f>
        <v>0</v>
      </c>
    </row>
    <row r="82" spans="2:65" s="1" customFormat="1" ht="16.5" customHeight="1">
      <c r="B82" s="41"/>
      <c r="C82" s="192" t="s">
        <v>79</v>
      </c>
      <c r="D82" s="192" t="s">
        <v>174</v>
      </c>
      <c r="E82" s="193" t="s">
        <v>368</v>
      </c>
      <c r="F82" s="194" t="s">
        <v>369</v>
      </c>
      <c r="G82" s="195" t="s">
        <v>218</v>
      </c>
      <c r="H82" s="196">
        <v>174.828</v>
      </c>
      <c r="I82" s="197"/>
      <c r="J82" s="198">
        <f>ROUND(I82*H82,2)</f>
        <v>0</v>
      </c>
      <c r="K82" s="194" t="s">
        <v>178</v>
      </c>
      <c r="L82" s="61"/>
      <c r="M82" s="199" t="s">
        <v>21</v>
      </c>
      <c r="N82" s="200" t="s">
        <v>42</v>
      </c>
      <c r="O82" s="42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179</v>
      </c>
      <c r="AT82" s="24" t="s">
        <v>174</v>
      </c>
      <c r="AU82" s="24" t="s">
        <v>81</v>
      </c>
      <c r="AY82" s="24" t="s">
        <v>172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79</v>
      </c>
      <c r="BK82" s="203">
        <f>ROUND(I82*H82,2)</f>
        <v>0</v>
      </c>
      <c r="BL82" s="24" t="s">
        <v>179</v>
      </c>
      <c r="BM82" s="24" t="s">
        <v>81</v>
      </c>
    </row>
    <row r="83" spans="2:65" s="1" customFormat="1" ht="25.5" customHeight="1">
      <c r="B83" s="41"/>
      <c r="C83" s="192" t="s">
        <v>81</v>
      </c>
      <c r="D83" s="192" t="s">
        <v>174</v>
      </c>
      <c r="E83" s="193" t="s">
        <v>372</v>
      </c>
      <c r="F83" s="194" t="s">
        <v>373</v>
      </c>
      <c r="G83" s="195" t="s">
        <v>218</v>
      </c>
      <c r="H83" s="196">
        <v>174.828</v>
      </c>
      <c r="I83" s="197"/>
      <c r="J83" s="198">
        <f>ROUND(I83*H83,2)</f>
        <v>0</v>
      </c>
      <c r="K83" s="194" t="s">
        <v>178</v>
      </c>
      <c r="L83" s="61"/>
      <c r="M83" s="199" t="s">
        <v>21</v>
      </c>
      <c r="N83" s="200" t="s">
        <v>42</v>
      </c>
      <c r="O83" s="42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179</v>
      </c>
      <c r="AT83" s="24" t="s">
        <v>174</v>
      </c>
      <c r="AU83" s="24" t="s">
        <v>81</v>
      </c>
      <c r="AY83" s="24" t="s">
        <v>172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79</v>
      </c>
      <c r="BK83" s="203">
        <f>ROUND(I83*H83,2)</f>
        <v>0</v>
      </c>
      <c r="BL83" s="24" t="s">
        <v>179</v>
      </c>
      <c r="BM83" s="24" t="s">
        <v>179</v>
      </c>
    </row>
    <row r="84" spans="2:51" s="13" customFormat="1" ht="13.5">
      <c r="B84" s="237"/>
      <c r="C84" s="238"/>
      <c r="D84" s="206" t="s">
        <v>180</v>
      </c>
      <c r="E84" s="239" t="s">
        <v>21</v>
      </c>
      <c r="F84" s="240" t="s">
        <v>3452</v>
      </c>
      <c r="G84" s="238"/>
      <c r="H84" s="239" t="s">
        <v>21</v>
      </c>
      <c r="I84" s="241"/>
      <c r="J84" s="238"/>
      <c r="K84" s="238"/>
      <c r="L84" s="242"/>
      <c r="M84" s="243"/>
      <c r="N84" s="244"/>
      <c r="O84" s="244"/>
      <c r="P84" s="244"/>
      <c r="Q84" s="244"/>
      <c r="R84" s="244"/>
      <c r="S84" s="244"/>
      <c r="T84" s="245"/>
      <c r="AT84" s="246" t="s">
        <v>180</v>
      </c>
      <c r="AU84" s="246" t="s">
        <v>81</v>
      </c>
      <c r="AV84" s="13" t="s">
        <v>79</v>
      </c>
      <c r="AW84" s="13" t="s">
        <v>182</v>
      </c>
      <c r="AX84" s="13" t="s">
        <v>71</v>
      </c>
      <c r="AY84" s="246" t="s">
        <v>172</v>
      </c>
    </row>
    <row r="85" spans="2:51" s="11" customFormat="1" ht="13.5">
      <c r="B85" s="204"/>
      <c r="C85" s="205"/>
      <c r="D85" s="206" t="s">
        <v>180</v>
      </c>
      <c r="E85" s="207" t="s">
        <v>21</v>
      </c>
      <c r="F85" s="208" t="s">
        <v>3951</v>
      </c>
      <c r="G85" s="205"/>
      <c r="H85" s="209">
        <v>7.01775</v>
      </c>
      <c r="I85" s="210"/>
      <c r="J85" s="205"/>
      <c r="K85" s="205"/>
      <c r="L85" s="211"/>
      <c r="M85" s="212"/>
      <c r="N85" s="213"/>
      <c r="O85" s="213"/>
      <c r="P85" s="213"/>
      <c r="Q85" s="213"/>
      <c r="R85" s="213"/>
      <c r="S85" s="213"/>
      <c r="T85" s="214"/>
      <c r="AT85" s="215" t="s">
        <v>180</v>
      </c>
      <c r="AU85" s="215" t="s">
        <v>81</v>
      </c>
      <c r="AV85" s="11" t="s">
        <v>81</v>
      </c>
      <c r="AW85" s="11" t="s">
        <v>182</v>
      </c>
      <c r="AX85" s="11" t="s">
        <v>71</v>
      </c>
      <c r="AY85" s="215" t="s">
        <v>172</v>
      </c>
    </row>
    <row r="86" spans="2:51" s="11" customFormat="1" ht="13.5">
      <c r="B86" s="204"/>
      <c r="C86" s="205"/>
      <c r="D86" s="206" t="s">
        <v>180</v>
      </c>
      <c r="E86" s="207" t="s">
        <v>21</v>
      </c>
      <c r="F86" s="208" t="s">
        <v>3511</v>
      </c>
      <c r="G86" s="205"/>
      <c r="H86" s="209">
        <v>3.09</v>
      </c>
      <c r="I86" s="210"/>
      <c r="J86" s="205"/>
      <c r="K86" s="205"/>
      <c r="L86" s="211"/>
      <c r="M86" s="212"/>
      <c r="N86" s="213"/>
      <c r="O86" s="213"/>
      <c r="P86" s="213"/>
      <c r="Q86" s="213"/>
      <c r="R86" s="213"/>
      <c r="S86" s="213"/>
      <c r="T86" s="214"/>
      <c r="AT86" s="215" t="s">
        <v>180</v>
      </c>
      <c r="AU86" s="215" t="s">
        <v>81</v>
      </c>
      <c r="AV86" s="11" t="s">
        <v>81</v>
      </c>
      <c r="AW86" s="11" t="s">
        <v>182</v>
      </c>
      <c r="AX86" s="11" t="s">
        <v>71</v>
      </c>
      <c r="AY86" s="215" t="s">
        <v>172</v>
      </c>
    </row>
    <row r="87" spans="2:51" s="11" customFormat="1" ht="13.5">
      <c r="B87" s="204"/>
      <c r="C87" s="205"/>
      <c r="D87" s="206" t="s">
        <v>180</v>
      </c>
      <c r="E87" s="207" t="s">
        <v>21</v>
      </c>
      <c r="F87" s="208" t="s">
        <v>3512</v>
      </c>
      <c r="G87" s="205"/>
      <c r="H87" s="209">
        <v>7.92</v>
      </c>
      <c r="I87" s="210"/>
      <c r="J87" s="205"/>
      <c r="K87" s="205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180</v>
      </c>
      <c r="AU87" s="215" t="s">
        <v>81</v>
      </c>
      <c r="AV87" s="11" t="s">
        <v>81</v>
      </c>
      <c r="AW87" s="11" t="s">
        <v>182</v>
      </c>
      <c r="AX87" s="11" t="s">
        <v>71</v>
      </c>
      <c r="AY87" s="215" t="s">
        <v>172</v>
      </c>
    </row>
    <row r="88" spans="2:51" s="11" customFormat="1" ht="13.5">
      <c r="B88" s="204"/>
      <c r="C88" s="205"/>
      <c r="D88" s="206" t="s">
        <v>180</v>
      </c>
      <c r="E88" s="207" t="s">
        <v>21</v>
      </c>
      <c r="F88" s="208" t="s">
        <v>3513</v>
      </c>
      <c r="G88" s="205"/>
      <c r="H88" s="209">
        <v>11.69</v>
      </c>
      <c r="I88" s="210"/>
      <c r="J88" s="205"/>
      <c r="K88" s="205"/>
      <c r="L88" s="211"/>
      <c r="M88" s="212"/>
      <c r="N88" s="213"/>
      <c r="O88" s="213"/>
      <c r="P88" s="213"/>
      <c r="Q88" s="213"/>
      <c r="R88" s="213"/>
      <c r="S88" s="213"/>
      <c r="T88" s="214"/>
      <c r="AT88" s="215" t="s">
        <v>180</v>
      </c>
      <c r="AU88" s="215" t="s">
        <v>81</v>
      </c>
      <c r="AV88" s="11" t="s">
        <v>81</v>
      </c>
      <c r="AW88" s="11" t="s">
        <v>182</v>
      </c>
      <c r="AX88" s="11" t="s">
        <v>71</v>
      </c>
      <c r="AY88" s="215" t="s">
        <v>172</v>
      </c>
    </row>
    <row r="89" spans="2:51" s="11" customFormat="1" ht="13.5">
      <c r="B89" s="204"/>
      <c r="C89" s="205"/>
      <c r="D89" s="206" t="s">
        <v>180</v>
      </c>
      <c r="E89" s="207" t="s">
        <v>21</v>
      </c>
      <c r="F89" s="208" t="s">
        <v>3514</v>
      </c>
      <c r="G89" s="205"/>
      <c r="H89" s="209">
        <v>35.86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180</v>
      </c>
      <c r="AU89" s="215" t="s">
        <v>81</v>
      </c>
      <c r="AV89" s="11" t="s">
        <v>81</v>
      </c>
      <c r="AW89" s="11" t="s">
        <v>182</v>
      </c>
      <c r="AX89" s="11" t="s">
        <v>71</v>
      </c>
      <c r="AY89" s="215" t="s">
        <v>172</v>
      </c>
    </row>
    <row r="90" spans="2:51" s="11" customFormat="1" ht="13.5">
      <c r="B90" s="204"/>
      <c r="C90" s="205"/>
      <c r="D90" s="206" t="s">
        <v>180</v>
      </c>
      <c r="E90" s="207" t="s">
        <v>21</v>
      </c>
      <c r="F90" s="208" t="s">
        <v>1020</v>
      </c>
      <c r="G90" s="205"/>
      <c r="H90" s="209">
        <v>70.5</v>
      </c>
      <c r="I90" s="210"/>
      <c r="J90" s="205"/>
      <c r="K90" s="205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180</v>
      </c>
      <c r="AU90" s="215" t="s">
        <v>81</v>
      </c>
      <c r="AV90" s="11" t="s">
        <v>81</v>
      </c>
      <c r="AW90" s="11" t="s">
        <v>182</v>
      </c>
      <c r="AX90" s="11" t="s">
        <v>71</v>
      </c>
      <c r="AY90" s="215" t="s">
        <v>172</v>
      </c>
    </row>
    <row r="91" spans="2:51" s="11" customFormat="1" ht="13.5">
      <c r="B91" s="204"/>
      <c r="C91" s="205"/>
      <c r="D91" s="206" t="s">
        <v>180</v>
      </c>
      <c r="E91" s="207" t="s">
        <v>21</v>
      </c>
      <c r="F91" s="208" t="s">
        <v>1021</v>
      </c>
      <c r="G91" s="205"/>
      <c r="H91" s="209">
        <v>5.78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180</v>
      </c>
      <c r="AU91" s="215" t="s">
        <v>81</v>
      </c>
      <c r="AV91" s="11" t="s">
        <v>81</v>
      </c>
      <c r="AW91" s="11" t="s">
        <v>182</v>
      </c>
      <c r="AX91" s="11" t="s">
        <v>71</v>
      </c>
      <c r="AY91" s="215" t="s">
        <v>172</v>
      </c>
    </row>
    <row r="92" spans="2:51" s="11" customFormat="1" ht="13.5">
      <c r="B92" s="204"/>
      <c r="C92" s="205"/>
      <c r="D92" s="206" t="s">
        <v>180</v>
      </c>
      <c r="E92" s="207" t="s">
        <v>21</v>
      </c>
      <c r="F92" s="208" t="s">
        <v>3952</v>
      </c>
      <c r="G92" s="205"/>
      <c r="H92" s="209">
        <v>32.97</v>
      </c>
      <c r="I92" s="210"/>
      <c r="J92" s="205"/>
      <c r="K92" s="205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180</v>
      </c>
      <c r="AU92" s="215" t="s">
        <v>81</v>
      </c>
      <c r="AV92" s="11" t="s">
        <v>81</v>
      </c>
      <c r="AW92" s="11" t="s">
        <v>182</v>
      </c>
      <c r="AX92" s="11" t="s">
        <v>71</v>
      </c>
      <c r="AY92" s="215" t="s">
        <v>172</v>
      </c>
    </row>
    <row r="93" spans="2:51" s="12" customFormat="1" ht="13.5">
      <c r="B93" s="216"/>
      <c r="C93" s="217"/>
      <c r="D93" s="206" t="s">
        <v>180</v>
      </c>
      <c r="E93" s="218" t="s">
        <v>21</v>
      </c>
      <c r="F93" s="219" t="s">
        <v>183</v>
      </c>
      <c r="G93" s="217"/>
      <c r="H93" s="220">
        <v>174.82775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180</v>
      </c>
      <c r="AU93" s="226" t="s">
        <v>81</v>
      </c>
      <c r="AV93" s="12" t="s">
        <v>179</v>
      </c>
      <c r="AW93" s="12" t="s">
        <v>182</v>
      </c>
      <c r="AX93" s="12" t="s">
        <v>79</v>
      </c>
      <c r="AY93" s="226" t="s">
        <v>172</v>
      </c>
    </row>
    <row r="94" spans="2:65" s="1" customFormat="1" ht="25.5" customHeight="1">
      <c r="B94" s="41"/>
      <c r="C94" s="192" t="s">
        <v>186</v>
      </c>
      <c r="D94" s="192" t="s">
        <v>174</v>
      </c>
      <c r="E94" s="193" t="s">
        <v>520</v>
      </c>
      <c r="F94" s="194" t="s">
        <v>521</v>
      </c>
      <c r="G94" s="195" t="s">
        <v>218</v>
      </c>
      <c r="H94" s="196">
        <v>174.828</v>
      </c>
      <c r="I94" s="197"/>
      <c r="J94" s="198">
        <f>ROUND(I94*H94,2)</f>
        <v>0</v>
      </c>
      <c r="K94" s="194" t="s">
        <v>21</v>
      </c>
      <c r="L94" s="61"/>
      <c r="M94" s="199" t="s">
        <v>21</v>
      </c>
      <c r="N94" s="200" t="s">
        <v>42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179</v>
      </c>
      <c r="AT94" s="24" t="s">
        <v>174</v>
      </c>
      <c r="AU94" s="24" t="s">
        <v>81</v>
      </c>
      <c r="AY94" s="24" t="s">
        <v>172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79</v>
      </c>
      <c r="BK94" s="203">
        <f>ROUND(I94*H94,2)</f>
        <v>0</v>
      </c>
      <c r="BL94" s="24" t="s">
        <v>179</v>
      </c>
      <c r="BM94" s="24" t="s">
        <v>189</v>
      </c>
    </row>
    <row r="95" spans="2:65" s="1" customFormat="1" ht="25.5" customHeight="1">
      <c r="B95" s="41"/>
      <c r="C95" s="227" t="s">
        <v>179</v>
      </c>
      <c r="D95" s="227" t="s">
        <v>268</v>
      </c>
      <c r="E95" s="228" t="s">
        <v>524</v>
      </c>
      <c r="F95" s="229" t="s">
        <v>525</v>
      </c>
      <c r="G95" s="230" t="s">
        <v>218</v>
      </c>
      <c r="H95" s="231">
        <v>178.325</v>
      </c>
      <c r="I95" s="232"/>
      <c r="J95" s="233">
        <f>ROUND(I95*H95,2)</f>
        <v>0</v>
      </c>
      <c r="K95" s="229" t="s">
        <v>21</v>
      </c>
      <c r="L95" s="234"/>
      <c r="M95" s="235" t="s">
        <v>21</v>
      </c>
      <c r="N95" s="236" t="s">
        <v>42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192</v>
      </c>
      <c r="AT95" s="24" t="s">
        <v>268</v>
      </c>
      <c r="AU95" s="24" t="s">
        <v>81</v>
      </c>
      <c r="AY95" s="24" t="s">
        <v>172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79</v>
      </c>
      <c r="BK95" s="203">
        <f>ROUND(I95*H95,2)</f>
        <v>0</v>
      </c>
      <c r="BL95" s="24" t="s">
        <v>179</v>
      </c>
      <c r="BM95" s="24" t="s">
        <v>192</v>
      </c>
    </row>
    <row r="96" spans="2:51" s="13" customFormat="1" ht="13.5">
      <c r="B96" s="237"/>
      <c r="C96" s="238"/>
      <c r="D96" s="206" t="s">
        <v>180</v>
      </c>
      <c r="E96" s="239" t="s">
        <v>21</v>
      </c>
      <c r="F96" s="240" t="s">
        <v>3452</v>
      </c>
      <c r="G96" s="238"/>
      <c r="H96" s="239" t="s">
        <v>21</v>
      </c>
      <c r="I96" s="241"/>
      <c r="J96" s="238"/>
      <c r="K96" s="238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180</v>
      </c>
      <c r="AU96" s="246" t="s">
        <v>81</v>
      </c>
      <c r="AV96" s="13" t="s">
        <v>79</v>
      </c>
      <c r="AW96" s="13" t="s">
        <v>182</v>
      </c>
      <c r="AX96" s="13" t="s">
        <v>71</v>
      </c>
      <c r="AY96" s="246" t="s">
        <v>172</v>
      </c>
    </row>
    <row r="97" spans="2:51" s="11" customFormat="1" ht="13.5">
      <c r="B97" s="204"/>
      <c r="C97" s="205"/>
      <c r="D97" s="206" t="s">
        <v>180</v>
      </c>
      <c r="E97" s="207" t="s">
        <v>21</v>
      </c>
      <c r="F97" s="208" t="s">
        <v>3951</v>
      </c>
      <c r="G97" s="205"/>
      <c r="H97" s="209">
        <v>7.01775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180</v>
      </c>
      <c r="AU97" s="215" t="s">
        <v>81</v>
      </c>
      <c r="AV97" s="11" t="s">
        <v>81</v>
      </c>
      <c r="AW97" s="11" t="s">
        <v>182</v>
      </c>
      <c r="AX97" s="11" t="s">
        <v>71</v>
      </c>
      <c r="AY97" s="215" t="s">
        <v>172</v>
      </c>
    </row>
    <row r="98" spans="2:51" s="11" customFormat="1" ht="13.5">
      <c r="B98" s="204"/>
      <c r="C98" s="205"/>
      <c r="D98" s="206" t="s">
        <v>180</v>
      </c>
      <c r="E98" s="207" t="s">
        <v>21</v>
      </c>
      <c r="F98" s="208" t="s">
        <v>3511</v>
      </c>
      <c r="G98" s="205"/>
      <c r="H98" s="209">
        <v>3.09</v>
      </c>
      <c r="I98" s="210"/>
      <c r="J98" s="205"/>
      <c r="K98" s="205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180</v>
      </c>
      <c r="AU98" s="215" t="s">
        <v>81</v>
      </c>
      <c r="AV98" s="11" t="s">
        <v>81</v>
      </c>
      <c r="AW98" s="11" t="s">
        <v>182</v>
      </c>
      <c r="AX98" s="11" t="s">
        <v>71</v>
      </c>
      <c r="AY98" s="215" t="s">
        <v>172</v>
      </c>
    </row>
    <row r="99" spans="2:51" s="11" customFormat="1" ht="13.5">
      <c r="B99" s="204"/>
      <c r="C99" s="205"/>
      <c r="D99" s="206" t="s">
        <v>180</v>
      </c>
      <c r="E99" s="207" t="s">
        <v>21</v>
      </c>
      <c r="F99" s="208" t="s">
        <v>3512</v>
      </c>
      <c r="G99" s="205"/>
      <c r="H99" s="209">
        <v>7.92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180</v>
      </c>
      <c r="AU99" s="215" t="s">
        <v>81</v>
      </c>
      <c r="AV99" s="11" t="s">
        <v>81</v>
      </c>
      <c r="AW99" s="11" t="s">
        <v>182</v>
      </c>
      <c r="AX99" s="11" t="s">
        <v>71</v>
      </c>
      <c r="AY99" s="215" t="s">
        <v>172</v>
      </c>
    </row>
    <row r="100" spans="2:51" s="11" customFormat="1" ht="13.5">
      <c r="B100" s="204"/>
      <c r="C100" s="205"/>
      <c r="D100" s="206" t="s">
        <v>180</v>
      </c>
      <c r="E100" s="207" t="s">
        <v>21</v>
      </c>
      <c r="F100" s="208" t="s">
        <v>3513</v>
      </c>
      <c r="G100" s="205"/>
      <c r="H100" s="209">
        <v>11.69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180</v>
      </c>
      <c r="AU100" s="215" t="s">
        <v>81</v>
      </c>
      <c r="AV100" s="11" t="s">
        <v>81</v>
      </c>
      <c r="AW100" s="11" t="s">
        <v>182</v>
      </c>
      <c r="AX100" s="11" t="s">
        <v>71</v>
      </c>
      <c r="AY100" s="215" t="s">
        <v>172</v>
      </c>
    </row>
    <row r="101" spans="2:51" s="11" customFormat="1" ht="13.5">
      <c r="B101" s="204"/>
      <c r="C101" s="205"/>
      <c r="D101" s="206" t="s">
        <v>180</v>
      </c>
      <c r="E101" s="207" t="s">
        <v>21</v>
      </c>
      <c r="F101" s="208" t="s">
        <v>3514</v>
      </c>
      <c r="G101" s="205"/>
      <c r="H101" s="209">
        <v>35.86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180</v>
      </c>
      <c r="AU101" s="215" t="s">
        <v>81</v>
      </c>
      <c r="AV101" s="11" t="s">
        <v>81</v>
      </c>
      <c r="AW101" s="11" t="s">
        <v>182</v>
      </c>
      <c r="AX101" s="11" t="s">
        <v>71</v>
      </c>
      <c r="AY101" s="215" t="s">
        <v>172</v>
      </c>
    </row>
    <row r="102" spans="2:51" s="11" customFormat="1" ht="13.5">
      <c r="B102" s="204"/>
      <c r="C102" s="205"/>
      <c r="D102" s="206" t="s">
        <v>180</v>
      </c>
      <c r="E102" s="207" t="s">
        <v>21</v>
      </c>
      <c r="F102" s="208" t="s">
        <v>1020</v>
      </c>
      <c r="G102" s="205"/>
      <c r="H102" s="209">
        <v>70.5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180</v>
      </c>
      <c r="AU102" s="215" t="s">
        <v>81</v>
      </c>
      <c r="AV102" s="11" t="s">
        <v>81</v>
      </c>
      <c r="AW102" s="11" t="s">
        <v>182</v>
      </c>
      <c r="AX102" s="11" t="s">
        <v>71</v>
      </c>
      <c r="AY102" s="215" t="s">
        <v>172</v>
      </c>
    </row>
    <row r="103" spans="2:51" s="11" customFormat="1" ht="13.5">
      <c r="B103" s="204"/>
      <c r="C103" s="205"/>
      <c r="D103" s="206" t="s">
        <v>180</v>
      </c>
      <c r="E103" s="207" t="s">
        <v>21</v>
      </c>
      <c r="F103" s="208" t="s">
        <v>1021</v>
      </c>
      <c r="G103" s="205"/>
      <c r="H103" s="209">
        <v>5.78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180</v>
      </c>
      <c r="AU103" s="215" t="s">
        <v>81</v>
      </c>
      <c r="AV103" s="11" t="s">
        <v>81</v>
      </c>
      <c r="AW103" s="11" t="s">
        <v>182</v>
      </c>
      <c r="AX103" s="11" t="s">
        <v>71</v>
      </c>
      <c r="AY103" s="215" t="s">
        <v>172</v>
      </c>
    </row>
    <row r="104" spans="2:51" s="11" customFormat="1" ht="13.5">
      <c r="B104" s="204"/>
      <c r="C104" s="205"/>
      <c r="D104" s="206" t="s">
        <v>180</v>
      </c>
      <c r="E104" s="207" t="s">
        <v>21</v>
      </c>
      <c r="F104" s="208" t="s">
        <v>3952</v>
      </c>
      <c r="G104" s="205"/>
      <c r="H104" s="209">
        <v>32.97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180</v>
      </c>
      <c r="AU104" s="215" t="s">
        <v>81</v>
      </c>
      <c r="AV104" s="11" t="s">
        <v>81</v>
      </c>
      <c r="AW104" s="11" t="s">
        <v>182</v>
      </c>
      <c r="AX104" s="11" t="s">
        <v>71</v>
      </c>
      <c r="AY104" s="215" t="s">
        <v>172</v>
      </c>
    </row>
    <row r="105" spans="2:51" s="12" customFormat="1" ht="13.5">
      <c r="B105" s="216"/>
      <c r="C105" s="217"/>
      <c r="D105" s="206" t="s">
        <v>180</v>
      </c>
      <c r="E105" s="218" t="s">
        <v>21</v>
      </c>
      <c r="F105" s="219" t="s">
        <v>183</v>
      </c>
      <c r="G105" s="217"/>
      <c r="H105" s="220">
        <v>174.82775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180</v>
      </c>
      <c r="AU105" s="226" t="s">
        <v>81</v>
      </c>
      <c r="AV105" s="12" t="s">
        <v>179</v>
      </c>
      <c r="AW105" s="12" t="s">
        <v>182</v>
      </c>
      <c r="AX105" s="12" t="s">
        <v>71</v>
      </c>
      <c r="AY105" s="226" t="s">
        <v>172</v>
      </c>
    </row>
    <row r="106" spans="2:51" s="11" customFormat="1" ht="13.5">
      <c r="B106" s="204"/>
      <c r="C106" s="205"/>
      <c r="D106" s="206" t="s">
        <v>180</v>
      </c>
      <c r="E106" s="207" t="s">
        <v>21</v>
      </c>
      <c r="F106" s="208" t="s">
        <v>3953</v>
      </c>
      <c r="G106" s="205"/>
      <c r="H106" s="209">
        <v>178.32456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180</v>
      </c>
      <c r="AU106" s="215" t="s">
        <v>81</v>
      </c>
      <c r="AV106" s="11" t="s">
        <v>81</v>
      </c>
      <c r="AW106" s="11" t="s">
        <v>182</v>
      </c>
      <c r="AX106" s="11" t="s">
        <v>71</v>
      </c>
      <c r="AY106" s="215" t="s">
        <v>172</v>
      </c>
    </row>
    <row r="107" spans="2:51" s="12" customFormat="1" ht="13.5">
      <c r="B107" s="216"/>
      <c r="C107" s="217"/>
      <c r="D107" s="206" t="s">
        <v>180</v>
      </c>
      <c r="E107" s="218" t="s">
        <v>21</v>
      </c>
      <c r="F107" s="219" t="s">
        <v>183</v>
      </c>
      <c r="G107" s="217"/>
      <c r="H107" s="220">
        <v>178.32456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180</v>
      </c>
      <c r="AU107" s="226" t="s">
        <v>81</v>
      </c>
      <c r="AV107" s="12" t="s">
        <v>179</v>
      </c>
      <c r="AW107" s="12" t="s">
        <v>182</v>
      </c>
      <c r="AX107" s="12" t="s">
        <v>79</v>
      </c>
      <c r="AY107" s="226" t="s">
        <v>172</v>
      </c>
    </row>
    <row r="108" spans="2:63" s="10" customFormat="1" ht="29.85" customHeight="1">
      <c r="B108" s="176"/>
      <c r="C108" s="177"/>
      <c r="D108" s="178" t="s">
        <v>70</v>
      </c>
      <c r="E108" s="190" t="s">
        <v>1000</v>
      </c>
      <c r="F108" s="190" t="s">
        <v>1001</v>
      </c>
      <c r="G108" s="177"/>
      <c r="H108" s="177"/>
      <c r="I108" s="180"/>
      <c r="J108" s="191">
        <f>BK108</f>
        <v>0</v>
      </c>
      <c r="K108" s="177"/>
      <c r="L108" s="182"/>
      <c r="M108" s="183"/>
      <c r="N108" s="184"/>
      <c r="O108" s="184"/>
      <c r="P108" s="185">
        <f>P109</f>
        <v>0</v>
      </c>
      <c r="Q108" s="184"/>
      <c r="R108" s="185">
        <f>R109</f>
        <v>0</v>
      </c>
      <c r="S108" s="184"/>
      <c r="T108" s="186">
        <f>T109</f>
        <v>0</v>
      </c>
      <c r="AR108" s="187" t="s">
        <v>79</v>
      </c>
      <c r="AT108" s="188" t="s">
        <v>70</v>
      </c>
      <c r="AU108" s="188" t="s">
        <v>79</v>
      </c>
      <c r="AY108" s="187" t="s">
        <v>172</v>
      </c>
      <c r="BK108" s="189">
        <f>BK109</f>
        <v>0</v>
      </c>
    </row>
    <row r="109" spans="2:65" s="1" customFormat="1" ht="16.5" customHeight="1">
      <c r="B109" s="41"/>
      <c r="C109" s="192" t="s">
        <v>194</v>
      </c>
      <c r="D109" s="192" t="s">
        <v>174</v>
      </c>
      <c r="E109" s="193" t="s">
        <v>1002</v>
      </c>
      <c r="F109" s="194" t="s">
        <v>1003</v>
      </c>
      <c r="G109" s="195" t="s">
        <v>208</v>
      </c>
      <c r="H109" s="196">
        <v>4.633</v>
      </c>
      <c r="I109" s="197"/>
      <c r="J109" s="198">
        <f>ROUND(I109*H109,2)</f>
        <v>0</v>
      </c>
      <c r="K109" s="194" t="s">
        <v>178</v>
      </c>
      <c r="L109" s="61"/>
      <c r="M109" s="199" t="s">
        <v>21</v>
      </c>
      <c r="N109" s="259" t="s">
        <v>42</v>
      </c>
      <c r="O109" s="260"/>
      <c r="P109" s="261">
        <f>O109*H109</f>
        <v>0</v>
      </c>
      <c r="Q109" s="261">
        <v>0</v>
      </c>
      <c r="R109" s="261">
        <f>Q109*H109</f>
        <v>0</v>
      </c>
      <c r="S109" s="261">
        <v>0</v>
      </c>
      <c r="T109" s="262">
        <f>S109*H109</f>
        <v>0</v>
      </c>
      <c r="AR109" s="24" t="s">
        <v>179</v>
      </c>
      <c r="AT109" s="24" t="s">
        <v>174</v>
      </c>
      <c r="AU109" s="24" t="s">
        <v>81</v>
      </c>
      <c r="AY109" s="24" t="s">
        <v>172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79</v>
      </c>
      <c r="BK109" s="203">
        <f>ROUND(I109*H109,2)</f>
        <v>0</v>
      </c>
      <c r="BL109" s="24" t="s">
        <v>179</v>
      </c>
      <c r="BM109" s="24" t="s">
        <v>197</v>
      </c>
    </row>
    <row r="110" spans="2:12" s="1" customFormat="1" ht="6.95" customHeight="1">
      <c r="B110" s="56"/>
      <c r="C110" s="57"/>
      <c r="D110" s="57"/>
      <c r="E110" s="57"/>
      <c r="F110" s="57"/>
      <c r="G110" s="57"/>
      <c r="H110" s="57"/>
      <c r="I110" s="139"/>
      <c r="J110" s="57"/>
      <c r="K110" s="57"/>
      <c r="L110" s="61"/>
    </row>
  </sheetData>
  <sheetProtection algorithmName="SHA-512" hashValue="7E54XiBK5BP1RUF2W56+/QrDO7r+D7zbhpK0SnfSlUSBwIaMBGKLEn17jpRdkvUZH+nRPQUFz4DWMcyy2xBXxQ==" saltValue="ZIMH3X2Bn0o393odKycSjE4uyuV5v5r737ISA6iTLM30fkn+hB5iI4U0vuVA7L6thMD/awgCYOzD4BhFvtn9QQ==" spinCount="100000" sheet="1" objects="1" scenarios="1" formatColumns="0" formatRows="0" autoFilter="0"/>
  <autoFilter ref="C78:K109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3" customWidth="1"/>
    <col min="2" max="2" width="1.66796875" style="263" customWidth="1"/>
    <col min="3" max="4" width="5" style="263" customWidth="1"/>
    <col min="5" max="5" width="11.66015625" style="263" customWidth="1"/>
    <col min="6" max="6" width="9.16015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79687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391" t="s">
        <v>3954</v>
      </c>
      <c r="D3" s="391"/>
      <c r="E3" s="391"/>
      <c r="F3" s="391"/>
      <c r="G3" s="391"/>
      <c r="H3" s="391"/>
      <c r="I3" s="391"/>
      <c r="J3" s="391"/>
      <c r="K3" s="268"/>
    </row>
    <row r="4" spans="2:11" ht="25.5" customHeight="1">
      <c r="B4" s="269"/>
      <c r="C4" s="395" t="s">
        <v>3955</v>
      </c>
      <c r="D4" s="395"/>
      <c r="E4" s="395"/>
      <c r="F4" s="395"/>
      <c r="G4" s="395"/>
      <c r="H4" s="395"/>
      <c r="I4" s="395"/>
      <c r="J4" s="395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4" t="s">
        <v>3956</v>
      </c>
      <c r="D6" s="394"/>
      <c r="E6" s="394"/>
      <c r="F6" s="394"/>
      <c r="G6" s="394"/>
      <c r="H6" s="394"/>
      <c r="I6" s="394"/>
      <c r="J6" s="394"/>
      <c r="K6" s="270"/>
    </row>
    <row r="7" spans="2:11" ht="15" customHeight="1">
      <c r="B7" s="273"/>
      <c r="C7" s="394" t="s">
        <v>3957</v>
      </c>
      <c r="D7" s="394"/>
      <c r="E7" s="394"/>
      <c r="F7" s="394"/>
      <c r="G7" s="394"/>
      <c r="H7" s="394"/>
      <c r="I7" s="394"/>
      <c r="J7" s="394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4" t="s">
        <v>3958</v>
      </c>
      <c r="D9" s="394"/>
      <c r="E9" s="394"/>
      <c r="F9" s="394"/>
      <c r="G9" s="394"/>
      <c r="H9" s="394"/>
      <c r="I9" s="394"/>
      <c r="J9" s="394"/>
      <c r="K9" s="270"/>
    </row>
    <row r="10" spans="2:11" ht="15" customHeight="1">
      <c r="B10" s="273"/>
      <c r="C10" s="272"/>
      <c r="D10" s="394" t="s">
        <v>3959</v>
      </c>
      <c r="E10" s="394"/>
      <c r="F10" s="394"/>
      <c r="G10" s="394"/>
      <c r="H10" s="394"/>
      <c r="I10" s="394"/>
      <c r="J10" s="394"/>
      <c r="K10" s="270"/>
    </row>
    <row r="11" spans="2:11" ht="15" customHeight="1">
      <c r="B11" s="273"/>
      <c r="C11" s="274"/>
      <c r="D11" s="394" t="s">
        <v>3960</v>
      </c>
      <c r="E11" s="394"/>
      <c r="F11" s="394"/>
      <c r="G11" s="394"/>
      <c r="H11" s="394"/>
      <c r="I11" s="394"/>
      <c r="J11" s="394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94" t="s">
        <v>3961</v>
      </c>
      <c r="E13" s="394"/>
      <c r="F13" s="394"/>
      <c r="G13" s="394"/>
      <c r="H13" s="394"/>
      <c r="I13" s="394"/>
      <c r="J13" s="394"/>
      <c r="K13" s="270"/>
    </row>
    <row r="14" spans="2:11" ht="15" customHeight="1">
      <c r="B14" s="273"/>
      <c r="C14" s="274"/>
      <c r="D14" s="394" t="s">
        <v>3962</v>
      </c>
      <c r="E14" s="394"/>
      <c r="F14" s="394"/>
      <c r="G14" s="394"/>
      <c r="H14" s="394"/>
      <c r="I14" s="394"/>
      <c r="J14" s="394"/>
      <c r="K14" s="270"/>
    </row>
    <row r="15" spans="2:11" ht="15" customHeight="1">
      <c r="B15" s="273"/>
      <c r="C15" s="274"/>
      <c r="D15" s="394" t="s">
        <v>3963</v>
      </c>
      <c r="E15" s="394"/>
      <c r="F15" s="394"/>
      <c r="G15" s="394"/>
      <c r="H15" s="394"/>
      <c r="I15" s="394"/>
      <c r="J15" s="394"/>
      <c r="K15" s="270"/>
    </row>
    <row r="16" spans="2:11" ht="15" customHeight="1">
      <c r="B16" s="273"/>
      <c r="C16" s="274"/>
      <c r="D16" s="274"/>
      <c r="E16" s="275" t="s">
        <v>78</v>
      </c>
      <c r="F16" s="394" t="s">
        <v>3964</v>
      </c>
      <c r="G16" s="394"/>
      <c r="H16" s="394"/>
      <c r="I16" s="394"/>
      <c r="J16" s="394"/>
      <c r="K16" s="270"/>
    </row>
    <row r="17" spans="2:11" ht="15" customHeight="1">
      <c r="B17" s="273"/>
      <c r="C17" s="274"/>
      <c r="D17" s="274"/>
      <c r="E17" s="275" t="s">
        <v>3965</v>
      </c>
      <c r="F17" s="394" t="s">
        <v>3966</v>
      </c>
      <c r="G17" s="394"/>
      <c r="H17" s="394"/>
      <c r="I17" s="394"/>
      <c r="J17" s="394"/>
      <c r="K17" s="270"/>
    </row>
    <row r="18" spans="2:11" ht="15" customHeight="1">
      <c r="B18" s="273"/>
      <c r="C18" s="274"/>
      <c r="D18" s="274"/>
      <c r="E18" s="275" t="s">
        <v>3967</v>
      </c>
      <c r="F18" s="394" t="s">
        <v>3968</v>
      </c>
      <c r="G18" s="394"/>
      <c r="H18" s="394"/>
      <c r="I18" s="394"/>
      <c r="J18" s="394"/>
      <c r="K18" s="270"/>
    </row>
    <row r="19" spans="2:11" ht="15" customHeight="1">
      <c r="B19" s="273"/>
      <c r="C19" s="274"/>
      <c r="D19" s="274"/>
      <c r="E19" s="275" t="s">
        <v>3969</v>
      </c>
      <c r="F19" s="394" t="s">
        <v>3970</v>
      </c>
      <c r="G19" s="394"/>
      <c r="H19" s="394"/>
      <c r="I19" s="394"/>
      <c r="J19" s="394"/>
      <c r="K19" s="270"/>
    </row>
    <row r="20" spans="2:11" ht="15" customHeight="1">
      <c r="B20" s="273"/>
      <c r="C20" s="274"/>
      <c r="D20" s="274"/>
      <c r="E20" s="275" t="s">
        <v>3971</v>
      </c>
      <c r="F20" s="394" t="s">
        <v>2760</v>
      </c>
      <c r="G20" s="394"/>
      <c r="H20" s="394"/>
      <c r="I20" s="394"/>
      <c r="J20" s="394"/>
      <c r="K20" s="270"/>
    </row>
    <row r="21" spans="2:11" ht="15" customHeight="1">
      <c r="B21" s="273"/>
      <c r="C21" s="274"/>
      <c r="D21" s="274"/>
      <c r="E21" s="275" t="s">
        <v>3972</v>
      </c>
      <c r="F21" s="394" t="s">
        <v>3973</v>
      </c>
      <c r="G21" s="394"/>
      <c r="H21" s="394"/>
      <c r="I21" s="394"/>
      <c r="J21" s="394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94" t="s">
        <v>3974</v>
      </c>
      <c r="D23" s="394"/>
      <c r="E23" s="394"/>
      <c r="F23" s="394"/>
      <c r="G23" s="394"/>
      <c r="H23" s="394"/>
      <c r="I23" s="394"/>
      <c r="J23" s="394"/>
      <c r="K23" s="270"/>
    </row>
    <row r="24" spans="2:11" ht="15" customHeight="1">
      <c r="B24" s="273"/>
      <c r="C24" s="394" t="s">
        <v>3975</v>
      </c>
      <c r="D24" s="394"/>
      <c r="E24" s="394"/>
      <c r="F24" s="394"/>
      <c r="G24" s="394"/>
      <c r="H24" s="394"/>
      <c r="I24" s="394"/>
      <c r="J24" s="394"/>
      <c r="K24" s="270"/>
    </row>
    <row r="25" spans="2:11" ht="15" customHeight="1">
      <c r="B25" s="273"/>
      <c r="C25" s="272"/>
      <c r="D25" s="394" t="s">
        <v>3976</v>
      </c>
      <c r="E25" s="394"/>
      <c r="F25" s="394"/>
      <c r="G25" s="394"/>
      <c r="H25" s="394"/>
      <c r="I25" s="394"/>
      <c r="J25" s="394"/>
      <c r="K25" s="270"/>
    </row>
    <row r="26" spans="2:11" ht="15" customHeight="1">
      <c r="B26" s="273"/>
      <c r="C26" s="274"/>
      <c r="D26" s="394" t="s">
        <v>3977</v>
      </c>
      <c r="E26" s="394"/>
      <c r="F26" s="394"/>
      <c r="G26" s="394"/>
      <c r="H26" s="394"/>
      <c r="I26" s="394"/>
      <c r="J26" s="394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94" t="s">
        <v>3978</v>
      </c>
      <c r="E28" s="394"/>
      <c r="F28" s="394"/>
      <c r="G28" s="394"/>
      <c r="H28" s="394"/>
      <c r="I28" s="394"/>
      <c r="J28" s="394"/>
      <c r="K28" s="270"/>
    </row>
    <row r="29" spans="2:11" ht="15" customHeight="1">
      <c r="B29" s="273"/>
      <c r="C29" s="274"/>
      <c r="D29" s="394" t="s">
        <v>3979</v>
      </c>
      <c r="E29" s="394"/>
      <c r="F29" s="394"/>
      <c r="G29" s="394"/>
      <c r="H29" s="394"/>
      <c r="I29" s="394"/>
      <c r="J29" s="394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94" t="s">
        <v>3980</v>
      </c>
      <c r="E31" s="394"/>
      <c r="F31" s="394"/>
      <c r="G31" s="394"/>
      <c r="H31" s="394"/>
      <c r="I31" s="394"/>
      <c r="J31" s="394"/>
      <c r="K31" s="270"/>
    </row>
    <row r="32" spans="2:11" ht="15" customHeight="1">
      <c r="B32" s="273"/>
      <c r="C32" s="274"/>
      <c r="D32" s="394" t="s">
        <v>3981</v>
      </c>
      <c r="E32" s="394"/>
      <c r="F32" s="394"/>
      <c r="G32" s="394"/>
      <c r="H32" s="394"/>
      <c r="I32" s="394"/>
      <c r="J32" s="394"/>
      <c r="K32" s="270"/>
    </row>
    <row r="33" spans="2:11" ht="15" customHeight="1">
      <c r="B33" s="273"/>
      <c r="C33" s="274"/>
      <c r="D33" s="394" t="s">
        <v>3982</v>
      </c>
      <c r="E33" s="394"/>
      <c r="F33" s="394"/>
      <c r="G33" s="394"/>
      <c r="H33" s="394"/>
      <c r="I33" s="394"/>
      <c r="J33" s="394"/>
      <c r="K33" s="270"/>
    </row>
    <row r="34" spans="2:11" ht="15" customHeight="1">
      <c r="B34" s="273"/>
      <c r="C34" s="274"/>
      <c r="D34" s="272"/>
      <c r="E34" s="276" t="s">
        <v>157</v>
      </c>
      <c r="F34" s="272"/>
      <c r="G34" s="394" t="s">
        <v>3983</v>
      </c>
      <c r="H34" s="394"/>
      <c r="I34" s="394"/>
      <c r="J34" s="394"/>
      <c r="K34" s="270"/>
    </row>
    <row r="35" spans="2:11" ht="30.75" customHeight="1">
      <c r="B35" s="273"/>
      <c r="C35" s="274"/>
      <c r="D35" s="272"/>
      <c r="E35" s="276" t="s">
        <v>3984</v>
      </c>
      <c r="F35" s="272"/>
      <c r="G35" s="394" t="s">
        <v>3985</v>
      </c>
      <c r="H35" s="394"/>
      <c r="I35" s="394"/>
      <c r="J35" s="394"/>
      <c r="K35" s="270"/>
    </row>
    <row r="36" spans="2:11" ht="15" customHeight="1">
      <c r="B36" s="273"/>
      <c r="C36" s="274"/>
      <c r="D36" s="272"/>
      <c r="E36" s="276" t="s">
        <v>52</v>
      </c>
      <c r="F36" s="272"/>
      <c r="G36" s="394" t="s">
        <v>3986</v>
      </c>
      <c r="H36" s="394"/>
      <c r="I36" s="394"/>
      <c r="J36" s="394"/>
      <c r="K36" s="270"/>
    </row>
    <row r="37" spans="2:11" ht="15" customHeight="1">
      <c r="B37" s="273"/>
      <c r="C37" s="274"/>
      <c r="D37" s="272"/>
      <c r="E37" s="276" t="s">
        <v>158</v>
      </c>
      <c r="F37" s="272"/>
      <c r="G37" s="394" t="s">
        <v>3987</v>
      </c>
      <c r="H37" s="394"/>
      <c r="I37" s="394"/>
      <c r="J37" s="394"/>
      <c r="K37" s="270"/>
    </row>
    <row r="38" spans="2:11" ht="15" customHeight="1">
      <c r="B38" s="273"/>
      <c r="C38" s="274"/>
      <c r="D38" s="272"/>
      <c r="E38" s="276" t="s">
        <v>159</v>
      </c>
      <c r="F38" s="272"/>
      <c r="G38" s="394" t="s">
        <v>3988</v>
      </c>
      <c r="H38" s="394"/>
      <c r="I38" s="394"/>
      <c r="J38" s="394"/>
      <c r="K38" s="270"/>
    </row>
    <row r="39" spans="2:11" ht="15" customHeight="1">
      <c r="B39" s="273"/>
      <c r="C39" s="274"/>
      <c r="D39" s="272"/>
      <c r="E39" s="276" t="s">
        <v>160</v>
      </c>
      <c r="F39" s="272"/>
      <c r="G39" s="394" t="s">
        <v>3989</v>
      </c>
      <c r="H39" s="394"/>
      <c r="I39" s="394"/>
      <c r="J39" s="394"/>
      <c r="K39" s="270"/>
    </row>
    <row r="40" spans="2:11" ht="15" customHeight="1">
      <c r="B40" s="273"/>
      <c r="C40" s="274"/>
      <c r="D40" s="272"/>
      <c r="E40" s="276" t="s">
        <v>3990</v>
      </c>
      <c r="F40" s="272"/>
      <c r="G40" s="394" t="s">
        <v>3991</v>
      </c>
      <c r="H40" s="394"/>
      <c r="I40" s="394"/>
      <c r="J40" s="394"/>
      <c r="K40" s="270"/>
    </row>
    <row r="41" spans="2:11" ht="15" customHeight="1">
      <c r="B41" s="273"/>
      <c r="C41" s="274"/>
      <c r="D41" s="272"/>
      <c r="E41" s="276"/>
      <c r="F41" s="272"/>
      <c r="G41" s="394" t="s">
        <v>3992</v>
      </c>
      <c r="H41" s="394"/>
      <c r="I41" s="394"/>
      <c r="J41" s="394"/>
      <c r="K41" s="270"/>
    </row>
    <row r="42" spans="2:11" ht="15" customHeight="1">
      <c r="B42" s="273"/>
      <c r="C42" s="274"/>
      <c r="D42" s="272"/>
      <c r="E42" s="276" t="s">
        <v>3993</v>
      </c>
      <c r="F42" s="272"/>
      <c r="G42" s="394" t="s">
        <v>3994</v>
      </c>
      <c r="H42" s="394"/>
      <c r="I42" s="394"/>
      <c r="J42" s="394"/>
      <c r="K42" s="270"/>
    </row>
    <row r="43" spans="2:11" ht="15" customHeight="1">
      <c r="B43" s="273"/>
      <c r="C43" s="274"/>
      <c r="D43" s="272"/>
      <c r="E43" s="276" t="s">
        <v>162</v>
      </c>
      <c r="F43" s="272"/>
      <c r="G43" s="394" t="s">
        <v>3995</v>
      </c>
      <c r="H43" s="394"/>
      <c r="I43" s="394"/>
      <c r="J43" s="394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94" t="s">
        <v>3996</v>
      </c>
      <c r="E45" s="394"/>
      <c r="F45" s="394"/>
      <c r="G45" s="394"/>
      <c r="H45" s="394"/>
      <c r="I45" s="394"/>
      <c r="J45" s="394"/>
      <c r="K45" s="270"/>
    </row>
    <row r="46" spans="2:11" ht="15" customHeight="1">
      <c r="B46" s="273"/>
      <c r="C46" s="274"/>
      <c r="D46" s="274"/>
      <c r="E46" s="394" t="s">
        <v>3997</v>
      </c>
      <c r="F46" s="394"/>
      <c r="G46" s="394"/>
      <c r="H46" s="394"/>
      <c r="I46" s="394"/>
      <c r="J46" s="394"/>
      <c r="K46" s="270"/>
    </row>
    <row r="47" spans="2:11" ht="15" customHeight="1">
      <c r="B47" s="273"/>
      <c r="C47" s="274"/>
      <c r="D47" s="274"/>
      <c r="E47" s="394" t="s">
        <v>3998</v>
      </c>
      <c r="F47" s="394"/>
      <c r="G47" s="394"/>
      <c r="H47" s="394"/>
      <c r="I47" s="394"/>
      <c r="J47" s="394"/>
      <c r="K47" s="270"/>
    </row>
    <row r="48" spans="2:11" ht="15" customHeight="1">
      <c r="B48" s="273"/>
      <c r="C48" s="274"/>
      <c r="D48" s="274"/>
      <c r="E48" s="394" t="s">
        <v>3999</v>
      </c>
      <c r="F48" s="394"/>
      <c r="G48" s="394"/>
      <c r="H48" s="394"/>
      <c r="I48" s="394"/>
      <c r="J48" s="394"/>
      <c r="K48" s="270"/>
    </row>
    <row r="49" spans="2:11" ht="15" customHeight="1">
      <c r="B49" s="273"/>
      <c r="C49" s="274"/>
      <c r="D49" s="394" t="s">
        <v>4000</v>
      </c>
      <c r="E49" s="394"/>
      <c r="F49" s="394"/>
      <c r="G49" s="394"/>
      <c r="H49" s="394"/>
      <c r="I49" s="394"/>
      <c r="J49" s="394"/>
      <c r="K49" s="270"/>
    </row>
    <row r="50" spans="2:11" ht="25.5" customHeight="1">
      <c r="B50" s="269"/>
      <c r="C50" s="395" t="s">
        <v>4001</v>
      </c>
      <c r="D50" s="395"/>
      <c r="E50" s="395"/>
      <c r="F50" s="395"/>
      <c r="G50" s="395"/>
      <c r="H50" s="395"/>
      <c r="I50" s="395"/>
      <c r="J50" s="395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94" t="s">
        <v>4002</v>
      </c>
      <c r="D52" s="394"/>
      <c r="E52" s="394"/>
      <c r="F52" s="394"/>
      <c r="G52" s="394"/>
      <c r="H52" s="394"/>
      <c r="I52" s="394"/>
      <c r="J52" s="394"/>
      <c r="K52" s="270"/>
    </row>
    <row r="53" spans="2:11" ht="15" customHeight="1">
      <c r="B53" s="269"/>
      <c r="C53" s="394" t="s">
        <v>4003</v>
      </c>
      <c r="D53" s="394"/>
      <c r="E53" s="394"/>
      <c r="F53" s="394"/>
      <c r="G53" s="394"/>
      <c r="H53" s="394"/>
      <c r="I53" s="394"/>
      <c r="J53" s="394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94" t="s">
        <v>4004</v>
      </c>
      <c r="D55" s="394"/>
      <c r="E55" s="394"/>
      <c r="F55" s="394"/>
      <c r="G55" s="394"/>
      <c r="H55" s="394"/>
      <c r="I55" s="394"/>
      <c r="J55" s="394"/>
      <c r="K55" s="270"/>
    </row>
    <row r="56" spans="2:11" ht="15" customHeight="1">
      <c r="B56" s="269"/>
      <c r="C56" s="274"/>
      <c r="D56" s="394" t="s">
        <v>4005</v>
      </c>
      <c r="E56" s="394"/>
      <c r="F56" s="394"/>
      <c r="G56" s="394"/>
      <c r="H56" s="394"/>
      <c r="I56" s="394"/>
      <c r="J56" s="394"/>
      <c r="K56" s="270"/>
    </row>
    <row r="57" spans="2:11" ht="15" customHeight="1">
      <c r="B57" s="269"/>
      <c r="C57" s="274"/>
      <c r="D57" s="394" t="s">
        <v>4006</v>
      </c>
      <c r="E57" s="394"/>
      <c r="F57" s="394"/>
      <c r="G57" s="394"/>
      <c r="H57" s="394"/>
      <c r="I57" s="394"/>
      <c r="J57" s="394"/>
      <c r="K57" s="270"/>
    </row>
    <row r="58" spans="2:11" ht="15" customHeight="1">
      <c r="B58" s="269"/>
      <c r="C58" s="274"/>
      <c r="D58" s="394" t="s">
        <v>4007</v>
      </c>
      <c r="E58" s="394"/>
      <c r="F58" s="394"/>
      <c r="G58" s="394"/>
      <c r="H58" s="394"/>
      <c r="I58" s="394"/>
      <c r="J58" s="394"/>
      <c r="K58" s="270"/>
    </row>
    <row r="59" spans="2:11" ht="15" customHeight="1">
      <c r="B59" s="269"/>
      <c r="C59" s="274"/>
      <c r="D59" s="394" t="s">
        <v>4008</v>
      </c>
      <c r="E59" s="394"/>
      <c r="F59" s="394"/>
      <c r="G59" s="394"/>
      <c r="H59" s="394"/>
      <c r="I59" s="394"/>
      <c r="J59" s="394"/>
      <c r="K59" s="270"/>
    </row>
    <row r="60" spans="2:11" ht="15" customHeight="1">
      <c r="B60" s="269"/>
      <c r="C60" s="274"/>
      <c r="D60" s="393" t="s">
        <v>4009</v>
      </c>
      <c r="E60" s="393"/>
      <c r="F60" s="393"/>
      <c r="G60" s="393"/>
      <c r="H60" s="393"/>
      <c r="I60" s="393"/>
      <c r="J60" s="393"/>
      <c r="K60" s="270"/>
    </row>
    <row r="61" spans="2:11" ht="15" customHeight="1">
      <c r="B61" s="269"/>
      <c r="C61" s="274"/>
      <c r="D61" s="394" t="s">
        <v>4010</v>
      </c>
      <c r="E61" s="394"/>
      <c r="F61" s="394"/>
      <c r="G61" s="394"/>
      <c r="H61" s="394"/>
      <c r="I61" s="394"/>
      <c r="J61" s="394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94" t="s">
        <v>4011</v>
      </c>
      <c r="E63" s="394"/>
      <c r="F63" s="394"/>
      <c r="G63" s="394"/>
      <c r="H63" s="394"/>
      <c r="I63" s="394"/>
      <c r="J63" s="394"/>
      <c r="K63" s="270"/>
    </row>
    <row r="64" spans="2:11" ht="15" customHeight="1">
      <c r="B64" s="269"/>
      <c r="C64" s="274"/>
      <c r="D64" s="393" t="s">
        <v>4012</v>
      </c>
      <c r="E64" s="393"/>
      <c r="F64" s="393"/>
      <c r="G64" s="393"/>
      <c r="H64" s="393"/>
      <c r="I64" s="393"/>
      <c r="J64" s="393"/>
      <c r="K64" s="270"/>
    </row>
    <row r="65" spans="2:11" ht="15" customHeight="1">
      <c r="B65" s="269"/>
      <c r="C65" s="274"/>
      <c r="D65" s="394" t="s">
        <v>4013</v>
      </c>
      <c r="E65" s="394"/>
      <c r="F65" s="394"/>
      <c r="G65" s="394"/>
      <c r="H65" s="394"/>
      <c r="I65" s="394"/>
      <c r="J65" s="394"/>
      <c r="K65" s="270"/>
    </row>
    <row r="66" spans="2:11" ht="15" customHeight="1">
      <c r="B66" s="269"/>
      <c r="C66" s="274"/>
      <c r="D66" s="394" t="s">
        <v>4014</v>
      </c>
      <c r="E66" s="394"/>
      <c r="F66" s="394"/>
      <c r="G66" s="394"/>
      <c r="H66" s="394"/>
      <c r="I66" s="394"/>
      <c r="J66" s="394"/>
      <c r="K66" s="270"/>
    </row>
    <row r="67" spans="2:11" ht="15" customHeight="1">
      <c r="B67" s="269"/>
      <c r="C67" s="274"/>
      <c r="D67" s="394" t="s">
        <v>4015</v>
      </c>
      <c r="E67" s="394"/>
      <c r="F67" s="394"/>
      <c r="G67" s="394"/>
      <c r="H67" s="394"/>
      <c r="I67" s="394"/>
      <c r="J67" s="394"/>
      <c r="K67" s="270"/>
    </row>
    <row r="68" spans="2:11" ht="15" customHeight="1">
      <c r="B68" s="269"/>
      <c r="C68" s="274"/>
      <c r="D68" s="394" t="s">
        <v>4016</v>
      </c>
      <c r="E68" s="394"/>
      <c r="F68" s="394"/>
      <c r="G68" s="394"/>
      <c r="H68" s="394"/>
      <c r="I68" s="394"/>
      <c r="J68" s="394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2" t="s">
        <v>89</v>
      </c>
      <c r="D73" s="392"/>
      <c r="E73" s="392"/>
      <c r="F73" s="392"/>
      <c r="G73" s="392"/>
      <c r="H73" s="392"/>
      <c r="I73" s="392"/>
      <c r="J73" s="392"/>
      <c r="K73" s="287"/>
    </row>
    <row r="74" spans="2:11" ht="17.25" customHeight="1">
      <c r="B74" s="286"/>
      <c r="C74" s="288" t="s">
        <v>4017</v>
      </c>
      <c r="D74" s="288"/>
      <c r="E74" s="288"/>
      <c r="F74" s="288" t="s">
        <v>4018</v>
      </c>
      <c r="G74" s="289"/>
      <c r="H74" s="288" t="s">
        <v>158</v>
      </c>
      <c r="I74" s="288" t="s">
        <v>56</v>
      </c>
      <c r="J74" s="288" t="s">
        <v>4019</v>
      </c>
      <c r="K74" s="287"/>
    </row>
    <row r="75" spans="2:11" ht="17.25" customHeight="1">
      <c r="B75" s="286"/>
      <c r="C75" s="290" t="s">
        <v>4020</v>
      </c>
      <c r="D75" s="290"/>
      <c r="E75" s="290"/>
      <c r="F75" s="291" t="s">
        <v>4021</v>
      </c>
      <c r="G75" s="292"/>
      <c r="H75" s="290"/>
      <c r="I75" s="290"/>
      <c r="J75" s="290" t="s">
        <v>4022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52</v>
      </c>
      <c r="D77" s="293"/>
      <c r="E77" s="293"/>
      <c r="F77" s="295" t="s">
        <v>4023</v>
      </c>
      <c r="G77" s="294"/>
      <c r="H77" s="276" t="s">
        <v>4024</v>
      </c>
      <c r="I77" s="276" t="s">
        <v>4025</v>
      </c>
      <c r="J77" s="276">
        <v>20</v>
      </c>
      <c r="K77" s="287"/>
    </row>
    <row r="78" spans="2:11" ht="15" customHeight="1">
      <c r="B78" s="286"/>
      <c r="C78" s="276" t="s">
        <v>4026</v>
      </c>
      <c r="D78" s="276"/>
      <c r="E78" s="276"/>
      <c r="F78" s="295" t="s">
        <v>4023</v>
      </c>
      <c r="G78" s="294"/>
      <c r="H78" s="276" t="s">
        <v>4027</v>
      </c>
      <c r="I78" s="276" t="s">
        <v>4025</v>
      </c>
      <c r="J78" s="276">
        <v>120</v>
      </c>
      <c r="K78" s="287"/>
    </row>
    <row r="79" spans="2:11" ht="15" customHeight="1">
      <c r="B79" s="296"/>
      <c r="C79" s="276" t="s">
        <v>4028</v>
      </c>
      <c r="D79" s="276"/>
      <c r="E79" s="276"/>
      <c r="F79" s="295" t="s">
        <v>4029</v>
      </c>
      <c r="G79" s="294"/>
      <c r="H79" s="276" t="s">
        <v>4030</v>
      </c>
      <c r="I79" s="276" t="s">
        <v>4025</v>
      </c>
      <c r="J79" s="276">
        <v>50</v>
      </c>
      <c r="K79" s="287"/>
    </row>
    <row r="80" spans="2:11" ht="15" customHeight="1">
      <c r="B80" s="296"/>
      <c r="C80" s="276" t="s">
        <v>4031</v>
      </c>
      <c r="D80" s="276"/>
      <c r="E80" s="276"/>
      <c r="F80" s="295" t="s">
        <v>4023</v>
      </c>
      <c r="G80" s="294"/>
      <c r="H80" s="276" t="s">
        <v>4032</v>
      </c>
      <c r="I80" s="276" t="s">
        <v>4033</v>
      </c>
      <c r="J80" s="276"/>
      <c r="K80" s="287"/>
    </row>
    <row r="81" spans="2:11" ht="15" customHeight="1">
      <c r="B81" s="296"/>
      <c r="C81" s="297" t="s">
        <v>4034</v>
      </c>
      <c r="D81" s="297"/>
      <c r="E81" s="297"/>
      <c r="F81" s="298" t="s">
        <v>4029</v>
      </c>
      <c r="G81" s="297"/>
      <c r="H81" s="297" t="s">
        <v>4035</v>
      </c>
      <c r="I81" s="297" t="s">
        <v>4025</v>
      </c>
      <c r="J81" s="297">
        <v>15</v>
      </c>
      <c r="K81" s="287"/>
    </row>
    <row r="82" spans="2:11" ht="15" customHeight="1">
      <c r="B82" s="296"/>
      <c r="C82" s="297" t="s">
        <v>4036</v>
      </c>
      <c r="D82" s="297"/>
      <c r="E82" s="297"/>
      <c r="F82" s="298" t="s">
        <v>4029</v>
      </c>
      <c r="G82" s="297"/>
      <c r="H82" s="297" t="s">
        <v>4037</v>
      </c>
      <c r="I82" s="297" t="s">
        <v>4025</v>
      </c>
      <c r="J82" s="297">
        <v>15</v>
      </c>
      <c r="K82" s="287"/>
    </row>
    <row r="83" spans="2:11" ht="15" customHeight="1">
      <c r="B83" s="296"/>
      <c r="C83" s="297" t="s">
        <v>4038</v>
      </c>
      <c r="D83" s="297"/>
      <c r="E83" s="297"/>
      <c r="F83" s="298" t="s">
        <v>4029</v>
      </c>
      <c r="G83" s="297"/>
      <c r="H83" s="297" t="s">
        <v>4039</v>
      </c>
      <c r="I83" s="297" t="s">
        <v>4025</v>
      </c>
      <c r="J83" s="297">
        <v>20</v>
      </c>
      <c r="K83" s="287"/>
    </row>
    <row r="84" spans="2:11" ht="15" customHeight="1">
      <c r="B84" s="296"/>
      <c r="C84" s="297" t="s">
        <v>4040</v>
      </c>
      <c r="D84" s="297"/>
      <c r="E84" s="297"/>
      <c r="F84" s="298" t="s">
        <v>4029</v>
      </c>
      <c r="G84" s="297"/>
      <c r="H84" s="297" t="s">
        <v>4041</v>
      </c>
      <c r="I84" s="297" t="s">
        <v>4025</v>
      </c>
      <c r="J84" s="297">
        <v>20</v>
      </c>
      <c r="K84" s="287"/>
    </row>
    <row r="85" spans="2:11" ht="15" customHeight="1">
      <c r="B85" s="296"/>
      <c r="C85" s="276" t="s">
        <v>4042</v>
      </c>
      <c r="D85" s="276"/>
      <c r="E85" s="276"/>
      <c r="F85" s="295" t="s">
        <v>4029</v>
      </c>
      <c r="G85" s="294"/>
      <c r="H85" s="276" t="s">
        <v>4043</v>
      </c>
      <c r="I85" s="276" t="s">
        <v>4025</v>
      </c>
      <c r="J85" s="276">
        <v>50</v>
      </c>
      <c r="K85" s="287"/>
    </row>
    <row r="86" spans="2:11" ht="15" customHeight="1">
      <c r="B86" s="296"/>
      <c r="C86" s="276" t="s">
        <v>4044</v>
      </c>
      <c r="D86" s="276"/>
      <c r="E86" s="276"/>
      <c r="F86" s="295" t="s">
        <v>4029</v>
      </c>
      <c r="G86" s="294"/>
      <c r="H86" s="276" t="s">
        <v>4045</v>
      </c>
      <c r="I86" s="276" t="s">
        <v>4025</v>
      </c>
      <c r="J86" s="276">
        <v>20</v>
      </c>
      <c r="K86" s="287"/>
    </row>
    <row r="87" spans="2:11" ht="15" customHeight="1">
      <c r="B87" s="296"/>
      <c r="C87" s="276" t="s">
        <v>4046</v>
      </c>
      <c r="D87" s="276"/>
      <c r="E87" s="276"/>
      <c r="F87" s="295" t="s">
        <v>4029</v>
      </c>
      <c r="G87" s="294"/>
      <c r="H87" s="276" t="s">
        <v>4047</v>
      </c>
      <c r="I87" s="276" t="s">
        <v>4025</v>
      </c>
      <c r="J87" s="276">
        <v>20</v>
      </c>
      <c r="K87" s="287"/>
    </row>
    <row r="88" spans="2:11" ht="15" customHeight="1">
      <c r="B88" s="296"/>
      <c r="C88" s="276" t="s">
        <v>4048</v>
      </c>
      <c r="D88" s="276"/>
      <c r="E88" s="276"/>
      <c r="F88" s="295" t="s">
        <v>4029</v>
      </c>
      <c r="G88" s="294"/>
      <c r="H88" s="276" t="s">
        <v>4049</v>
      </c>
      <c r="I88" s="276" t="s">
        <v>4025</v>
      </c>
      <c r="J88" s="276">
        <v>50</v>
      </c>
      <c r="K88" s="287"/>
    </row>
    <row r="89" spans="2:11" ht="15" customHeight="1">
      <c r="B89" s="296"/>
      <c r="C89" s="276" t="s">
        <v>4050</v>
      </c>
      <c r="D89" s="276"/>
      <c r="E89" s="276"/>
      <c r="F89" s="295" t="s">
        <v>4029</v>
      </c>
      <c r="G89" s="294"/>
      <c r="H89" s="276" t="s">
        <v>4050</v>
      </c>
      <c r="I89" s="276" t="s">
        <v>4025</v>
      </c>
      <c r="J89" s="276">
        <v>50</v>
      </c>
      <c r="K89" s="287"/>
    </row>
    <row r="90" spans="2:11" ht="15" customHeight="1">
      <c r="B90" s="296"/>
      <c r="C90" s="276" t="s">
        <v>163</v>
      </c>
      <c r="D90" s="276"/>
      <c r="E90" s="276"/>
      <c r="F90" s="295" t="s">
        <v>4029</v>
      </c>
      <c r="G90" s="294"/>
      <c r="H90" s="276" t="s">
        <v>4051</v>
      </c>
      <c r="I90" s="276" t="s">
        <v>4025</v>
      </c>
      <c r="J90" s="276">
        <v>255</v>
      </c>
      <c r="K90" s="287"/>
    </row>
    <row r="91" spans="2:11" ht="15" customHeight="1">
      <c r="B91" s="296"/>
      <c r="C91" s="276" t="s">
        <v>4052</v>
      </c>
      <c r="D91" s="276"/>
      <c r="E91" s="276"/>
      <c r="F91" s="295" t="s">
        <v>4023</v>
      </c>
      <c r="G91" s="294"/>
      <c r="H91" s="276" t="s">
        <v>4053</v>
      </c>
      <c r="I91" s="276" t="s">
        <v>4054</v>
      </c>
      <c r="J91" s="276"/>
      <c r="K91" s="287"/>
    </row>
    <row r="92" spans="2:11" ht="15" customHeight="1">
      <c r="B92" s="296"/>
      <c r="C92" s="276" t="s">
        <v>4055</v>
      </c>
      <c r="D92" s="276"/>
      <c r="E92" s="276"/>
      <c r="F92" s="295" t="s">
        <v>4023</v>
      </c>
      <c r="G92" s="294"/>
      <c r="H92" s="276" t="s">
        <v>4056</v>
      </c>
      <c r="I92" s="276" t="s">
        <v>4057</v>
      </c>
      <c r="J92" s="276"/>
      <c r="K92" s="287"/>
    </row>
    <row r="93" spans="2:11" ht="15" customHeight="1">
      <c r="B93" s="296"/>
      <c r="C93" s="276" t="s">
        <v>4058</v>
      </c>
      <c r="D93" s="276"/>
      <c r="E93" s="276"/>
      <c r="F93" s="295" t="s">
        <v>4023</v>
      </c>
      <c r="G93" s="294"/>
      <c r="H93" s="276" t="s">
        <v>4058</v>
      </c>
      <c r="I93" s="276" t="s">
        <v>4057</v>
      </c>
      <c r="J93" s="276"/>
      <c r="K93" s="287"/>
    </row>
    <row r="94" spans="2:11" ht="15" customHeight="1">
      <c r="B94" s="296"/>
      <c r="C94" s="276" t="s">
        <v>37</v>
      </c>
      <c r="D94" s="276"/>
      <c r="E94" s="276"/>
      <c r="F94" s="295" t="s">
        <v>4023</v>
      </c>
      <c r="G94" s="294"/>
      <c r="H94" s="276" t="s">
        <v>4059</v>
      </c>
      <c r="I94" s="276" t="s">
        <v>4057</v>
      </c>
      <c r="J94" s="276"/>
      <c r="K94" s="287"/>
    </row>
    <row r="95" spans="2:11" ht="15" customHeight="1">
      <c r="B95" s="296"/>
      <c r="C95" s="276" t="s">
        <v>47</v>
      </c>
      <c r="D95" s="276"/>
      <c r="E95" s="276"/>
      <c r="F95" s="295" t="s">
        <v>4023</v>
      </c>
      <c r="G95" s="294"/>
      <c r="H95" s="276" t="s">
        <v>4060</v>
      </c>
      <c r="I95" s="276" t="s">
        <v>4057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2" t="s">
        <v>4061</v>
      </c>
      <c r="D100" s="392"/>
      <c r="E100" s="392"/>
      <c r="F100" s="392"/>
      <c r="G100" s="392"/>
      <c r="H100" s="392"/>
      <c r="I100" s="392"/>
      <c r="J100" s="392"/>
      <c r="K100" s="287"/>
    </row>
    <row r="101" spans="2:11" ht="17.25" customHeight="1">
      <c r="B101" s="286"/>
      <c r="C101" s="288" t="s">
        <v>4017</v>
      </c>
      <c r="D101" s="288"/>
      <c r="E101" s="288"/>
      <c r="F101" s="288" t="s">
        <v>4018</v>
      </c>
      <c r="G101" s="289"/>
      <c r="H101" s="288" t="s">
        <v>158</v>
      </c>
      <c r="I101" s="288" t="s">
        <v>56</v>
      </c>
      <c r="J101" s="288" t="s">
        <v>4019</v>
      </c>
      <c r="K101" s="287"/>
    </row>
    <row r="102" spans="2:11" ht="17.25" customHeight="1">
      <c r="B102" s="286"/>
      <c r="C102" s="290" t="s">
        <v>4020</v>
      </c>
      <c r="D102" s="290"/>
      <c r="E102" s="290"/>
      <c r="F102" s="291" t="s">
        <v>4021</v>
      </c>
      <c r="G102" s="292"/>
      <c r="H102" s="290"/>
      <c r="I102" s="290"/>
      <c r="J102" s="290" t="s">
        <v>4022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52</v>
      </c>
      <c r="D104" s="293"/>
      <c r="E104" s="293"/>
      <c r="F104" s="295" t="s">
        <v>4023</v>
      </c>
      <c r="G104" s="304"/>
      <c r="H104" s="276" t="s">
        <v>4062</v>
      </c>
      <c r="I104" s="276" t="s">
        <v>4025</v>
      </c>
      <c r="J104" s="276">
        <v>20</v>
      </c>
      <c r="K104" s="287"/>
    </row>
    <row r="105" spans="2:11" ht="15" customHeight="1">
      <c r="B105" s="286"/>
      <c r="C105" s="276" t="s">
        <v>4026</v>
      </c>
      <c r="D105" s="276"/>
      <c r="E105" s="276"/>
      <c r="F105" s="295" t="s">
        <v>4023</v>
      </c>
      <c r="G105" s="276"/>
      <c r="H105" s="276" t="s">
        <v>4062</v>
      </c>
      <c r="I105" s="276" t="s">
        <v>4025</v>
      </c>
      <c r="J105" s="276">
        <v>120</v>
      </c>
      <c r="K105" s="287"/>
    </row>
    <row r="106" spans="2:11" ht="15" customHeight="1">
      <c r="B106" s="296"/>
      <c r="C106" s="276" t="s">
        <v>4028</v>
      </c>
      <c r="D106" s="276"/>
      <c r="E106" s="276"/>
      <c r="F106" s="295" t="s">
        <v>4029</v>
      </c>
      <c r="G106" s="276"/>
      <c r="H106" s="276" t="s">
        <v>4062</v>
      </c>
      <c r="I106" s="276" t="s">
        <v>4025</v>
      </c>
      <c r="J106" s="276">
        <v>50</v>
      </c>
      <c r="K106" s="287"/>
    </row>
    <row r="107" spans="2:11" ht="15" customHeight="1">
      <c r="B107" s="296"/>
      <c r="C107" s="276" t="s">
        <v>4031</v>
      </c>
      <c r="D107" s="276"/>
      <c r="E107" s="276"/>
      <c r="F107" s="295" t="s">
        <v>4023</v>
      </c>
      <c r="G107" s="276"/>
      <c r="H107" s="276" t="s">
        <v>4062</v>
      </c>
      <c r="I107" s="276" t="s">
        <v>4033</v>
      </c>
      <c r="J107" s="276"/>
      <c r="K107" s="287"/>
    </row>
    <row r="108" spans="2:11" ht="15" customHeight="1">
      <c r="B108" s="296"/>
      <c r="C108" s="276" t="s">
        <v>4042</v>
      </c>
      <c r="D108" s="276"/>
      <c r="E108" s="276"/>
      <c r="F108" s="295" t="s">
        <v>4029</v>
      </c>
      <c r="G108" s="276"/>
      <c r="H108" s="276" t="s">
        <v>4062</v>
      </c>
      <c r="I108" s="276" t="s">
        <v>4025</v>
      </c>
      <c r="J108" s="276">
        <v>50</v>
      </c>
      <c r="K108" s="287"/>
    </row>
    <row r="109" spans="2:11" ht="15" customHeight="1">
      <c r="B109" s="296"/>
      <c r="C109" s="276" t="s">
        <v>4050</v>
      </c>
      <c r="D109" s="276"/>
      <c r="E109" s="276"/>
      <c r="F109" s="295" t="s">
        <v>4029</v>
      </c>
      <c r="G109" s="276"/>
      <c r="H109" s="276" t="s">
        <v>4062</v>
      </c>
      <c r="I109" s="276" t="s">
        <v>4025</v>
      </c>
      <c r="J109" s="276">
        <v>50</v>
      </c>
      <c r="K109" s="287"/>
    </row>
    <row r="110" spans="2:11" ht="15" customHeight="1">
      <c r="B110" s="296"/>
      <c r="C110" s="276" t="s">
        <v>4048</v>
      </c>
      <c r="D110" s="276"/>
      <c r="E110" s="276"/>
      <c r="F110" s="295" t="s">
        <v>4029</v>
      </c>
      <c r="G110" s="276"/>
      <c r="H110" s="276" t="s">
        <v>4062</v>
      </c>
      <c r="I110" s="276" t="s">
        <v>4025</v>
      </c>
      <c r="J110" s="276">
        <v>50</v>
      </c>
      <c r="K110" s="287"/>
    </row>
    <row r="111" spans="2:11" ht="15" customHeight="1">
      <c r="B111" s="296"/>
      <c r="C111" s="276" t="s">
        <v>52</v>
      </c>
      <c r="D111" s="276"/>
      <c r="E111" s="276"/>
      <c r="F111" s="295" t="s">
        <v>4023</v>
      </c>
      <c r="G111" s="276"/>
      <c r="H111" s="276" t="s">
        <v>4063</v>
      </c>
      <c r="I111" s="276" t="s">
        <v>4025</v>
      </c>
      <c r="J111" s="276">
        <v>20</v>
      </c>
      <c r="K111" s="287"/>
    </row>
    <row r="112" spans="2:11" ht="15" customHeight="1">
      <c r="B112" s="296"/>
      <c r="C112" s="276" t="s">
        <v>4064</v>
      </c>
      <c r="D112" s="276"/>
      <c r="E112" s="276"/>
      <c r="F112" s="295" t="s">
        <v>4023</v>
      </c>
      <c r="G112" s="276"/>
      <c r="H112" s="276" t="s">
        <v>4065</v>
      </c>
      <c r="I112" s="276" t="s">
        <v>4025</v>
      </c>
      <c r="J112" s="276">
        <v>120</v>
      </c>
      <c r="K112" s="287"/>
    </row>
    <row r="113" spans="2:11" ht="15" customHeight="1">
      <c r="B113" s="296"/>
      <c r="C113" s="276" t="s">
        <v>37</v>
      </c>
      <c r="D113" s="276"/>
      <c r="E113" s="276"/>
      <c r="F113" s="295" t="s">
        <v>4023</v>
      </c>
      <c r="G113" s="276"/>
      <c r="H113" s="276" t="s">
        <v>4066</v>
      </c>
      <c r="I113" s="276" t="s">
        <v>4057</v>
      </c>
      <c r="J113" s="276"/>
      <c r="K113" s="287"/>
    </row>
    <row r="114" spans="2:11" ht="15" customHeight="1">
      <c r="B114" s="296"/>
      <c r="C114" s="276" t="s">
        <v>47</v>
      </c>
      <c r="D114" s="276"/>
      <c r="E114" s="276"/>
      <c r="F114" s="295" t="s">
        <v>4023</v>
      </c>
      <c r="G114" s="276"/>
      <c r="H114" s="276" t="s">
        <v>4067</v>
      </c>
      <c r="I114" s="276" t="s">
        <v>4057</v>
      </c>
      <c r="J114" s="276"/>
      <c r="K114" s="287"/>
    </row>
    <row r="115" spans="2:11" ht="15" customHeight="1">
      <c r="B115" s="296"/>
      <c r="C115" s="276" t="s">
        <v>56</v>
      </c>
      <c r="D115" s="276"/>
      <c r="E115" s="276"/>
      <c r="F115" s="295" t="s">
        <v>4023</v>
      </c>
      <c r="G115" s="276"/>
      <c r="H115" s="276" t="s">
        <v>4068</v>
      </c>
      <c r="I115" s="276" t="s">
        <v>4069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91" t="s">
        <v>4070</v>
      </c>
      <c r="D120" s="391"/>
      <c r="E120" s="391"/>
      <c r="F120" s="391"/>
      <c r="G120" s="391"/>
      <c r="H120" s="391"/>
      <c r="I120" s="391"/>
      <c r="J120" s="391"/>
      <c r="K120" s="312"/>
    </row>
    <row r="121" spans="2:11" ht="17.25" customHeight="1">
      <c r="B121" s="313"/>
      <c r="C121" s="288" t="s">
        <v>4017</v>
      </c>
      <c r="D121" s="288"/>
      <c r="E121" s="288"/>
      <c r="F121" s="288" t="s">
        <v>4018</v>
      </c>
      <c r="G121" s="289"/>
      <c r="H121" s="288" t="s">
        <v>158</v>
      </c>
      <c r="I121" s="288" t="s">
        <v>56</v>
      </c>
      <c r="J121" s="288" t="s">
        <v>4019</v>
      </c>
      <c r="K121" s="314"/>
    </row>
    <row r="122" spans="2:11" ht="17.25" customHeight="1">
      <c r="B122" s="313"/>
      <c r="C122" s="290" t="s">
        <v>4020</v>
      </c>
      <c r="D122" s="290"/>
      <c r="E122" s="290"/>
      <c r="F122" s="291" t="s">
        <v>4021</v>
      </c>
      <c r="G122" s="292"/>
      <c r="H122" s="290"/>
      <c r="I122" s="290"/>
      <c r="J122" s="290" t="s">
        <v>4022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4026</v>
      </c>
      <c r="D124" s="293"/>
      <c r="E124" s="293"/>
      <c r="F124" s="295" t="s">
        <v>4023</v>
      </c>
      <c r="G124" s="276"/>
      <c r="H124" s="276" t="s">
        <v>4062</v>
      </c>
      <c r="I124" s="276" t="s">
        <v>4025</v>
      </c>
      <c r="J124" s="276">
        <v>120</v>
      </c>
      <c r="K124" s="317"/>
    </row>
    <row r="125" spans="2:11" ht="15" customHeight="1">
      <c r="B125" s="315"/>
      <c r="C125" s="276" t="s">
        <v>4071</v>
      </c>
      <c r="D125" s="276"/>
      <c r="E125" s="276"/>
      <c r="F125" s="295" t="s">
        <v>4023</v>
      </c>
      <c r="G125" s="276"/>
      <c r="H125" s="276" t="s">
        <v>4072</v>
      </c>
      <c r="I125" s="276" t="s">
        <v>4025</v>
      </c>
      <c r="J125" s="276" t="s">
        <v>4073</v>
      </c>
      <c r="K125" s="317"/>
    </row>
    <row r="126" spans="2:11" ht="15" customHeight="1">
      <c r="B126" s="315"/>
      <c r="C126" s="276" t="s">
        <v>3972</v>
      </c>
      <c r="D126" s="276"/>
      <c r="E126" s="276"/>
      <c r="F126" s="295" t="s">
        <v>4023</v>
      </c>
      <c r="G126" s="276"/>
      <c r="H126" s="276" t="s">
        <v>4074</v>
      </c>
      <c r="I126" s="276" t="s">
        <v>4025</v>
      </c>
      <c r="J126" s="276" t="s">
        <v>4073</v>
      </c>
      <c r="K126" s="317"/>
    </row>
    <row r="127" spans="2:11" ht="15" customHeight="1">
      <c r="B127" s="315"/>
      <c r="C127" s="276" t="s">
        <v>4034</v>
      </c>
      <c r="D127" s="276"/>
      <c r="E127" s="276"/>
      <c r="F127" s="295" t="s">
        <v>4029</v>
      </c>
      <c r="G127" s="276"/>
      <c r="H127" s="276" t="s">
        <v>4035</v>
      </c>
      <c r="I127" s="276" t="s">
        <v>4025</v>
      </c>
      <c r="J127" s="276">
        <v>15</v>
      </c>
      <c r="K127" s="317"/>
    </row>
    <row r="128" spans="2:11" ht="15" customHeight="1">
      <c r="B128" s="315"/>
      <c r="C128" s="297" t="s">
        <v>4036</v>
      </c>
      <c r="D128" s="297"/>
      <c r="E128" s="297"/>
      <c r="F128" s="298" t="s">
        <v>4029</v>
      </c>
      <c r="G128" s="297"/>
      <c r="H128" s="297" t="s">
        <v>4037</v>
      </c>
      <c r="I128" s="297" t="s">
        <v>4025</v>
      </c>
      <c r="J128" s="297">
        <v>15</v>
      </c>
      <c r="K128" s="317"/>
    </row>
    <row r="129" spans="2:11" ht="15" customHeight="1">
      <c r="B129" s="315"/>
      <c r="C129" s="297" t="s">
        <v>4038</v>
      </c>
      <c r="D129" s="297"/>
      <c r="E129" s="297"/>
      <c r="F129" s="298" t="s">
        <v>4029</v>
      </c>
      <c r="G129" s="297"/>
      <c r="H129" s="297" t="s">
        <v>4039</v>
      </c>
      <c r="I129" s="297" t="s">
        <v>4025</v>
      </c>
      <c r="J129" s="297">
        <v>20</v>
      </c>
      <c r="K129" s="317"/>
    </row>
    <row r="130" spans="2:11" ht="15" customHeight="1">
      <c r="B130" s="315"/>
      <c r="C130" s="297" t="s">
        <v>4040</v>
      </c>
      <c r="D130" s="297"/>
      <c r="E130" s="297"/>
      <c r="F130" s="298" t="s">
        <v>4029</v>
      </c>
      <c r="G130" s="297"/>
      <c r="H130" s="297" t="s">
        <v>4041</v>
      </c>
      <c r="I130" s="297" t="s">
        <v>4025</v>
      </c>
      <c r="J130" s="297">
        <v>20</v>
      </c>
      <c r="K130" s="317"/>
    </row>
    <row r="131" spans="2:11" ht="15" customHeight="1">
      <c r="B131" s="315"/>
      <c r="C131" s="276" t="s">
        <v>4028</v>
      </c>
      <c r="D131" s="276"/>
      <c r="E131" s="276"/>
      <c r="F131" s="295" t="s">
        <v>4029</v>
      </c>
      <c r="G131" s="276"/>
      <c r="H131" s="276" t="s">
        <v>4062</v>
      </c>
      <c r="I131" s="276" t="s">
        <v>4025</v>
      </c>
      <c r="J131" s="276">
        <v>50</v>
      </c>
      <c r="K131" s="317"/>
    </row>
    <row r="132" spans="2:11" ht="15" customHeight="1">
      <c r="B132" s="315"/>
      <c r="C132" s="276" t="s">
        <v>4042</v>
      </c>
      <c r="D132" s="276"/>
      <c r="E132" s="276"/>
      <c r="F132" s="295" t="s">
        <v>4029</v>
      </c>
      <c r="G132" s="276"/>
      <c r="H132" s="276" t="s">
        <v>4062</v>
      </c>
      <c r="I132" s="276" t="s">
        <v>4025</v>
      </c>
      <c r="J132" s="276">
        <v>50</v>
      </c>
      <c r="K132" s="317"/>
    </row>
    <row r="133" spans="2:11" ht="15" customHeight="1">
      <c r="B133" s="315"/>
      <c r="C133" s="276" t="s">
        <v>4048</v>
      </c>
      <c r="D133" s="276"/>
      <c r="E133" s="276"/>
      <c r="F133" s="295" t="s">
        <v>4029</v>
      </c>
      <c r="G133" s="276"/>
      <c r="H133" s="276" t="s">
        <v>4062</v>
      </c>
      <c r="I133" s="276" t="s">
        <v>4025</v>
      </c>
      <c r="J133" s="276">
        <v>50</v>
      </c>
      <c r="K133" s="317"/>
    </row>
    <row r="134" spans="2:11" ht="15" customHeight="1">
      <c r="B134" s="315"/>
      <c r="C134" s="276" t="s">
        <v>4050</v>
      </c>
      <c r="D134" s="276"/>
      <c r="E134" s="276"/>
      <c r="F134" s="295" t="s">
        <v>4029</v>
      </c>
      <c r="G134" s="276"/>
      <c r="H134" s="276" t="s">
        <v>4062</v>
      </c>
      <c r="I134" s="276" t="s">
        <v>4025</v>
      </c>
      <c r="J134" s="276">
        <v>50</v>
      </c>
      <c r="K134" s="317"/>
    </row>
    <row r="135" spans="2:11" ht="15" customHeight="1">
      <c r="B135" s="315"/>
      <c r="C135" s="276" t="s">
        <v>163</v>
      </c>
      <c r="D135" s="276"/>
      <c r="E135" s="276"/>
      <c r="F135" s="295" t="s">
        <v>4029</v>
      </c>
      <c r="G135" s="276"/>
      <c r="H135" s="276" t="s">
        <v>4075</v>
      </c>
      <c r="I135" s="276" t="s">
        <v>4025</v>
      </c>
      <c r="J135" s="276">
        <v>255</v>
      </c>
      <c r="K135" s="317"/>
    </row>
    <row r="136" spans="2:11" ht="15" customHeight="1">
      <c r="B136" s="315"/>
      <c r="C136" s="276" t="s">
        <v>4052</v>
      </c>
      <c r="D136" s="276"/>
      <c r="E136" s="276"/>
      <c r="F136" s="295" t="s">
        <v>4023</v>
      </c>
      <c r="G136" s="276"/>
      <c r="H136" s="276" t="s">
        <v>4076</v>
      </c>
      <c r="I136" s="276" t="s">
        <v>4054</v>
      </c>
      <c r="J136" s="276"/>
      <c r="K136" s="317"/>
    </row>
    <row r="137" spans="2:11" ht="15" customHeight="1">
      <c r="B137" s="315"/>
      <c r="C137" s="276" t="s">
        <v>4055</v>
      </c>
      <c r="D137" s="276"/>
      <c r="E137" s="276"/>
      <c r="F137" s="295" t="s">
        <v>4023</v>
      </c>
      <c r="G137" s="276"/>
      <c r="H137" s="276" t="s">
        <v>4077</v>
      </c>
      <c r="I137" s="276" t="s">
        <v>4057</v>
      </c>
      <c r="J137" s="276"/>
      <c r="K137" s="317"/>
    </row>
    <row r="138" spans="2:11" ht="15" customHeight="1">
      <c r="B138" s="315"/>
      <c r="C138" s="276" t="s">
        <v>4058</v>
      </c>
      <c r="D138" s="276"/>
      <c r="E138" s="276"/>
      <c r="F138" s="295" t="s">
        <v>4023</v>
      </c>
      <c r="G138" s="276"/>
      <c r="H138" s="276" t="s">
        <v>4058</v>
      </c>
      <c r="I138" s="276" t="s">
        <v>4057</v>
      </c>
      <c r="J138" s="276"/>
      <c r="K138" s="317"/>
    </row>
    <row r="139" spans="2:11" ht="15" customHeight="1">
      <c r="B139" s="315"/>
      <c r="C139" s="276" t="s">
        <v>37</v>
      </c>
      <c r="D139" s="276"/>
      <c r="E139" s="276"/>
      <c r="F139" s="295" t="s">
        <v>4023</v>
      </c>
      <c r="G139" s="276"/>
      <c r="H139" s="276" t="s">
        <v>4078</v>
      </c>
      <c r="I139" s="276" t="s">
        <v>4057</v>
      </c>
      <c r="J139" s="276"/>
      <c r="K139" s="317"/>
    </row>
    <row r="140" spans="2:11" ht="15" customHeight="1">
      <c r="B140" s="315"/>
      <c r="C140" s="276" t="s">
        <v>4079</v>
      </c>
      <c r="D140" s="276"/>
      <c r="E140" s="276"/>
      <c r="F140" s="295" t="s">
        <v>4023</v>
      </c>
      <c r="G140" s="276"/>
      <c r="H140" s="276" t="s">
        <v>4080</v>
      </c>
      <c r="I140" s="276" t="s">
        <v>4057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2" t="s">
        <v>4081</v>
      </c>
      <c r="D145" s="392"/>
      <c r="E145" s="392"/>
      <c r="F145" s="392"/>
      <c r="G145" s="392"/>
      <c r="H145" s="392"/>
      <c r="I145" s="392"/>
      <c r="J145" s="392"/>
      <c r="K145" s="287"/>
    </row>
    <row r="146" spans="2:11" ht="17.25" customHeight="1">
      <c r="B146" s="286"/>
      <c r="C146" s="288" t="s">
        <v>4017</v>
      </c>
      <c r="D146" s="288"/>
      <c r="E146" s="288"/>
      <c r="F146" s="288" t="s">
        <v>4018</v>
      </c>
      <c r="G146" s="289"/>
      <c r="H146" s="288" t="s">
        <v>158</v>
      </c>
      <c r="I146" s="288" t="s">
        <v>56</v>
      </c>
      <c r="J146" s="288" t="s">
        <v>4019</v>
      </c>
      <c r="K146" s="287"/>
    </row>
    <row r="147" spans="2:11" ht="17.25" customHeight="1">
      <c r="B147" s="286"/>
      <c r="C147" s="290" t="s">
        <v>4020</v>
      </c>
      <c r="D147" s="290"/>
      <c r="E147" s="290"/>
      <c r="F147" s="291" t="s">
        <v>4021</v>
      </c>
      <c r="G147" s="292"/>
      <c r="H147" s="290"/>
      <c r="I147" s="290"/>
      <c r="J147" s="290" t="s">
        <v>4022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4026</v>
      </c>
      <c r="D149" s="276"/>
      <c r="E149" s="276"/>
      <c r="F149" s="322" t="s">
        <v>4023</v>
      </c>
      <c r="G149" s="276"/>
      <c r="H149" s="321" t="s">
        <v>4062</v>
      </c>
      <c r="I149" s="321" t="s">
        <v>4025</v>
      </c>
      <c r="J149" s="321">
        <v>120</v>
      </c>
      <c r="K149" s="317"/>
    </row>
    <row r="150" spans="2:11" ht="15" customHeight="1">
      <c r="B150" s="296"/>
      <c r="C150" s="321" t="s">
        <v>4071</v>
      </c>
      <c r="D150" s="276"/>
      <c r="E150" s="276"/>
      <c r="F150" s="322" t="s">
        <v>4023</v>
      </c>
      <c r="G150" s="276"/>
      <c r="H150" s="321" t="s">
        <v>4082</v>
      </c>
      <c r="I150" s="321" t="s">
        <v>4025</v>
      </c>
      <c r="J150" s="321" t="s">
        <v>4073</v>
      </c>
      <c r="K150" s="317"/>
    </row>
    <row r="151" spans="2:11" ht="15" customHeight="1">
      <c r="B151" s="296"/>
      <c r="C151" s="321" t="s">
        <v>3972</v>
      </c>
      <c r="D151" s="276"/>
      <c r="E151" s="276"/>
      <c r="F151" s="322" t="s">
        <v>4023</v>
      </c>
      <c r="G151" s="276"/>
      <c r="H151" s="321" t="s">
        <v>4083</v>
      </c>
      <c r="I151" s="321" t="s">
        <v>4025</v>
      </c>
      <c r="J151" s="321" t="s">
        <v>4073</v>
      </c>
      <c r="K151" s="317"/>
    </row>
    <row r="152" spans="2:11" ht="15" customHeight="1">
      <c r="B152" s="296"/>
      <c r="C152" s="321" t="s">
        <v>4028</v>
      </c>
      <c r="D152" s="276"/>
      <c r="E152" s="276"/>
      <c r="F152" s="322" t="s">
        <v>4029</v>
      </c>
      <c r="G152" s="276"/>
      <c r="H152" s="321" t="s">
        <v>4062</v>
      </c>
      <c r="I152" s="321" t="s">
        <v>4025</v>
      </c>
      <c r="J152" s="321">
        <v>50</v>
      </c>
      <c r="K152" s="317"/>
    </row>
    <row r="153" spans="2:11" ht="15" customHeight="1">
      <c r="B153" s="296"/>
      <c r="C153" s="321" t="s">
        <v>4031</v>
      </c>
      <c r="D153" s="276"/>
      <c r="E153" s="276"/>
      <c r="F153" s="322" t="s">
        <v>4023</v>
      </c>
      <c r="G153" s="276"/>
      <c r="H153" s="321" t="s">
        <v>4062</v>
      </c>
      <c r="I153" s="321" t="s">
        <v>4033</v>
      </c>
      <c r="J153" s="321"/>
      <c r="K153" s="317"/>
    </row>
    <row r="154" spans="2:11" ht="15" customHeight="1">
      <c r="B154" s="296"/>
      <c r="C154" s="321" t="s">
        <v>4042</v>
      </c>
      <c r="D154" s="276"/>
      <c r="E154" s="276"/>
      <c r="F154" s="322" t="s">
        <v>4029</v>
      </c>
      <c r="G154" s="276"/>
      <c r="H154" s="321" t="s">
        <v>4062</v>
      </c>
      <c r="I154" s="321" t="s">
        <v>4025</v>
      </c>
      <c r="J154" s="321">
        <v>50</v>
      </c>
      <c r="K154" s="317"/>
    </row>
    <row r="155" spans="2:11" ht="15" customHeight="1">
      <c r="B155" s="296"/>
      <c r="C155" s="321" t="s">
        <v>4050</v>
      </c>
      <c r="D155" s="276"/>
      <c r="E155" s="276"/>
      <c r="F155" s="322" t="s">
        <v>4029</v>
      </c>
      <c r="G155" s="276"/>
      <c r="H155" s="321" t="s">
        <v>4062</v>
      </c>
      <c r="I155" s="321" t="s">
        <v>4025</v>
      </c>
      <c r="J155" s="321">
        <v>50</v>
      </c>
      <c r="K155" s="317"/>
    </row>
    <row r="156" spans="2:11" ht="15" customHeight="1">
      <c r="B156" s="296"/>
      <c r="C156" s="321" t="s">
        <v>4048</v>
      </c>
      <c r="D156" s="276"/>
      <c r="E156" s="276"/>
      <c r="F156" s="322" t="s">
        <v>4029</v>
      </c>
      <c r="G156" s="276"/>
      <c r="H156" s="321" t="s">
        <v>4062</v>
      </c>
      <c r="I156" s="321" t="s">
        <v>4025</v>
      </c>
      <c r="J156" s="321">
        <v>50</v>
      </c>
      <c r="K156" s="317"/>
    </row>
    <row r="157" spans="2:11" ht="15" customHeight="1">
      <c r="B157" s="296"/>
      <c r="C157" s="321" t="s">
        <v>95</v>
      </c>
      <c r="D157" s="276"/>
      <c r="E157" s="276"/>
      <c r="F157" s="322" t="s">
        <v>4023</v>
      </c>
      <c r="G157" s="276"/>
      <c r="H157" s="321" t="s">
        <v>4084</v>
      </c>
      <c r="I157" s="321" t="s">
        <v>4025</v>
      </c>
      <c r="J157" s="321" t="s">
        <v>4085</v>
      </c>
      <c r="K157" s="317"/>
    </row>
    <row r="158" spans="2:11" ht="15" customHeight="1">
      <c r="B158" s="296"/>
      <c r="C158" s="321" t="s">
        <v>4086</v>
      </c>
      <c r="D158" s="276"/>
      <c r="E158" s="276"/>
      <c r="F158" s="322" t="s">
        <v>4023</v>
      </c>
      <c r="G158" s="276"/>
      <c r="H158" s="321" t="s">
        <v>4087</v>
      </c>
      <c r="I158" s="321" t="s">
        <v>4057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91" t="s">
        <v>4088</v>
      </c>
      <c r="D163" s="391"/>
      <c r="E163" s="391"/>
      <c r="F163" s="391"/>
      <c r="G163" s="391"/>
      <c r="H163" s="391"/>
      <c r="I163" s="391"/>
      <c r="J163" s="391"/>
      <c r="K163" s="268"/>
    </row>
    <row r="164" spans="2:11" ht="17.25" customHeight="1">
      <c r="B164" s="267"/>
      <c r="C164" s="288" t="s">
        <v>4017</v>
      </c>
      <c r="D164" s="288"/>
      <c r="E164" s="288"/>
      <c r="F164" s="288" t="s">
        <v>4018</v>
      </c>
      <c r="G164" s="325"/>
      <c r="H164" s="326" t="s">
        <v>158</v>
      </c>
      <c r="I164" s="326" t="s">
        <v>56</v>
      </c>
      <c r="J164" s="288" t="s">
        <v>4019</v>
      </c>
      <c r="K164" s="268"/>
    </row>
    <row r="165" spans="2:11" ht="17.25" customHeight="1">
      <c r="B165" s="269"/>
      <c r="C165" s="290" t="s">
        <v>4020</v>
      </c>
      <c r="D165" s="290"/>
      <c r="E165" s="290"/>
      <c r="F165" s="291" t="s">
        <v>4021</v>
      </c>
      <c r="G165" s="327"/>
      <c r="H165" s="328"/>
      <c r="I165" s="328"/>
      <c r="J165" s="290" t="s">
        <v>4022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4026</v>
      </c>
      <c r="D167" s="276"/>
      <c r="E167" s="276"/>
      <c r="F167" s="295" t="s">
        <v>4023</v>
      </c>
      <c r="G167" s="276"/>
      <c r="H167" s="276" t="s">
        <v>4062</v>
      </c>
      <c r="I167" s="276" t="s">
        <v>4025</v>
      </c>
      <c r="J167" s="276">
        <v>120</v>
      </c>
      <c r="K167" s="317"/>
    </row>
    <row r="168" spans="2:11" ht="15" customHeight="1">
      <c r="B168" s="296"/>
      <c r="C168" s="276" t="s">
        <v>4071</v>
      </c>
      <c r="D168" s="276"/>
      <c r="E168" s="276"/>
      <c r="F168" s="295" t="s">
        <v>4023</v>
      </c>
      <c r="G168" s="276"/>
      <c r="H168" s="276" t="s">
        <v>4072</v>
      </c>
      <c r="I168" s="276" t="s">
        <v>4025</v>
      </c>
      <c r="J168" s="276" t="s">
        <v>4073</v>
      </c>
      <c r="K168" s="317"/>
    </row>
    <row r="169" spans="2:11" ht="15" customHeight="1">
      <c r="B169" s="296"/>
      <c r="C169" s="276" t="s">
        <v>3972</v>
      </c>
      <c r="D169" s="276"/>
      <c r="E169" s="276"/>
      <c r="F169" s="295" t="s">
        <v>4023</v>
      </c>
      <c r="G169" s="276"/>
      <c r="H169" s="276" t="s">
        <v>4089</v>
      </c>
      <c r="I169" s="276" t="s">
        <v>4025</v>
      </c>
      <c r="J169" s="276" t="s">
        <v>4073</v>
      </c>
      <c r="K169" s="317"/>
    </row>
    <row r="170" spans="2:11" ht="15" customHeight="1">
      <c r="B170" s="296"/>
      <c r="C170" s="276" t="s">
        <v>4028</v>
      </c>
      <c r="D170" s="276"/>
      <c r="E170" s="276"/>
      <c r="F170" s="295" t="s">
        <v>4029</v>
      </c>
      <c r="G170" s="276"/>
      <c r="H170" s="276" t="s">
        <v>4089</v>
      </c>
      <c r="I170" s="276" t="s">
        <v>4025</v>
      </c>
      <c r="J170" s="276">
        <v>50</v>
      </c>
      <c r="K170" s="317"/>
    </row>
    <row r="171" spans="2:11" ht="15" customHeight="1">
      <c r="B171" s="296"/>
      <c r="C171" s="276" t="s">
        <v>4031</v>
      </c>
      <c r="D171" s="276"/>
      <c r="E171" s="276"/>
      <c r="F171" s="295" t="s">
        <v>4023</v>
      </c>
      <c r="G171" s="276"/>
      <c r="H171" s="276" t="s">
        <v>4089</v>
      </c>
      <c r="I171" s="276" t="s">
        <v>4033</v>
      </c>
      <c r="J171" s="276"/>
      <c r="K171" s="317"/>
    </row>
    <row r="172" spans="2:11" ht="15" customHeight="1">
      <c r="B172" s="296"/>
      <c r="C172" s="276" t="s">
        <v>4042</v>
      </c>
      <c r="D172" s="276"/>
      <c r="E172" s="276"/>
      <c r="F172" s="295" t="s">
        <v>4029</v>
      </c>
      <c r="G172" s="276"/>
      <c r="H172" s="276" t="s">
        <v>4089</v>
      </c>
      <c r="I172" s="276" t="s">
        <v>4025</v>
      </c>
      <c r="J172" s="276">
        <v>50</v>
      </c>
      <c r="K172" s="317"/>
    </row>
    <row r="173" spans="2:11" ht="15" customHeight="1">
      <c r="B173" s="296"/>
      <c r="C173" s="276" t="s">
        <v>4050</v>
      </c>
      <c r="D173" s="276"/>
      <c r="E173" s="276"/>
      <c r="F173" s="295" t="s">
        <v>4029</v>
      </c>
      <c r="G173" s="276"/>
      <c r="H173" s="276" t="s">
        <v>4089</v>
      </c>
      <c r="I173" s="276" t="s">
        <v>4025</v>
      </c>
      <c r="J173" s="276">
        <v>50</v>
      </c>
      <c r="K173" s="317"/>
    </row>
    <row r="174" spans="2:11" ht="15" customHeight="1">
      <c r="B174" s="296"/>
      <c r="C174" s="276" t="s">
        <v>4048</v>
      </c>
      <c r="D174" s="276"/>
      <c r="E174" s="276"/>
      <c r="F174" s="295" t="s">
        <v>4029</v>
      </c>
      <c r="G174" s="276"/>
      <c r="H174" s="276" t="s">
        <v>4089</v>
      </c>
      <c r="I174" s="276" t="s">
        <v>4025</v>
      </c>
      <c r="J174" s="276">
        <v>50</v>
      </c>
      <c r="K174" s="317"/>
    </row>
    <row r="175" spans="2:11" ht="15" customHeight="1">
      <c r="B175" s="296"/>
      <c r="C175" s="276" t="s">
        <v>157</v>
      </c>
      <c r="D175" s="276"/>
      <c r="E175" s="276"/>
      <c r="F175" s="295" t="s">
        <v>4023</v>
      </c>
      <c r="G175" s="276"/>
      <c r="H175" s="276" t="s">
        <v>4090</v>
      </c>
      <c r="I175" s="276" t="s">
        <v>4091</v>
      </c>
      <c r="J175" s="276"/>
      <c r="K175" s="317"/>
    </row>
    <row r="176" spans="2:11" ht="15" customHeight="1">
      <c r="B176" s="296"/>
      <c r="C176" s="276" t="s">
        <v>56</v>
      </c>
      <c r="D176" s="276"/>
      <c r="E176" s="276"/>
      <c r="F176" s="295" t="s">
        <v>4023</v>
      </c>
      <c r="G176" s="276"/>
      <c r="H176" s="276" t="s">
        <v>4092</v>
      </c>
      <c r="I176" s="276" t="s">
        <v>4093</v>
      </c>
      <c r="J176" s="276">
        <v>1</v>
      </c>
      <c r="K176" s="317"/>
    </row>
    <row r="177" spans="2:11" ht="15" customHeight="1">
      <c r="B177" s="296"/>
      <c r="C177" s="276" t="s">
        <v>52</v>
      </c>
      <c r="D177" s="276"/>
      <c r="E177" s="276"/>
      <c r="F177" s="295" t="s">
        <v>4023</v>
      </c>
      <c r="G177" s="276"/>
      <c r="H177" s="276" t="s">
        <v>4094</v>
      </c>
      <c r="I177" s="276" t="s">
        <v>4025</v>
      </c>
      <c r="J177" s="276">
        <v>20</v>
      </c>
      <c r="K177" s="317"/>
    </row>
    <row r="178" spans="2:11" ht="15" customHeight="1">
      <c r="B178" s="296"/>
      <c r="C178" s="276" t="s">
        <v>158</v>
      </c>
      <c r="D178" s="276"/>
      <c r="E178" s="276"/>
      <c r="F178" s="295" t="s">
        <v>4023</v>
      </c>
      <c r="G178" s="276"/>
      <c r="H178" s="276" t="s">
        <v>4095</v>
      </c>
      <c r="I178" s="276" t="s">
        <v>4025</v>
      </c>
      <c r="J178" s="276">
        <v>255</v>
      </c>
      <c r="K178" s="317"/>
    </row>
    <row r="179" spans="2:11" ht="15" customHeight="1">
      <c r="B179" s="296"/>
      <c r="C179" s="276" t="s">
        <v>159</v>
      </c>
      <c r="D179" s="276"/>
      <c r="E179" s="276"/>
      <c r="F179" s="295" t="s">
        <v>4023</v>
      </c>
      <c r="G179" s="276"/>
      <c r="H179" s="276" t="s">
        <v>3988</v>
      </c>
      <c r="I179" s="276" t="s">
        <v>4025</v>
      </c>
      <c r="J179" s="276">
        <v>10</v>
      </c>
      <c r="K179" s="317"/>
    </row>
    <row r="180" spans="2:11" ht="15" customHeight="1">
      <c r="B180" s="296"/>
      <c r="C180" s="276" t="s">
        <v>160</v>
      </c>
      <c r="D180" s="276"/>
      <c r="E180" s="276"/>
      <c r="F180" s="295" t="s">
        <v>4023</v>
      </c>
      <c r="G180" s="276"/>
      <c r="H180" s="276" t="s">
        <v>4096</v>
      </c>
      <c r="I180" s="276" t="s">
        <v>4057</v>
      </c>
      <c r="J180" s="276"/>
      <c r="K180" s="317"/>
    </row>
    <row r="181" spans="2:11" ht="15" customHeight="1">
      <c r="B181" s="296"/>
      <c r="C181" s="276" t="s">
        <v>4097</v>
      </c>
      <c r="D181" s="276"/>
      <c r="E181" s="276"/>
      <c r="F181" s="295" t="s">
        <v>4023</v>
      </c>
      <c r="G181" s="276"/>
      <c r="H181" s="276" t="s">
        <v>4098</v>
      </c>
      <c r="I181" s="276" t="s">
        <v>4057</v>
      </c>
      <c r="J181" s="276"/>
      <c r="K181" s="317"/>
    </row>
    <row r="182" spans="2:11" ht="15" customHeight="1">
      <c r="B182" s="296"/>
      <c r="C182" s="276" t="s">
        <v>4086</v>
      </c>
      <c r="D182" s="276"/>
      <c r="E182" s="276"/>
      <c r="F182" s="295" t="s">
        <v>4023</v>
      </c>
      <c r="G182" s="276"/>
      <c r="H182" s="276" t="s">
        <v>4099</v>
      </c>
      <c r="I182" s="276" t="s">
        <v>4057</v>
      </c>
      <c r="J182" s="276"/>
      <c r="K182" s="317"/>
    </row>
    <row r="183" spans="2:11" ht="15" customHeight="1">
      <c r="B183" s="296"/>
      <c r="C183" s="276" t="s">
        <v>162</v>
      </c>
      <c r="D183" s="276"/>
      <c r="E183" s="276"/>
      <c r="F183" s="295" t="s">
        <v>4029</v>
      </c>
      <c r="G183" s="276"/>
      <c r="H183" s="276" t="s">
        <v>4100</v>
      </c>
      <c r="I183" s="276" t="s">
        <v>4025</v>
      </c>
      <c r="J183" s="276">
        <v>50</v>
      </c>
      <c r="K183" s="317"/>
    </row>
    <row r="184" spans="2:11" ht="15" customHeight="1">
      <c r="B184" s="296"/>
      <c r="C184" s="276" t="s">
        <v>4101</v>
      </c>
      <c r="D184" s="276"/>
      <c r="E184" s="276"/>
      <c r="F184" s="295" t="s">
        <v>4029</v>
      </c>
      <c r="G184" s="276"/>
      <c r="H184" s="276" t="s">
        <v>4102</v>
      </c>
      <c r="I184" s="276" t="s">
        <v>4103</v>
      </c>
      <c r="J184" s="276"/>
      <c r="K184" s="317"/>
    </row>
    <row r="185" spans="2:11" ht="15" customHeight="1">
      <c r="B185" s="296"/>
      <c r="C185" s="276" t="s">
        <v>4104</v>
      </c>
      <c r="D185" s="276"/>
      <c r="E185" s="276"/>
      <c r="F185" s="295" t="s">
        <v>4029</v>
      </c>
      <c r="G185" s="276"/>
      <c r="H185" s="276" t="s">
        <v>4105</v>
      </c>
      <c r="I185" s="276" t="s">
        <v>4103</v>
      </c>
      <c r="J185" s="276"/>
      <c r="K185" s="317"/>
    </row>
    <row r="186" spans="2:11" ht="15" customHeight="1">
      <c r="B186" s="296"/>
      <c r="C186" s="276" t="s">
        <v>4106</v>
      </c>
      <c r="D186" s="276"/>
      <c r="E186" s="276"/>
      <c r="F186" s="295" t="s">
        <v>4029</v>
      </c>
      <c r="G186" s="276"/>
      <c r="H186" s="276" t="s">
        <v>4107</v>
      </c>
      <c r="I186" s="276" t="s">
        <v>4103</v>
      </c>
      <c r="J186" s="276"/>
      <c r="K186" s="317"/>
    </row>
    <row r="187" spans="2:11" ht="15" customHeight="1">
      <c r="B187" s="296"/>
      <c r="C187" s="329" t="s">
        <v>4108</v>
      </c>
      <c r="D187" s="276"/>
      <c r="E187" s="276"/>
      <c r="F187" s="295" t="s">
        <v>4029</v>
      </c>
      <c r="G187" s="276"/>
      <c r="H187" s="276" t="s">
        <v>4109</v>
      </c>
      <c r="I187" s="276" t="s">
        <v>4110</v>
      </c>
      <c r="J187" s="330" t="s">
        <v>4111</v>
      </c>
      <c r="K187" s="317"/>
    </row>
    <row r="188" spans="2:11" ht="15" customHeight="1">
      <c r="B188" s="296"/>
      <c r="C188" s="281" t="s">
        <v>41</v>
      </c>
      <c r="D188" s="276"/>
      <c r="E188" s="276"/>
      <c r="F188" s="295" t="s">
        <v>4023</v>
      </c>
      <c r="G188" s="276"/>
      <c r="H188" s="272" t="s">
        <v>4112</v>
      </c>
      <c r="I188" s="276" t="s">
        <v>4113</v>
      </c>
      <c r="J188" s="276"/>
      <c r="K188" s="317"/>
    </row>
    <row r="189" spans="2:11" ht="15" customHeight="1">
      <c r="B189" s="296"/>
      <c r="C189" s="281" t="s">
        <v>4114</v>
      </c>
      <c r="D189" s="276"/>
      <c r="E189" s="276"/>
      <c r="F189" s="295" t="s">
        <v>4023</v>
      </c>
      <c r="G189" s="276"/>
      <c r="H189" s="276" t="s">
        <v>4115</v>
      </c>
      <c r="I189" s="276" t="s">
        <v>4057</v>
      </c>
      <c r="J189" s="276"/>
      <c r="K189" s="317"/>
    </row>
    <row r="190" spans="2:11" ht="15" customHeight="1">
      <c r="B190" s="296"/>
      <c r="C190" s="281" t="s">
        <v>4116</v>
      </c>
      <c r="D190" s="276"/>
      <c r="E190" s="276"/>
      <c r="F190" s="295" t="s">
        <v>4023</v>
      </c>
      <c r="G190" s="276"/>
      <c r="H190" s="276" t="s">
        <v>4117</v>
      </c>
      <c r="I190" s="276" t="s">
        <v>4057</v>
      </c>
      <c r="J190" s="276"/>
      <c r="K190" s="317"/>
    </row>
    <row r="191" spans="2:11" ht="15" customHeight="1">
      <c r="B191" s="296"/>
      <c r="C191" s="281" t="s">
        <v>4118</v>
      </c>
      <c r="D191" s="276"/>
      <c r="E191" s="276"/>
      <c r="F191" s="295" t="s">
        <v>4029</v>
      </c>
      <c r="G191" s="276"/>
      <c r="H191" s="276" t="s">
        <v>4119</v>
      </c>
      <c r="I191" s="276" t="s">
        <v>4057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ht="13.5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1">
      <c r="B197" s="267"/>
      <c r="C197" s="391" t="s">
        <v>4120</v>
      </c>
      <c r="D197" s="391"/>
      <c r="E197" s="391"/>
      <c r="F197" s="391"/>
      <c r="G197" s="391"/>
      <c r="H197" s="391"/>
      <c r="I197" s="391"/>
      <c r="J197" s="391"/>
      <c r="K197" s="268"/>
    </row>
    <row r="198" spans="2:11" ht="25.5" customHeight="1">
      <c r="B198" s="267"/>
      <c r="C198" s="332" t="s">
        <v>4121</v>
      </c>
      <c r="D198" s="332"/>
      <c r="E198" s="332"/>
      <c r="F198" s="332" t="s">
        <v>4122</v>
      </c>
      <c r="G198" s="333"/>
      <c r="H198" s="390" t="s">
        <v>4123</v>
      </c>
      <c r="I198" s="390"/>
      <c r="J198" s="390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4113</v>
      </c>
      <c r="D200" s="276"/>
      <c r="E200" s="276"/>
      <c r="F200" s="295" t="s">
        <v>42</v>
      </c>
      <c r="G200" s="276"/>
      <c r="H200" s="388" t="s">
        <v>4124</v>
      </c>
      <c r="I200" s="388"/>
      <c r="J200" s="388"/>
      <c r="K200" s="317"/>
    </row>
    <row r="201" spans="2:11" ht="15" customHeight="1">
      <c r="B201" s="296"/>
      <c r="C201" s="302"/>
      <c r="D201" s="276"/>
      <c r="E201" s="276"/>
      <c r="F201" s="295" t="s">
        <v>43</v>
      </c>
      <c r="G201" s="276"/>
      <c r="H201" s="388" t="s">
        <v>4125</v>
      </c>
      <c r="I201" s="388"/>
      <c r="J201" s="388"/>
      <c r="K201" s="317"/>
    </row>
    <row r="202" spans="2:11" ht="15" customHeight="1">
      <c r="B202" s="296"/>
      <c r="C202" s="302"/>
      <c r="D202" s="276"/>
      <c r="E202" s="276"/>
      <c r="F202" s="295" t="s">
        <v>46</v>
      </c>
      <c r="G202" s="276"/>
      <c r="H202" s="388" t="s">
        <v>4126</v>
      </c>
      <c r="I202" s="388"/>
      <c r="J202" s="388"/>
      <c r="K202" s="317"/>
    </row>
    <row r="203" spans="2:11" ht="15" customHeight="1">
      <c r="B203" s="296"/>
      <c r="C203" s="276"/>
      <c r="D203" s="276"/>
      <c r="E203" s="276"/>
      <c r="F203" s="295" t="s">
        <v>44</v>
      </c>
      <c r="G203" s="276"/>
      <c r="H203" s="388" t="s">
        <v>4127</v>
      </c>
      <c r="I203" s="388"/>
      <c r="J203" s="388"/>
      <c r="K203" s="317"/>
    </row>
    <row r="204" spans="2:11" ht="15" customHeight="1">
      <c r="B204" s="296"/>
      <c r="C204" s="276"/>
      <c r="D204" s="276"/>
      <c r="E204" s="276"/>
      <c r="F204" s="295" t="s">
        <v>45</v>
      </c>
      <c r="G204" s="276"/>
      <c r="H204" s="388" t="s">
        <v>4128</v>
      </c>
      <c r="I204" s="388"/>
      <c r="J204" s="388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4069</v>
      </c>
      <c r="D206" s="276"/>
      <c r="E206" s="276"/>
      <c r="F206" s="295" t="s">
        <v>78</v>
      </c>
      <c r="G206" s="276"/>
      <c r="H206" s="388" t="s">
        <v>4129</v>
      </c>
      <c r="I206" s="388"/>
      <c r="J206" s="388"/>
      <c r="K206" s="317"/>
    </row>
    <row r="207" spans="2:11" ht="15" customHeight="1">
      <c r="B207" s="296"/>
      <c r="C207" s="302"/>
      <c r="D207" s="276"/>
      <c r="E207" s="276"/>
      <c r="F207" s="295" t="s">
        <v>3967</v>
      </c>
      <c r="G207" s="276"/>
      <c r="H207" s="388" t="s">
        <v>3968</v>
      </c>
      <c r="I207" s="388"/>
      <c r="J207" s="388"/>
      <c r="K207" s="317"/>
    </row>
    <row r="208" spans="2:11" ht="15" customHeight="1">
      <c r="B208" s="296"/>
      <c r="C208" s="276"/>
      <c r="D208" s="276"/>
      <c r="E208" s="276"/>
      <c r="F208" s="295" t="s">
        <v>3965</v>
      </c>
      <c r="G208" s="276"/>
      <c r="H208" s="388" t="s">
        <v>4130</v>
      </c>
      <c r="I208" s="388"/>
      <c r="J208" s="388"/>
      <c r="K208" s="317"/>
    </row>
    <row r="209" spans="2:11" ht="15" customHeight="1">
      <c r="B209" s="334"/>
      <c r="C209" s="302"/>
      <c r="D209" s="302"/>
      <c r="E209" s="302"/>
      <c r="F209" s="295" t="s">
        <v>3969</v>
      </c>
      <c r="G209" s="281"/>
      <c r="H209" s="389" t="s">
        <v>3970</v>
      </c>
      <c r="I209" s="389"/>
      <c r="J209" s="389"/>
      <c r="K209" s="335"/>
    </row>
    <row r="210" spans="2:11" ht="15" customHeight="1">
      <c r="B210" s="334"/>
      <c r="C210" s="302"/>
      <c r="D210" s="302"/>
      <c r="E210" s="302"/>
      <c r="F210" s="295" t="s">
        <v>3971</v>
      </c>
      <c r="G210" s="281"/>
      <c r="H210" s="389" t="s">
        <v>1607</v>
      </c>
      <c r="I210" s="389"/>
      <c r="J210" s="389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4093</v>
      </c>
      <c r="D212" s="302"/>
      <c r="E212" s="302"/>
      <c r="F212" s="295">
        <v>1</v>
      </c>
      <c r="G212" s="281"/>
      <c r="H212" s="389" t="s">
        <v>4131</v>
      </c>
      <c r="I212" s="389"/>
      <c r="J212" s="389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89" t="s">
        <v>4132</v>
      </c>
      <c r="I213" s="389"/>
      <c r="J213" s="389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89" t="s">
        <v>4133</v>
      </c>
      <c r="I214" s="389"/>
      <c r="J214" s="389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89" t="s">
        <v>4134</v>
      </c>
      <c r="I215" s="389"/>
      <c r="J215" s="389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 Václav</dc:creator>
  <cp:keywords/>
  <dc:description/>
  <cp:lastModifiedBy>Michálek Václav</cp:lastModifiedBy>
  <dcterms:created xsi:type="dcterms:W3CDTF">2018-06-08T10:33:32Z</dcterms:created>
  <dcterms:modified xsi:type="dcterms:W3CDTF">2018-06-08T10:42:32Z</dcterms:modified>
  <cp:category/>
  <cp:version/>
  <cp:contentType/>
  <cp:contentStatus/>
</cp:coreProperties>
</file>