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Pavilon A" sheetId="2" r:id="rId2"/>
    <sheet name="SO 02 - Pavilon B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01 - Pavilon A'!$C$98:$K$438</definedName>
    <definedName name="_xlnm.Print_Area" localSheetId="1">'SO 01 - Pavilon A'!$C$4:$J$36,'SO 01 - Pavilon A'!$C$42:$J$80,'SO 01 - Pavilon A'!$C$86:$K$438</definedName>
    <definedName name="_xlnm.Print_Titles" localSheetId="1">'SO 01 - Pavilon A'!$98:$98</definedName>
    <definedName name="_xlnm._FilterDatabase" localSheetId="2" hidden="1">'SO 02 - Pavilon B'!$C$98:$K$439</definedName>
    <definedName name="_xlnm.Print_Area" localSheetId="2">'SO 02 - Pavilon B'!$C$4:$J$36,'SO 02 - Pavilon B'!$C$42:$J$80,'SO 02 - Pavilon B'!$C$86:$K$439</definedName>
    <definedName name="_xlnm.Print_Titles" localSheetId="2">'SO 02 - Pavilon B'!$98:$98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439"/>
  <c r="BH439"/>
  <c r="BG439"/>
  <c r="BF439"/>
  <c r="T439"/>
  <c r="T438"/>
  <c r="R439"/>
  <c r="R438"/>
  <c r="P439"/>
  <c r="P438"/>
  <c r="BK439"/>
  <c r="BK438"/>
  <c r="J438"/>
  <c r="J439"/>
  <c r="BE439"/>
  <c r="J79"/>
  <c r="BI437"/>
  <c r="BH437"/>
  <c r="BG437"/>
  <c r="BF437"/>
  <c r="T437"/>
  <c r="T436"/>
  <c r="R437"/>
  <c r="R436"/>
  <c r="P437"/>
  <c r="P436"/>
  <c r="BK437"/>
  <c r="BK436"/>
  <c r="J436"/>
  <c r="J437"/>
  <c r="BE437"/>
  <c r="J78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7"/>
  <c r="BH427"/>
  <c r="BG427"/>
  <c r="BF427"/>
  <c r="T427"/>
  <c r="T426"/>
  <c r="R427"/>
  <c r="R426"/>
  <c r="P427"/>
  <c r="P426"/>
  <c r="BK427"/>
  <c r="BK426"/>
  <c r="J426"/>
  <c r="J427"/>
  <c r="BE427"/>
  <c r="J77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T407"/>
  <c r="R408"/>
  <c r="R407"/>
  <c r="P408"/>
  <c r="P407"/>
  <c r="BK408"/>
  <c r="BK407"/>
  <c r="J407"/>
  <c r="J408"/>
  <c r="BE408"/>
  <c r="J76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3"/>
  <c r="BH383"/>
  <c r="BG383"/>
  <c r="BF383"/>
  <c r="T383"/>
  <c r="R383"/>
  <c r="P383"/>
  <c r="BK383"/>
  <c r="J383"/>
  <c r="BE383"/>
  <c r="BI378"/>
  <c r="BH378"/>
  <c r="BG378"/>
  <c r="BF378"/>
  <c r="T378"/>
  <c r="T377"/>
  <c r="R378"/>
  <c r="R377"/>
  <c r="P378"/>
  <c r="P377"/>
  <c r="BK378"/>
  <c r="BK377"/>
  <c r="J377"/>
  <c r="J378"/>
  <c r="BE378"/>
  <c r="J75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6"/>
  <c r="BH366"/>
  <c r="BG366"/>
  <c r="BF366"/>
  <c r="T366"/>
  <c r="R366"/>
  <c r="P366"/>
  <c r="BK366"/>
  <c r="J366"/>
  <c r="BE366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47"/>
  <c r="BH347"/>
  <c r="BG347"/>
  <c r="BF347"/>
  <c r="T347"/>
  <c r="T346"/>
  <c r="R347"/>
  <c r="R346"/>
  <c r="P347"/>
  <c r="P346"/>
  <c r="BK347"/>
  <c r="BK346"/>
  <c r="J346"/>
  <c r="J347"/>
  <c r="BE347"/>
  <c r="J74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T332"/>
  <c r="R333"/>
  <c r="R332"/>
  <c r="P333"/>
  <c r="P332"/>
  <c r="BK333"/>
  <c r="BK332"/>
  <c r="J332"/>
  <c r="J333"/>
  <c r="BE333"/>
  <c r="J73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T328"/>
  <c r="R329"/>
  <c r="R328"/>
  <c r="P329"/>
  <c r="P328"/>
  <c r="BK329"/>
  <c r="BK328"/>
  <c r="J328"/>
  <c r="J329"/>
  <c r="BE329"/>
  <c r="J72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7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T317"/>
  <c r="R318"/>
  <c r="R317"/>
  <c r="P318"/>
  <c r="P317"/>
  <c r="BK318"/>
  <c r="BK317"/>
  <c r="J317"/>
  <c r="J318"/>
  <c r="BE318"/>
  <c r="J70"/>
  <c r="BI316"/>
  <c r="BH316"/>
  <c r="BG316"/>
  <c r="BF316"/>
  <c r="T316"/>
  <c r="R316"/>
  <c r="P316"/>
  <c r="BK316"/>
  <c r="J316"/>
  <c r="BE316"/>
  <c r="BI315"/>
  <c r="BH315"/>
  <c r="BG315"/>
  <c r="BF315"/>
  <c r="T315"/>
  <c r="T314"/>
  <c r="R315"/>
  <c r="R314"/>
  <c r="P315"/>
  <c r="P314"/>
  <c r="BK315"/>
  <c r="BK314"/>
  <c r="J314"/>
  <c r="J315"/>
  <c r="BE315"/>
  <c r="J69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T296"/>
  <c r="R297"/>
  <c r="R296"/>
  <c r="P297"/>
  <c r="P296"/>
  <c r="BK297"/>
  <c r="BK296"/>
  <c r="J296"/>
  <c r="J297"/>
  <c r="BE297"/>
  <c r="J68"/>
  <c r="BI295"/>
  <c r="BH295"/>
  <c r="BG295"/>
  <c r="BF295"/>
  <c r="T295"/>
  <c r="T294"/>
  <c r="R295"/>
  <c r="R294"/>
  <c r="P295"/>
  <c r="P294"/>
  <c r="BK295"/>
  <c r="BK294"/>
  <c r="J294"/>
  <c r="J295"/>
  <c r="BE295"/>
  <c r="J67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T271"/>
  <c r="R272"/>
  <c r="R271"/>
  <c r="P272"/>
  <c r="P271"/>
  <c r="BK272"/>
  <c r="BK271"/>
  <c r="J271"/>
  <c r="J272"/>
  <c r="BE272"/>
  <c r="J66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T260"/>
  <c r="R261"/>
  <c r="R260"/>
  <c r="P261"/>
  <c r="P260"/>
  <c r="BK261"/>
  <c r="BK260"/>
  <c r="J260"/>
  <c r="J261"/>
  <c r="BE261"/>
  <c r="J65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64"/>
  <c r="BI249"/>
  <c r="BH249"/>
  <c r="BG249"/>
  <c r="BF249"/>
  <c r="T249"/>
  <c r="T248"/>
  <c r="R249"/>
  <c r="R248"/>
  <c r="P249"/>
  <c r="P248"/>
  <c r="BK249"/>
  <c r="BK248"/>
  <c r="J248"/>
  <c r="J249"/>
  <c r="BE249"/>
  <c r="J63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8"/>
  <c r="BH238"/>
  <c r="BG238"/>
  <c r="BF238"/>
  <c r="T238"/>
  <c r="T237"/>
  <c r="R238"/>
  <c r="R237"/>
  <c r="P238"/>
  <c r="P237"/>
  <c r="BK238"/>
  <c r="BK237"/>
  <c r="J237"/>
  <c r="J238"/>
  <c r="BE238"/>
  <c r="J62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61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60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59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58"/>
  <c r="BI101"/>
  <c r="F34"/>
  <c i="1" r="BD53"/>
  <c i="3" r="BH101"/>
  <c r="F33"/>
  <c i="1" r="BC53"/>
  <c i="3" r="BG101"/>
  <c r="F32"/>
  <c i="1" r="BB53"/>
  <c i="3" r="BF101"/>
  <c r="J31"/>
  <c i="1" r="AW53"/>
  <c i="3" r="F31"/>
  <c i="1" r="BA53"/>
  <c i="3" r="T101"/>
  <c r="T100"/>
  <c r="T99"/>
  <c r="R101"/>
  <c r="R100"/>
  <c r="R99"/>
  <c r="P101"/>
  <c r="P100"/>
  <c r="P99"/>
  <c i="1" r="AU53"/>
  <c i="3" r="BK101"/>
  <c r="BK100"/>
  <c r="J100"/>
  <c r="BK99"/>
  <c r="J99"/>
  <c r="J56"/>
  <c r="J27"/>
  <c i="1" r="AG53"/>
  <c i="3" r="J101"/>
  <c r="BE101"/>
  <c r="J30"/>
  <c i="1" r="AV53"/>
  <c i="3" r="F30"/>
  <c i="1" r="AZ53"/>
  <c i="3" r="J57"/>
  <c r="F93"/>
  <c r="E91"/>
  <c r="F49"/>
  <c r="E47"/>
  <c r="J36"/>
  <c r="J21"/>
  <c r="E21"/>
  <c r="J95"/>
  <c r="J51"/>
  <c r="J20"/>
  <c r="J18"/>
  <c r="E18"/>
  <c r="F96"/>
  <c r="F52"/>
  <c r="J17"/>
  <c r="J15"/>
  <c r="E15"/>
  <c r="F95"/>
  <c r="F51"/>
  <c r="J14"/>
  <c r="J12"/>
  <c r="J93"/>
  <c r="J49"/>
  <c r="E7"/>
  <c r="E89"/>
  <c r="E45"/>
  <c i="1" r="AY52"/>
  <c r="AX52"/>
  <c i="2" r="BI438"/>
  <c r="BH438"/>
  <c r="BG438"/>
  <c r="BF438"/>
  <c r="T438"/>
  <c r="T437"/>
  <c r="R438"/>
  <c r="R437"/>
  <c r="P438"/>
  <c r="P437"/>
  <c r="BK438"/>
  <c r="BK437"/>
  <c r="J437"/>
  <c r="J438"/>
  <c r="BE438"/>
  <c r="J79"/>
  <c r="BI436"/>
  <c r="BH436"/>
  <c r="BG436"/>
  <c r="BF436"/>
  <c r="T436"/>
  <c r="T435"/>
  <c r="R436"/>
  <c r="R435"/>
  <c r="P436"/>
  <c r="P435"/>
  <c r="BK436"/>
  <c r="BK435"/>
  <c r="J435"/>
  <c r="J436"/>
  <c r="BE436"/>
  <c r="J78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6"/>
  <c r="BH426"/>
  <c r="BG426"/>
  <c r="BF426"/>
  <c r="T426"/>
  <c r="T425"/>
  <c r="R426"/>
  <c r="R425"/>
  <c r="P426"/>
  <c r="P425"/>
  <c r="BK426"/>
  <c r="BK425"/>
  <c r="J425"/>
  <c r="J426"/>
  <c r="BE426"/>
  <c r="J77"/>
  <c r="BI420"/>
  <c r="BH420"/>
  <c r="BG420"/>
  <c r="BF420"/>
  <c r="T420"/>
  <c r="R420"/>
  <c r="P420"/>
  <c r="BK420"/>
  <c r="J420"/>
  <c r="BE420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76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1"/>
  <c r="BH391"/>
  <c r="BG391"/>
  <c r="BF391"/>
  <c r="T391"/>
  <c r="R391"/>
  <c r="P391"/>
  <c r="BK391"/>
  <c r="J391"/>
  <c r="BE391"/>
  <c r="BI387"/>
  <c r="BH387"/>
  <c r="BG387"/>
  <c r="BF387"/>
  <c r="T387"/>
  <c r="R387"/>
  <c r="P387"/>
  <c r="BK387"/>
  <c r="J387"/>
  <c r="BE387"/>
  <c r="BI382"/>
  <c r="BH382"/>
  <c r="BG382"/>
  <c r="BF382"/>
  <c r="T382"/>
  <c r="R382"/>
  <c r="P382"/>
  <c r="BK382"/>
  <c r="J382"/>
  <c r="BE382"/>
  <c r="BI377"/>
  <c r="BH377"/>
  <c r="BG377"/>
  <c r="BF377"/>
  <c r="T377"/>
  <c r="T376"/>
  <c r="R377"/>
  <c r="R376"/>
  <c r="P377"/>
  <c r="P376"/>
  <c r="BK377"/>
  <c r="BK376"/>
  <c r="J376"/>
  <c r="J377"/>
  <c r="BE377"/>
  <c r="J75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6"/>
  <c r="BH346"/>
  <c r="BG346"/>
  <c r="BF346"/>
  <c r="T346"/>
  <c r="T345"/>
  <c r="R346"/>
  <c r="R345"/>
  <c r="P346"/>
  <c r="P345"/>
  <c r="BK346"/>
  <c r="BK345"/>
  <c r="J345"/>
  <c r="J346"/>
  <c r="BE346"/>
  <c r="J74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T332"/>
  <c r="R333"/>
  <c r="R332"/>
  <c r="P333"/>
  <c r="P332"/>
  <c r="BK333"/>
  <c r="BK332"/>
  <c r="J332"/>
  <c r="J333"/>
  <c r="BE333"/>
  <c r="J73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T328"/>
  <c r="R329"/>
  <c r="R328"/>
  <c r="P329"/>
  <c r="P328"/>
  <c r="BK329"/>
  <c r="BK328"/>
  <c r="J328"/>
  <c r="J329"/>
  <c r="BE329"/>
  <c r="J72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7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T317"/>
  <c r="R318"/>
  <c r="R317"/>
  <c r="P318"/>
  <c r="P317"/>
  <c r="BK318"/>
  <c r="BK317"/>
  <c r="J317"/>
  <c r="J318"/>
  <c r="BE318"/>
  <c r="J70"/>
  <c r="BI316"/>
  <c r="BH316"/>
  <c r="BG316"/>
  <c r="BF316"/>
  <c r="T316"/>
  <c r="R316"/>
  <c r="P316"/>
  <c r="BK316"/>
  <c r="J316"/>
  <c r="BE316"/>
  <c r="BI315"/>
  <c r="BH315"/>
  <c r="BG315"/>
  <c r="BF315"/>
  <c r="T315"/>
  <c r="T314"/>
  <c r="R315"/>
  <c r="R314"/>
  <c r="P315"/>
  <c r="P314"/>
  <c r="BK315"/>
  <c r="BK314"/>
  <c r="J314"/>
  <c r="J315"/>
  <c r="BE315"/>
  <c r="J69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T296"/>
  <c r="R297"/>
  <c r="R296"/>
  <c r="P297"/>
  <c r="P296"/>
  <c r="BK297"/>
  <c r="BK296"/>
  <c r="J296"/>
  <c r="J297"/>
  <c r="BE297"/>
  <c r="J68"/>
  <c r="BI295"/>
  <c r="BH295"/>
  <c r="BG295"/>
  <c r="BF295"/>
  <c r="T295"/>
  <c r="T294"/>
  <c r="R295"/>
  <c r="R294"/>
  <c r="P295"/>
  <c r="P294"/>
  <c r="BK295"/>
  <c r="BK294"/>
  <c r="J294"/>
  <c r="J295"/>
  <c r="BE295"/>
  <c r="J67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T271"/>
  <c r="R272"/>
  <c r="R271"/>
  <c r="P272"/>
  <c r="P271"/>
  <c r="BK272"/>
  <c r="BK271"/>
  <c r="J271"/>
  <c r="J272"/>
  <c r="BE272"/>
  <c r="J66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T260"/>
  <c r="R261"/>
  <c r="R260"/>
  <c r="P261"/>
  <c r="P260"/>
  <c r="BK261"/>
  <c r="BK260"/>
  <c r="J260"/>
  <c r="J261"/>
  <c r="BE261"/>
  <c r="J65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64"/>
  <c r="BI249"/>
  <c r="BH249"/>
  <c r="BG249"/>
  <c r="BF249"/>
  <c r="T249"/>
  <c r="T248"/>
  <c r="R249"/>
  <c r="R248"/>
  <c r="P249"/>
  <c r="P248"/>
  <c r="BK249"/>
  <c r="BK248"/>
  <c r="J248"/>
  <c r="J249"/>
  <c r="BE249"/>
  <c r="J63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8"/>
  <c r="BH238"/>
  <c r="BG238"/>
  <c r="BF238"/>
  <c r="T238"/>
  <c r="T237"/>
  <c r="R238"/>
  <c r="R237"/>
  <c r="P238"/>
  <c r="P237"/>
  <c r="BK238"/>
  <c r="BK237"/>
  <c r="J237"/>
  <c r="J238"/>
  <c r="BE238"/>
  <c r="J62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61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60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59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58"/>
  <c r="BI101"/>
  <c r="F34"/>
  <c i="1" r="BD52"/>
  <c i="2" r="BH101"/>
  <c r="F33"/>
  <c i="1" r="BC52"/>
  <c i="2" r="BG101"/>
  <c r="F32"/>
  <c i="1" r="BB52"/>
  <c i="2" r="BF101"/>
  <c r="J31"/>
  <c i="1" r="AW52"/>
  <c i="2" r="F31"/>
  <c i="1" r="BA52"/>
  <c i="2" r="T101"/>
  <c r="T100"/>
  <c r="T99"/>
  <c r="R101"/>
  <c r="R100"/>
  <c r="R99"/>
  <c r="P101"/>
  <c r="P100"/>
  <c r="P99"/>
  <c i="1" r="AU52"/>
  <c i="2" r="BK101"/>
  <c r="BK100"/>
  <c r="J100"/>
  <c r="BK99"/>
  <c r="J99"/>
  <c r="J56"/>
  <c r="J27"/>
  <c i="1" r="AG52"/>
  <c i="2" r="J101"/>
  <c r="BE101"/>
  <c r="J30"/>
  <c i="1" r="AV52"/>
  <c i="2" r="F30"/>
  <c i="1" r="AZ52"/>
  <c i="2" r="J57"/>
  <c r="F93"/>
  <c r="E91"/>
  <c r="F49"/>
  <c r="E47"/>
  <c r="J36"/>
  <c r="J21"/>
  <c r="E21"/>
  <c r="J95"/>
  <c r="J51"/>
  <c r="J20"/>
  <c r="J18"/>
  <c r="E18"/>
  <c r="F96"/>
  <c r="F52"/>
  <c r="J17"/>
  <c r="J15"/>
  <c r="E15"/>
  <c r="F95"/>
  <c r="F51"/>
  <c r="J14"/>
  <c r="J12"/>
  <c r="J93"/>
  <c r="J49"/>
  <c r="E7"/>
  <c r="E8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<sst xmlns="http://schemas.openxmlformats.org/spreadsheetml/2006/main">
  <si>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</si>
  <si>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</si>
  <si>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</si>
  <si>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</si>
  <si>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</si>
  <si>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</si>
  <si>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</si>
  <si>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{8af0ff29-d052-4701-9d6f-8b3fee93ed7f}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</si>
  <si>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</si>
  <si>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</si>
  <si>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</si>
  <si>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</si>
  <si>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</si>
  <si>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</si>
  <si>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</si>
  <si>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</si>
  <si>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1725T(1)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</si>
  <si>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</si>
  <si>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</si>
  <si>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MŠ Bezručova - revitalizace výdejen stravy</t>
  </si>
  <si>
    <t>KSO:</t>
  </si>
  <si>
    <t/>
  </si>
  <si>
    <t>CC-CZ:</t>
  </si>
  <si>
    <t>Místo:</t>
  </si>
  <si>
    <t xml:space="preserve"> </t>
  </si>
  <si>
    <t>Datum:</t>
  </si>
  <si>
    <t>20. 10. 2017</t>
  </si>
  <si>
    <t>Zadavatel:</t>
  </si>
  <si>
    <t>IČ:</t>
  </si>
  <si>
    <t>DIČ:</t>
  </si>
  <si>
    <t>Uchazeč:</t>
  </si>
  <si>
    <t>Vyplň údaj</t>
  </si>
  <si>
    <t>Projektant: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</si>
  <si>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</si>
  <si>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</si>
  <si>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</si>
  <si>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</si>
  <si>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</si>
  <si>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</si>
  <si>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</si>
  <si>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</si>
  <si>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</si>
  <si>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</si>
  <si>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</si>
  <si>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</si>
  <si>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</si>
  <si>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</si>
  <si>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</si>
  <si>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</si>
  <si>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</si>
  <si>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</si>
  <si>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</si>
  <si>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</si>
  <si>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</si>
  <si>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</si>
  <si>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</si>
  <si>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</si>
  <si>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</si>
  <si>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</si>
  <si>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</si>
  <si>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</si>
  <si>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</si>
  <si>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</si>
  <si>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</si>
  <si>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</si>
  <si>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</si>
  <si>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</si>
  <si>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</si>
  <si>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</si>
  <si>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</si>
  <si>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</si>
  <si>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</si>
  <si>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</si>
  <si>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</si>
  <si>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</si>
  <si>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Pavilon A</t>
  </si>
  <si>
    <t>STA</t>
  </si>
  <si>
    <t>1</t>
  </si>
  <si>
    <t>{e0497cce-c9cc-41af-aef0-d177ce4eadf1}</t>
  </si>
  <si>
    <t>2</t>
  </si>
  <si>
    <t>SO 02</t>
  </si>
  <si>
    <t>Pavilon B</t>
  </si>
  <si>
    <t>{dcf7e8cc-0f2d-4a4d-ad61-79598f85107c}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</si>
  <si>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</si>
  <si>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</si>
  <si>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</si>
  <si>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</si>
  <si>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</si>
  <si>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</si>
  <si>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</si>
  <si>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Pavilon A</t>
  </si>
  <si>
    <t>REKAPITULACE ČLENĚNÍ SOUPISU PRACÍ</t>
  </si>
  <si>
    <t>Kód dílu - Popis</t>
  </si>
  <si>
    <t>Cena celkem [CZK]</t>
  </si>
  <si>
    <t>Náklady soupisu celkem</t>
  </si>
  <si>
    <t>-1</t>
  </si>
  <si>
    <t>003 - Svislé konstrukce</t>
  </si>
  <si>
    <t>006 - Úpravy povrchu</t>
  </si>
  <si>
    <t>009 - Ostatní konstrukce a práce</t>
  </si>
  <si>
    <t>021 - Silnoproud</t>
  </si>
  <si>
    <t>022 - Slaboproud</t>
  </si>
  <si>
    <t>046 - Zemní práce pro montážní práce</t>
  </si>
  <si>
    <t>099 - Přesun hmot HSV</t>
  </si>
  <si>
    <t>711 - Izolace proti vodě</t>
  </si>
  <si>
    <t>721 - Vnitřní kanalizace</t>
  </si>
  <si>
    <t>722 - Vnitřní vodovod</t>
  </si>
  <si>
    <t>724 - Strojní vybavení</t>
  </si>
  <si>
    <t>725 - Zařizovací předměty</t>
  </si>
  <si>
    <t>733 - Ústřední vytápění - rozvodné potrubí</t>
  </si>
  <si>
    <t>734 - Ústřední vytápění - armatury</t>
  </si>
  <si>
    <t>735 - Ústřední vytápění - otopná tělesa</t>
  </si>
  <si>
    <t>766 - Konstrukce truhlářské</t>
  </si>
  <si>
    <t>771 - Podlahy z dlaždic</t>
  </si>
  <si>
    <t>781 - Obklady keramické</t>
  </si>
  <si>
    <t>783 - Nátěry</t>
  </si>
  <si>
    <t>784 - Malby</t>
  </si>
  <si>
    <t>V01 - Průzkumné, geodetické a projektové práce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</si>
  <si>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</si>
  <si>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</si>
  <si>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</si>
  <si>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</si>
  <si>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</si>
  <si>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</si>
  <si>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</si>
  <si>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</si>
  <si>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</si>
  <si>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</si>
  <si>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</si>
  <si>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</si>
  <si>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</si>
  <si>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</si>
  <si>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</si>
  <si>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003</t>
  </si>
  <si>
    <t>Svislé konstrukce</t>
  </si>
  <si>
    <t>ROZPOCET</t>
  </si>
  <si>
    <t>K</t>
  </si>
  <si>
    <t>340238231</t>
  </si>
  <si>
    <t>Zazdívka otvorů v příčkách nebo stěnách plochy přes 0,25 m2 do 1 m2 příčkovkami hladkými pórobetonovými , objemové hmotnosti 500 kg/m3, tl. příčky 50 mm</t>
  </si>
  <si>
    <t>m2</t>
  </si>
  <si>
    <t>CS ÚRS 2017 01</t>
  </si>
  <si>
    <t>4</t>
  </si>
  <si>
    <t>VV</t>
  </si>
  <si>
    <t>(0,125+0,175)*3*2</t>
  </si>
  <si>
    <t>True</t>
  </si>
  <si>
    <t>Součet</t>
  </si>
  <si>
    <t>006</t>
  </si>
  <si>
    <t>Úpravy povrchu</t>
  </si>
  <si>
    <t>611311132</t>
  </si>
  <si>
    <t>Potažení vnitřních ploch štukem tloušťky do 3 mm vodorovných konstrukcí stropů žebrových nebo osamělých trámů</t>
  </si>
  <si>
    <t>3</t>
  </si>
  <si>
    <t>612131121</t>
  </si>
  <si>
    <t>Podkladní a spojovací vrstva vnitřních omítaných ploch penetrace akrylát-silikonová nanášená ručně stěn</t>
  </si>
  <si>
    <t>6</t>
  </si>
  <si>
    <t>15,601+21,095+61,87</t>
  </si>
  <si>
    <t>612135001</t>
  </si>
  <si>
    <t>Vyrovnání nerovností podkladu vnitřních omítaných ploch maltou, tloušťky do 10 mm vápenocementovou stěn</t>
  </si>
  <si>
    <t>8</t>
  </si>
  <si>
    <t>15,601/2</t>
  </si>
  <si>
    <t>5</t>
  </si>
  <si>
    <t>612135011</t>
  </si>
  <si>
    <t>Vyrovnání nerovností podkladu vnitřních omítaných ploch tmelem, tloušťky do 2 mm stěn</t>
  </si>
  <si>
    <t>10</t>
  </si>
  <si>
    <t>0,3*3,8</t>
  </si>
  <si>
    <t>1,8*(1,805*2+3,8*2)-0,8*1,8-0,89*(1,8-1,04)</t>
  </si>
  <si>
    <t>0,3*(3,8+3,4-0,89)</t>
  </si>
  <si>
    <t>612135095</t>
  </si>
  <si>
    <t>Vyrovnání nerovností podkladu vnitřních omítaných ploch tmelem, tloušťky do 2 mm Příplatek k ceně za každý další 1 mm tloušťky podkladní vrstvy přes 2 mm tmelem stěn</t>
  </si>
  <si>
    <t>12</t>
  </si>
  <si>
    <t>21,095*2</t>
  </si>
  <si>
    <t>7</t>
  </si>
  <si>
    <t>612142001</t>
  </si>
  <si>
    <t>Potažení vnitřních ploch pletivem v ploše nebo pruzích, na plném podkladu sklovláknitým vtlačením do tmelu stěn</t>
  </si>
  <si>
    <t>14</t>
  </si>
  <si>
    <t>612311131</t>
  </si>
  <si>
    <t>Potažení vnitřních ploch štukem tloušťky do 3 mm svislých konstrukcí stěn</t>
  </si>
  <si>
    <t>16</t>
  </si>
  <si>
    <t>1,2*(3,8*2+1,805*2)-0,8*0,2*2-0,89*0,98+0,125*1,74*2</t>
  </si>
  <si>
    <t>2,9*(1,495*2+2,83*2)-0,8*1,9*2-0,73*1,02+0,15*1,02*2+0,15*0,73-0,1*0,15</t>
  </si>
  <si>
    <t>1,2*(3,8+0,225+3,4-0,29)+0,125*1,74*2-0,89*0,98</t>
  </si>
  <si>
    <t>2,9*(1,805-0,225+0,22+0,6+0,15+1,595+2,83+0,29)+0,125*1,73*2+0,15*(0,73+1,02*2)-0,89*1,73-0,8*1,9-0,73*1,02-1,1*0,9-0,6*0,9*2-0,1*0,15*2</t>
  </si>
  <si>
    <t>9</t>
  </si>
  <si>
    <t>612325112</t>
  </si>
  <si>
    <t>Vápenocementová nebo vápenná omítka rýh hladká ve stěnách, šířky rýhy přes 150 do 300 mm</t>
  </si>
  <si>
    <t>18</t>
  </si>
  <si>
    <t>0,2*6,8+0,3*(3+2,3)</t>
  </si>
  <si>
    <t>612325411</t>
  </si>
  <si>
    <t>Oprava vápenocementové nebo vápenné omítky vnitřních ploch hladké, tloušťky do 20 mm stěn, v rozsahu opravované plochy do 10%</t>
  </si>
  <si>
    <t>20</t>
  </si>
  <si>
    <t>11</t>
  </si>
  <si>
    <t>612325451</t>
  </si>
  <si>
    <t>Oprava vápenocementové nebo vápenné omítky vnitřních ploch Příplatek k cenám za každých dalších 10 mm tloušťky omítky stěn, v rozsahu opravované plochy do 10%</t>
  </si>
  <si>
    <t>22</t>
  </si>
  <si>
    <t>89,339*3</t>
  </si>
  <si>
    <t>619991001</t>
  </si>
  <si>
    <t>Zakrytí vnitřních ploch před znečištěním včetně pozdějšího odkrytí podlah fólií přilepenou lepící páskou</t>
  </si>
  <si>
    <t>24</t>
  </si>
  <si>
    <t>13</t>
  </si>
  <si>
    <t>619991011</t>
  </si>
  <si>
    <t>Zakrytí vnitřních ploch před znečištěním včetně pozdějšího odkrytí konstrukcí a prvků obalením fólií a přelepením páskou</t>
  </si>
  <si>
    <t>26</t>
  </si>
  <si>
    <t>8*1,5*1*2</t>
  </si>
  <si>
    <t>619991021</t>
  </si>
  <si>
    <t>Zakrytí vnitřních ploch před znečištěním včetně pozdějšího odkrytí rámů oken a dveří, keramických soklů oblepením malířskou páskou</t>
  </si>
  <si>
    <t>m</t>
  </si>
  <si>
    <t>28</t>
  </si>
  <si>
    <t>622143003</t>
  </si>
  <si>
    <t>Montáž omítkových profilů plastových nebo pozinkovaných, upevněných vtlačením do podkladní vrstvy nebo přibitím rohových s tkaninou</t>
  </si>
  <si>
    <t>30</t>
  </si>
  <si>
    <t>3*2+3*3+3*(0,89+2*1,74)+2*(0,73*2+1,02*2)+2,83*2</t>
  </si>
  <si>
    <t>M</t>
  </si>
  <si>
    <t>59051482</t>
  </si>
  <si>
    <t>Lišta rohová Al ,10/15 cm s tkaninou bal. 2,5 m</t>
  </si>
  <si>
    <t>32</t>
  </si>
  <si>
    <t>40,77*1,05</t>
  </si>
  <si>
    <t>17</t>
  </si>
  <si>
    <t>629991011</t>
  </si>
  <si>
    <t>Zakrytí vnějších ploch před znečištěním včetně pozdějšího odkrytí výplní otvorů a svislých ploch fólií přilepenou lepící páskou</t>
  </si>
  <si>
    <t>34</t>
  </si>
  <si>
    <t>632451107</t>
  </si>
  <si>
    <t>Potěr cementový samonivelační ze suchých směsí tloušťky přes 15 do 20 mm</t>
  </si>
  <si>
    <t>36</t>
  </si>
  <si>
    <t>19</t>
  </si>
  <si>
    <t>634112113</t>
  </si>
  <si>
    <t>Obvodová dilatace mezi stěnou a samonivelačním potěrem podlahovým páskem výšky 80 mm</t>
  </si>
  <si>
    <t>38</t>
  </si>
  <si>
    <t>1,805*2+3,8*2+1,495*2+2,83*2</t>
  </si>
  <si>
    <t>3,4*2+3,8*2</t>
  </si>
  <si>
    <t>634663111</t>
  </si>
  <si>
    <t>Výplň dilatačních spar mazanin polyuretanovou samonivelační hmotou, šířka spáry do 10 mm</t>
  </si>
  <si>
    <t>40</t>
  </si>
  <si>
    <t>009</t>
  </si>
  <si>
    <t>Ostatní konstrukce a práce</t>
  </si>
  <si>
    <t>952902031</t>
  </si>
  <si>
    <t>Čištění budov při provádění oprav a udržovacích prací podlah hladkých omytím</t>
  </si>
  <si>
    <t>42</t>
  </si>
  <si>
    <t>952902121</t>
  </si>
  <si>
    <t>Čištění budov při provádění oprav a udržovacích prací podlah drsných nebo chodníků zametením</t>
  </si>
  <si>
    <t>44</t>
  </si>
  <si>
    <t>23</t>
  </si>
  <si>
    <t>953942121</t>
  </si>
  <si>
    <t>Osazování drobných kovových předmětů se zalitím maltou cementovou, do vysekaných kapes nebo připravených otvorů ochranných úhelníků</t>
  </si>
  <si>
    <t>kus</t>
  </si>
  <si>
    <t>46</t>
  </si>
  <si>
    <t>35441802</t>
  </si>
  <si>
    <t>Úhelník ochranný na ochranu svodu - 1700 mm, nerez</t>
  </si>
  <si>
    <t>48</t>
  </si>
  <si>
    <t>25</t>
  </si>
  <si>
    <t>965046111</t>
  </si>
  <si>
    <t>Broušení stávajících betonových podlah úběr do 3 mm</t>
  </si>
  <si>
    <t>50</t>
  </si>
  <si>
    <t>965046119</t>
  </si>
  <si>
    <t>Broušení stávajících betonových podlah Příplatek k ceně za každý další 1 mm úběru</t>
  </si>
  <si>
    <t>52</t>
  </si>
  <si>
    <t>2*22,316</t>
  </si>
  <si>
    <t>27</t>
  </si>
  <si>
    <t>974031155</t>
  </si>
  <si>
    <t>Vysekání rýh ve zdivu cihelném na maltu vápennou nebo vápenocementovou do hl. 100 mm a šířky do 200 mm</t>
  </si>
  <si>
    <t>54</t>
  </si>
  <si>
    <t>3,8+3</t>
  </si>
  <si>
    <t>974031157</t>
  </si>
  <si>
    <t>Vysekání rýh ve zdivu cihelném na maltu vápennou nebo vápenocementovou do hl. 100 mm a šířky do 300 mm</t>
  </si>
  <si>
    <t>56</t>
  </si>
  <si>
    <t>29</t>
  </si>
  <si>
    <t>974031167</t>
  </si>
  <si>
    <t>Vysekání rýh ve zdivu cihelném na maltu vápennou nebo vápenocementovou do hl. 150 mm a šířky do 300 mm</t>
  </si>
  <si>
    <t>58</t>
  </si>
  <si>
    <t>978035115</t>
  </si>
  <si>
    <t>Odstranění tenkovrstvých omítek tloušťky do 2 mm obroušením, rozsahu přes 30 do 50%</t>
  </si>
  <si>
    <t>60</t>
  </si>
  <si>
    <t>31</t>
  </si>
  <si>
    <t>979081111</t>
  </si>
  <si>
    <t>Odvoz suti a vybouraných hmot na skládku do 1 km</t>
  </si>
  <si>
    <t>t</t>
  </si>
  <si>
    <t>62</t>
  </si>
  <si>
    <t>979081121</t>
  </si>
  <si>
    <t>Odvoz suti a vybouraných hmot na skládku za každý další 1 km</t>
  </si>
  <si>
    <t>64</t>
  </si>
  <si>
    <t>7*2,513</t>
  </si>
  <si>
    <t>33</t>
  </si>
  <si>
    <t>979098231</t>
  </si>
  <si>
    <t>Poplatek za uložení stavebního odpadu na skládce (skládkovné) směsného</t>
  </si>
  <si>
    <t>66</t>
  </si>
  <si>
    <t>997013000</t>
  </si>
  <si>
    <t>Vystěhování a vyklizení prostoru staveniště</t>
  </si>
  <si>
    <t>hod</t>
  </si>
  <si>
    <t>R - POLOŽKA</t>
  </si>
  <si>
    <t>68</t>
  </si>
  <si>
    <t>35</t>
  </si>
  <si>
    <t>997013211</t>
  </si>
  <si>
    <t>Vnitrostaveništní doprava suti a vybouraných hmot vodorovně do 50 m svisle ručně (nošením po schodech) pro budovy a haly výšky do 6 m</t>
  </si>
  <si>
    <t>70</t>
  </si>
  <si>
    <t>021</t>
  </si>
  <si>
    <t>Silnoproud</t>
  </si>
  <si>
    <t>210010003</t>
  </si>
  <si>
    <t>Montáž trubek plastových ohebných D 23 mm uložených pod omítku</t>
  </si>
  <si>
    <t>72</t>
  </si>
  <si>
    <t>37</t>
  </si>
  <si>
    <t>34571154</t>
  </si>
  <si>
    <t>Trubka elektroinstalační ohebná z PH, D 22,9/28,5 mm</t>
  </si>
  <si>
    <t>74</t>
  </si>
  <si>
    <t>210010301</t>
  </si>
  <si>
    <t>Montáž krabic přístrojových zapuštěných plastových kruhových KU 68/1, KU68/1301, KP67, KP68/2</t>
  </si>
  <si>
    <t>76</t>
  </si>
  <si>
    <t>2+2+6</t>
  </si>
  <si>
    <t>39</t>
  </si>
  <si>
    <t>34571511</t>
  </si>
  <si>
    <t>Krabice přístrojová instalační 500 V, D 69 mm x 30mm</t>
  </si>
  <si>
    <t>78</t>
  </si>
  <si>
    <t>34571513</t>
  </si>
  <si>
    <t>Krabice elektroinstalační přístrojová trojitá KP 64/3 KA</t>
  </si>
  <si>
    <t>80</t>
  </si>
  <si>
    <t>41</t>
  </si>
  <si>
    <t>34571514</t>
  </si>
  <si>
    <t>Krabice elektroinstalační rozvodná (KR 68)</t>
  </si>
  <si>
    <t>82</t>
  </si>
  <si>
    <t>210100001</t>
  </si>
  <si>
    <t>Ukončení vodičů v rozváděči nebo na přístroji včetně zapojení průřezu žíly do 2,5 mm2</t>
  </si>
  <si>
    <t>84</t>
  </si>
  <si>
    <t>2*3*2</t>
  </si>
  <si>
    <t>43</t>
  </si>
  <si>
    <t>210100013</t>
  </si>
  <si>
    <t>Ukončení vodičů v rozváděči nebo na přístroji včetně zapojení průřezu žíly do 4 mm2</t>
  </si>
  <si>
    <t>86</t>
  </si>
  <si>
    <t>210100096</t>
  </si>
  <si>
    <t>Ukončení vodičů na svorkovnici s otevřením a uzavřením krytu včetně zapojení průřezu žíly do 2,5mm2</t>
  </si>
  <si>
    <t>88</t>
  </si>
  <si>
    <t>3*4*2</t>
  </si>
  <si>
    <t>45</t>
  </si>
  <si>
    <t>210110031</t>
  </si>
  <si>
    <t>Montáž zapuštěný vypínač nn jednopólový bezšroubové připojení</t>
  </si>
  <si>
    <t>90</t>
  </si>
  <si>
    <t>34535515</t>
  </si>
  <si>
    <t>Spínač jednopólový 10A bílý, slonová kost</t>
  </si>
  <si>
    <t>92</t>
  </si>
  <si>
    <t>47</t>
  </si>
  <si>
    <t>34536700</t>
  </si>
  <si>
    <t>Rámeček pro spínače a zásuvky 3901A-B10 jednonásobný</t>
  </si>
  <si>
    <t>94</t>
  </si>
  <si>
    <t>210110081</t>
  </si>
  <si>
    <t>Montáž spínač nn přípojkasporáková s doutnavkou se zapojením vodičů</t>
  </si>
  <si>
    <t>96</t>
  </si>
  <si>
    <t>49</t>
  </si>
  <si>
    <t>34536392</t>
  </si>
  <si>
    <t>Spínač páčkový trojpólový 25A nástěnný se signální doutnavkou 39563-13C</t>
  </si>
  <si>
    <t>98</t>
  </si>
  <si>
    <t>210111041</t>
  </si>
  <si>
    <t>Montáž zásuvka (polo)zapuštěná bezšroubové připojení 2P+PE se zapojením vodičů</t>
  </si>
  <si>
    <t>100</t>
  </si>
  <si>
    <t>51</t>
  </si>
  <si>
    <t>210111042</t>
  </si>
  <si>
    <t>Montáž zásuvka (polo)zapuštěná bezšroubové připojení 2P+PE dvojí zapojení - průběžná</t>
  </si>
  <si>
    <t>102</t>
  </si>
  <si>
    <t>34536710</t>
  </si>
  <si>
    <t>Rámeček pro spínače a zásuvky 3901A-B30 trojnásobný, vodorovný</t>
  </si>
  <si>
    <t>104</t>
  </si>
  <si>
    <t>53</t>
  </si>
  <si>
    <t>34555103</t>
  </si>
  <si>
    <t>Zásuvka 1násobná 16A bílý, slonová kost</t>
  </si>
  <si>
    <t>106</t>
  </si>
  <si>
    <t>210120453</t>
  </si>
  <si>
    <t>Montáž jističů třípólových nn do 25 A ve skříni</t>
  </si>
  <si>
    <t>108</t>
  </si>
  <si>
    <t>55</t>
  </si>
  <si>
    <t>35822401</t>
  </si>
  <si>
    <t>Jistič 3pólový-charakteristika B 16A</t>
  </si>
  <si>
    <t>110</t>
  </si>
  <si>
    <t>210203000</t>
  </si>
  <si>
    <t>DMTŽ + zpětná montáž zásuvek, vypínačů a vnitřního osvětlení</t>
  </si>
  <si>
    <t>kpl</t>
  </si>
  <si>
    <t>112</t>
  </si>
  <si>
    <t>57</t>
  </si>
  <si>
    <t>210280001</t>
  </si>
  <si>
    <t>Zkoušky a prohlídky el rozvodů a zařízení celková prohlídka pro objem mtž prací do 100 000 Kč - výdejna 1. a 2. NP + přípravna</t>
  </si>
  <si>
    <t>114</t>
  </si>
  <si>
    <t>210800002</t>
  </si>
  <si>
    <t>Montáž měděných vodičů CYY 2,5 mm2 pod omítku ve stěně</t>
  </si>
  <si>
    <t>116</t>
  </si>
  <si>
    <t>59</t>
  </si>
  <si>
    <t>34140824</t>
  </si>
  <si>
    <t>Vodič silový s Cu jádrem CY H07 V-U 2,50 mm2</t>
  </si>
  <si>
    <t>118</t>
  </si>
  <si>
    <t>210800003</t>
  </si>
  <si>
    <t>Montáž měděných vodičů CYY 4 mm2 pod omítku ve stěně</t>
  </si>
  <si>
    <t>120</t>
  </si>
  <si>
    <t>61</t>
  </si>
  <si>
    <t>34140825</t>
  </si>
  <si>
    <t>Vodič silový s Cu jádrem CY H07 V-U 4 mm2</t>
  </si>
  <si>
    <t>122</t>
  </si>
  <si>
    <t>210800010</t>
  </si>
  <si>
    <t>Napojení zásuvek a spínače na stávající zásuvkový a světelný okruh</t>
  </si>
  <si>
    <t>124</t>
  </si>
  <si>
    <t>63</t>
  </si>
  <si>
    <t>210800105</t>
  </si>
  <si>
    <t>Montáž měděných kabelů CYKY,CYBY,CYMY,NYM,CYKYLS,CYKYLo 3x1,5 mm2 uložených pod omítku ve stěně</t>
  </si>
  <si>
    <t>126</t>
  </si>
  <si>
    <t>34111030</t>
  </si>
  <si>
    <t>Kabel silový s Cu jádrem CYKY 3x1,5 mm2</t>
  </si>
  <si>
    <t>128</t>
  </si>
  <si>
    <t>65</t>
  </si>
  <si>
    <t>210800106</t>
  </si>
  <si>
    <t>Montáž měděných kabelů CYKY,CYBY,CYMY,NYM,CYKYLS,CYKYLo 3x2,5 mm2 uložených pod omítku ve stěně</t>
  </si>
  <si>
    <t>130</t>
  </si>
  <si>
    <t>34111036</t>
  </si>
  <si>
    <t>Kabel silový s Cu jádrem CYKY 3x2,5 mm2</t>
  </si>
  <si>
    <t>132</t>
  </si>
  <si>
    <t>67</t>
  </si>
  <si>
    <t>210800116</t>
  </si>
  <si>
    <t>Montáž měděných kabelů CYKY,CYBY,CYMY,NYM,CYKYLS,CYKYLo 5x2,5 mm2 uložených pod omítku ve stěně</t>
  </si>
  <si>
    <t>134</t>
  </si>
  <si>
    <t>34111094</t>
  </si>
  <si>
    <t>Kabel silový s Cu jádrem CYKY 5x2,5 mm2</t>
  </si>
  <si>
    <t>136</t>
  </si>
  <si>
    <t>69</t>
  </si>
  <si>
    <t>210802349</t>
  </si>
  <si>
    <t>Montáž měděných vodičů CYSY, HO5-F, HO5 VVH2-F, HO7RN do 1 kV 5x2,50 mm2 uložených pevně</t>
  </si>
  <si>
    <t>138</t>
  </si>
  <si>
    <t>34143825</t>
  </si>
  <si>
    <t>Kabel CYSY s CU jádrem 5Cx2,5 mm2</t>
  </si>
  <si>
    <t>140</t>
  </si>
  <si>
    <t>71</t>
  </si>
  <si>
    <t>210809010</t>
  </si>
  <si>
    <t>Podružný materiál (WAGO svorky, svorky na ochranné pospojování, drobný úchytný materiál, sádra...</t>
  </si>
  <si>
    <t>142</t>
  </si>
  <si>
    <t>022</t>
  </si>
  <si>
    <t>Slaboproud</t>
  </si>
  <si>
    <t>220330090</t>
  </si>
  <si>
    <t>Osazení kouřového čidla (detektor kouře) vč. výměny baterií</t>
  </si>
  <si>
    <t>soubor</t>
  </si>
  <si>
    <t>144</t>
  </si>
  <si>
    <t>73</t>
  </si>
  <si>
    <t>220339000</t>
  </si>
  <si>
    <t>Demontáž stávajících kouřových čidel + uložení k opětovnému použití</t>
  </si>
  <si>
    <t>146</t>
  </si>
  <si>
    <t>046</t>
  </si>
  <si>
    <t>Zemní práce pro montážní práce</t>
  </si>
  <si>
    <t>460680452</t>
  </si>
  <si>
    <t>Vysekání kapes a výklenků ve zdivu cihelném pro krabice 10x10x8 cm</t>
  </si>
  <si>
    <t>148</t>
  </si>
  <si>
    <t>75</t>
  </si>
  <si>
    <t>460680612</t>
  </si>
  <si>
    <t>Vysekání rýh pro montáž trubek a kabelů v omítce vápenné a vápenocementové stěn šířky do 5 cm</t>
  </si>
  <si>
    <t>150</t>
  </si>
  <si>
    <t>2*(1,5+1,5+0,7)</t>
  </si>
  <si>
    <t>460680613</t>
  </si>
  <si>
    <t>Vysekání rýh pro montáž trubek a kabelů v omítce vápenné a vápenocementové stěn šířky do 7 cm</t>
  </si>
  <si>
    <t>152</t>
  </si>
  <si>
    <t>2*(2,5+3,4+1,5)</t>
  </si>
  <si>
    <t>77</t>
  </si>
  <si>
    <t>460710042</t>
  </si>
  <si>
    <t>Vyplnění a omítnutí rýh ve stěnách hloubky do 5 cm a šířky do 5 cm</t>
  </si>
  <si>
    <t>154</t>
  </si>
  <si>
    <t>460710043</t>
  </si>
  <si>
    <t>Vyplnění a omítnutí rýh ve stěnách hloubky do 5 cm a šířky do 7 cm</t>
  </si>
  <si>
    <t>156</t>
  </si>
  <si>
    <t>099</t>
  </si>
  <si>
    <t>Přesun hmot HSV</t>
  </si>
  <si>
    <t>79</t>
  </si>
  <si>
    <t>998018002</t>
  </si>
  <si>
    <t>Přesun hmot pro budovy občanské výstavby, bydlení, výrobu a služby ruční - bez užití mechanizace vodorovná dopravní vzdálenost do 100 m pro budovy s jakoukoliv nosnou konstrukcí výšky přes 6 do 12 m</t>
  </si>
  <si>
    <t>158</t>
  </si>
  <si>
    <t>711</t>
  </si>
  <si>
    <t>Izolace proti vodě</t>
  </si>
  <si>
    <t>711113111</t>
  </si>
  <si>
    <t>Izolace proti zemní vlhkosti natěradly a tmely za studena na ploše vodorovné V emulzí elastickou plošnou (kombinace bitumenu a plastu)</t>
  </si>
  <si>
    <t>160</t>
  </si>
  <si>
    <t>81</t>
  </si>
  <si>
    <t>711191001</t>
  </si>
  <si>
    <t>Provedení nátěru adhezního můstku na ploše vodorovné V</t>
  </si>
  <si>
    <t>162</t>
  </si>
  <si>
    <t>22,316*2</t>
  </si>
  <si>
    <t>58581290</t>
  </si>
  <si>
    <t>Penetrace disperzní z akrylátových pryskyřic bal. 10 kg</t>
  </si>
  <si>
    <t>kg</t>
  </si>
  <si>
    <t>164</t>
  </si>
  <si>
    <t>22,316*2*100/1000</t>
  </si>
  <si>
    <t>721</t>
  </si>
  <si>
    <t>Vnitřní kanalizace</t>
  </si>
  <si>
    <t>721171803</t>
  </si>
  <si>
    <t>Demontáž potrubí z novodurových trub odpadních nebo připojovacích do D 75</t>
  </si>
  <si>
    <t>168</t>
  </si>
  <si>
    <t>85</t>
  </si>
  <si>
    <t>721174042</t>
  </si>
  <si>
    <t>Potrubí z plastových trub polypropylenové připojovací DN 40</t>
  </si>
  <si>
    <t>170</t>
  </si>
  <si>
    <t>721174043</t>
  </si>
  <si>
    <t>Potrubí z plastových trub polypropylenové připojovací DN 50</t>
  </si>
  <si>
    <t>172</t>
  </si>
  <si>
    <t>87</t>
  </si>
  <si>
    <t>721194104</t>
  </si>
  <si>
    <t>Vyměření přípojek na potrubí vyvedení a upevnění odpadních výpustek DN 40</t>
  </si>
  <si>
    <t>174</t>
  </si>
  <si>
    <t>721220801</t>
  </si>
  <si>
    <t>Demontáž zápachových uzávěrek do DN 70</t>
  </si>
  <si>
    <t>176</t>
  </si>
  <si>
    <t>89</t>
  </si>
  <si>
    <t>721226511</t>
  </si>
  <si>
    <t xml:space="preserve">Zápachové uzávěrky podomítkové (Pe) s krycí deskou pro pračku a myčku DN 40 </t>
  </si>
  <si>
    <t>178</t>
  </si>
  <si>
    <t>721226521</t>
  </si>
  <si>
    <t xml:space="preserve">Zápachové uzávěrky nástěnné (PP) pro pračku a myčku DN 40 </t>
  </si>
  <si>
    <t>180</t>
  </si>
  <si>
    <t>91</t>
  </si>
  <si>
    <t>721290111</t>
  </si>
  <si>
    <t>Zkouška těsnosti kanalizace v objektech vodou do DN 125</t>
  </si>
  <si>
    <t>182</t>
  </si>
  <si>
    <t>721290120</t>
  </si>
  <si>
    <t>Zkouška těsnosti potrubí kanalizace - zkouška plynotěsnosti</t>
  </si>
  <si>
    <t>184</t>
  </si>
  <si>
    <t>93</t>
  </si>
  <si>
    <t>721290821</t>
  </si>
  <si>
    <t>Vnitrostaveništní přemístění vybouraných (demontovaných) hmot vnitřní kanalizace vodorovně do 100 m v objektech výšky do 6 m</t>
  </si>
  <si>
    <t>186</t>
  </si>
  <si>
    <t>722</t>
  </si>
  <si>
    <t>Vnitřní vodovod</t>
  </si>
  <si>
    <t>95</t>
  </si>
  <si>
    <t>722130803</t>
  </si>
  <si>
    <t>Demontáž potrubí z ocelových trubek pozinkovaných závitových přes 40 do DN 50</t>
  </si>
  <si>
    <t>190</t>
  </si>
  <si>
    <t>722130831</t>
  </si>
  <si>
    <t>Demontáž potrubí z ocelových trubek pozinkovaných tvarovek nástěnek</t>
  </si>
  <si>
    <t>192</t>
  </si>
  <si>
    <t>97</t>
  </si>
  <si>
    <t>722174022</t>
  </si>
  <si>
    <t>Potrubí z plastových trubek z polypropylenu (PPR) svařovaných polyfuzně PN 20 (SDR 6) D 20 x 3,4</t>
  </si>
  <si>
    <t>194</t>
  </si>
  <si>
    <t>722174023</t>
  </si>
  <si>
    <t>Potrubí z plastových trubek z polypropylenu (PPR) svařovaných polyfuzně PN 20 (SDR 6) D 25 x 4,2</t>
  </si>
  <si>
    <t>196</t>
  </si>
  <si>
    <t>99</t>
  </si>
  <si>
    <t>722174024</t>
  </si>
  <si>
    <t>Potrubí z plastových trubek z polypropylenu (PPR) svařovaných polyfuzně PN 20 (SDR 6) D 32 x 5,4</t>
  </si>
  <si>
    <t>198</t>
  </si>
  <si>
    <t>722174063</t>
  </si>
  <si>
    <t>Potrubí z plastových trubek z polypropylenu (PPR) svařovaných polyfuzně křížení potrubí (PPR) PN 20 (SDR 6) D 25 x 4,2</t>
  </si>
  <si>
    <t>200</t>
  </si>
  <si>
    <t>101</t>
  </si>
  <si>
    <t>722174064</t>
  </si>
  <si>
    <t>Potrubí z plastových trubek z polypropylenu (PPR) svařovaných polyfuzně křížení potrubí (PPR) PN 20 (SDR 6) D 32 x 5,4</t>
  </si>
  <si>
    <t>202</t>
  </si>
  <si>
    <t>722181261</t>
  </si>
  <si>
    <t>Ochrana potrubí tepelně izolačními trubicemi z kamenné vlny tloušťky do 25 mm DN do 22 mm</t>
  </si>
  <si>
    <t>204</t>
  </si>
  <si>
    <t>103</t>
  </si>
  <si>
    <t>722181262</t>
  </si>
  <si>
    <t>Ochrana potrubí tepelně izolačními trubicemi z kamenné vlny tloušťky do 40 mm DN do 22 mm</t>
  </si>
  <si>
    <t>206</t>
  </si>
  <si>
    <t>722181271</t>
  </si>
  <si>
    <t>Ochrana potrubí tepelně izolačními trubicemi z kamenné vlny tloušťky do 25 mm DN do 42mm</t>
  </si>
  <si>
    <t>208</t>
  </si>
  <si>
    <t>105</t>
  </si>
  <si>
    <t>722181272</t>
  </si>
  <si>
    <t>Ochrana potrubí tepelně izolačními trubicemi z kamenné vlny tloušťky do 40 mm DN do 42 mm</t>
  </si>
  <si>
    <t>210</t>
  </si>
  <si>
    <t>722181812</t>
  </si>
  <si>
    <t>Demontáž plstěných pásů z trub do D 50</t>
  </si>
  <si>
    <t>212</t>
  </si>
  <si>
    <t>107</t>
  </si>
  <si>
    <t>722190401</t>
  </si>
  <si>
    <t>Zřízení přípojek na potrubí vyvedení a upevnění výpustek do DN 25</t>
  </si>
  <si>
    <t>214</t>
  </si>
  <si>
    <t>722220111</t>
  </si>
  <si>
    <t>Armatury s jedním závitem nástěnky pro výtokový ventil G 1/2</t>
  </si>
  <si>
    <t>216</t>
  </si>
  <si>
    <t>109</t>
  </si>
  <si>
    <t>722220121</t>
  </si>
  <si>
    <t>Armatury s jedním závitem nástěnky pro baterii G 1/2</t>
  </si>
  <si>
    <t>pár</t>
  </si>
  <si>
    <t>218</t>
  </si>
  <si>
    <t>722240122</t>
  </si>
  <si>
    <t>Armatury z plastických hmot kohouty (PPR) kulové DN 20</t>
  </si>
  <si>
    <t>220</t>
  </si>
  <si>
    <t>111</t>
  </si>
  <si>
    <t>722290226</t>
  </si>
  <si>
    <t>Zkoušky, proplach a desinfekce vodovodního potrubí zkoušky těsnosti vodovodního potrubí závitového do DN 50</t>
  </si>
  <si>
    <t>222</t>
  </si>
  <si>
    <t>16+36+12</t>
  </si>
  <si>
    <t>722290234</t>
  </si>
  <si>
    <t>Zkoušky, proplach a desinfekce vodovodního potrubí proplach a desinfekce vodovodního potrubí do DN 80</t>
  </si>
  <si>
    <t>224</t>
  </si>
  <si>
    <t>113</t>
  </si>
  <si>
    <t>722290821</t>
  </si>
  <si>
    <t>Vnitrostaveništní přemístění vybouraných (demontovaných) hmot vnitřní vodovod vodorovně do 100 m v objektech výšky do 6 m</t>
  </si>
  <si>
    <t>226</t>
  </si>
  <si>
    <t>724</t>
  </si>
  <si>
    <t>Strojní vybavení</t>
  </si>
  <si>
    <t>115</t>
  </si>
  <si>
    <t>724209001</t>
  </si>
  <si>
    <t>Demontáž hasícího přístroje, uložení v prostoru MŠ, zpětná montáž</t>
  </si>
  <si>
    <t>230</t>
  </si>
  <si>
    <t>725</t>
  </si>
  <si>
    <t>Zařizovací předměty</t>
  </si>
  <si>
    <t>117</t>
  </si>
  <si>
    <t>725210821</t>
  </si>
  <si>
    <t>Demontáž umyvadel bez výtokových armatur umyvadel</t>
  </si>
  <si>
    <t>234</t>
  </si>
  <si>
    <t>725211602</t>
  </si>
  <si>
    <t>Umyvadla keramická bez výtokových armatur se zápachovou uzávěrkou připevněná na stěnu šrouby bílá bez sloupu nebo krytu na sifon 550 mm</t>
  </si>
  <si>
    <t>236</t>
  </si>
  <si>
    <t>123</t>
  </si>
  <si>
    <t>725320822</t>
  </si>
  <si>
    <t>Demontáž dřezů dvojitých bez výtokových armatur vestavěných v kuchyňských sestavách</t>
  </si>
  <si>
    <t>246</t>
  </si>
  <si>
    <t>725530831</t>
  </si>
  <si>
    <t>Demontáž elektrických zásobníkových ohřívačů vody průtokových jakýchkoliv</t>
  </si>
  <si>
    <t>248</t>
  </si>
  <si>
    <t>125</t>
  </si>
  <si>
    <t>725590811</t>
  </si>
  <si>
    <t>Vnitrostaveništní přemístění vybouraných (demontovaných) hmot zařizovacích předmětů vodorovně do 100 m v objektech výšky do 6 m</t>
  </si>
  <si>
    <t>250</t>
  </si>
  <si>
    <t>725813111</t>
  </si>
  <si>
    <t>Ventily rohové bez připojovací trubičky nebo flexi hadičky G 1/2</t>
  </si>
  <si>
    <t>252</t>
  </si>
  <si>
    <t>127</t>
  </si>
  <si>
    <t>725813112</t>
  </si>
  <si>
    <t xml:space="preserve">Ventily rohové bez připojovací trubičky nebo flexi hadičky pračkové G 3/4 </t>
  </si>
  <si>
    <t>254</t>
  </si>
  <si>
    <t>725820801</t>
  </si>
  <si>
    <t>Demontáž baterií nástěnných do G 3/4</t>
  </si>
  <si>
    <t>256</t>
  </si>
  <si>
    <t>129</t>
  </si>
  <si>
    <t>725820802</t>
  </si>
  <si>
    <t>Demontáž baterií stojánkových do 1 otvoru</t>
  </si>
  <si>
    <t>258</t>
  </si>
  <si>
    <t>725821315</t>
  </si>
  <si>
    <t>Baterie dřezové nástěnné pákové s otáčivým plochým ústím a délkou ramínka 225 mm</t>
  </si>
  <si>
    <t>260</t>
  </si>
  <si>
    <t>131</t>
  </si>
  <si>
    <t>725822612</t>
  </si>
  <si>
    <t>Baterie umyvadlové stojánkové pákové s výpustí</t>
  </si>
  <si>
    <t>262</t>
  </si>
  <si>
    <t>133</t>
  </si>
  <si>
    <t>725850800</t>
  </si>
  <si>
    <t>Demontáž odpadních ventilů T 900 až T 902 všech připojovacích dimenzí</t>
  </si>
  <si>
    <t>266</t>
  </si>
  <si>
    <t>725851315</t>
  </si>
  <si>
    <t xml:space="preserve">Ventily odpadní pro zařizovací předměty dřezové s přepadem G 6/4 </t>
  </si>
  <si>
    <t>268</t>
  </si>
  <si>
    <t>135</t>
  </si>
  <si>
    <t>725860811</t>
  </si>
  <si>
    <t>Demontáž zápachových uzávěrek pro zařizovací předměty jednoduchých</t>
  </si>
  <si>
    <t>270</t>
  </si>
  <si>
    <t>725861102</t>
  </si>
  <si>
    <t xml:space="preserve">Zápachové uzávěrky zařizovacích předmětů pro umyvadla DN 40 </t>
  </si>
  <si>
    <t>272</t>
  </si>
  <si>
    <t>137</t>
  </si>
  <si>
    <t>725862103</t>
  </si>
  <si>
    <t xml:space="preserve">Zápachové uzávěrky zařizovacích předmětů pro dřezy DN 40/50 </t>
  </si>
  <si>
    <t>274</t>
  </si>
  <si>
    <t>725991890</t>
  </si>
  <si>
    <t>Demontáž dávkovače ručníků včetně odvozu a likvidace</t>
  </si>
  <si>
    <t>276</t>
  </si>
  <si>
    <t>733</t>
  </si>
  <si>
    <t>Ústřední vytápění - rozvodné potrubí</t>
  </si>
  <si>
    <t>733390309</t>
  </si>
  <si>
    <t>Napuštění otopné soustavy</t>
  </si>
  <si>
    <t>280</t>
  </si>
  <si>
    <t>141</t>
  </si>
  <si>
    <t>733391100</t>
  </si>
  <si>
    <t>Zkouška těsnosti systému + topná zkouška + MaR</t>
  </si>
  <si>
    <t>282</t>
  </si>
  <si>
    <t>734</t>
  </si>
  <si>
    <t>Ústřední vytápění - armatury</t>
  </si>
  <si>
    <t>143</t>
  </si>
  <si>
    <t>734221536</t>
  </si>
  <si>
    <t>Ventily regulační závitové termostatické, bez hlavice ovládání PN 16 do 110 st.C rohové dvouregulační G 1/2</t>
  </si>
  <si>
    <t>286</t>
  </si>
  <si>
    <t>734221683</t>
  </si>
  <si>
    <t xml:space="preserve">Ventily regulační závitové hlavice termostatické, pro ovládání ventilů PN 10 do 110 st.C kapalinové s vestavěným čidlem </t>
  </si>
  <si>
    <t>288</t>
  </si>
  <si>
    <t>145</t>
  </si>
  <si>
    <t>734261402</t>
  </si>
  <si>
    <t>Šroubení připojovací armatury radiátorů PN 10 do 110 st.C, regulační uzavíratelné rohové G 1/2 x 18</t>
  </si>
  <si>
    <t>290</t>
  </si>
  <si>
    <t>735</t>
  </si>
  <si>
    <t>Ústřední vytápění - otopná tělesa</t>
  </si>
  <si>
    <t>147</t>
  </si>
  <si>
    <t>735111810</t>
  </si>
  <si>
    <t>Demontáž otopných těles litinových článkových</t>
  </si>
  <si>
    <t>294</t>
  </si>
  <si>
    <t>735151555</t>
  </si>
  <si>
    <t>Otopná tělesa panelová PN 1,0 MPa, T do 110 st.C dvoudesková se dvěma přídavnými přestupními plochami výšky tělesa 500 mm stavební délky / výkonu 800 mm / 1162 W</t>
  </si>
  <si>
    <t>296</t>
  </si>
  <si>
    <t>149</t>
  </si>
  <si>
    <t>735151558</t>
  </si>
  <si>
    <t>Otopná tělesa panelová PN 1,0 MPa, T do 110 st.C dvoudesková se dvěma přídavnými přestupními plochami výšky tělesa 500 mm stavební délky / výkonu 1100 mm / 1597 W</t>
  </si>
  <si>
    <t>298</t>
  </si>
  <si>
    <t>735291800</t>
  </si>
  <si>
    <t>Demontáž konzol nebo držáků otopných těles, registrů, konvektorů do odpadu</t>
  </si>
  <si>
    <t>300</t>
  </si>
  <si>
    <t>151</t>
  </si>
  <si>
    <t>735494811</t>
  </si>
  <si>
    <t>Vypuštění vody z otopných soustav bez kotlů, ohříváků, zásobníků a nádrží</t>
  </si>
  <si>
    <t>302</t>
  </si>
  <si>
    <t>735890801</t>
  </si>
  <si>
    <t>Vnitrostaveništní přemístění vybouraných (demontovaných) hmot otopných těles vodorovně do 100 m v objektech výšky do 6 m</t>
  </si>
  <si>
    <t>304</t>
  </si>
  <si>
    <t>741240020</t>
  </si>
  <si>
    <t>Demontáž + zpětná montáž informativních tabulek - zdivo - množství 1-10 ks</t>
  </si>
  <si>
    <t>308</t>
  </si>
  <si>
    <t>155</t>
  </si>
  <si>
    <t>741240022</t>
  </si>
  <si>
    <t>Montáž ostatního příslušenství rozvoden tabulek výstražných a označovacích pro přístroje lepením</t>
  </si>
  <si>
    <t>310</t>
  </si>
  <si>
    <t>73534511</t>
  </si>
  <si>
    <t>Tabulka bezpečnostní s tiskem 2 barvy A4 210x297 mm samolepící</t>
  </si>
  <si>
    <t>312</t>
  </si>
  <si>
    <t>766</t>
  </si>
  <si>
    <t>Konstrukce truhlářské</t>
  </si>
  <si>
    <t>157</t>
  </si>
  <si>
    <t>766691914</t>
  </si>
  <si>
    <t>Ostatní práce vyvěšení nebo zavěšení křídel s případným uložením a opětovným zavěšením po provedení stavebních změn dřevěných dveřních, plochy do 2 m2</t>
  </si>
  <si>
    <t>314</t>
  </si>
  <si>
    <t>766809001</t>
  </si>
  <si>
    <t>Demontáž garnýží, uložení v prostoru MŠ, zpětná montáž</t>
  </si>
  <si>
    <t>316</t>
  </si>
  <si>
    <t>159</t>
  </si>
  <si>
    <t>766809002</t>
  </si>
  <si>
    <t>Demontáž nástěnek, uložení v prostoru MŠ, zpětná montáž</t>
  </si>
  <si>
    <t>318</t>
  </si>
  <si>
    <t>161</t>
  </si>
  <si>
    <t>766811110</t>
  </si>
  <si>
    <t>Dodávka + montáž kuchyňské linky dl. 2100 mm - viz PD - korpusy, dvířka, pracovní deska, kování (výsuvy, panty, úchyty...), šuplíky, police, nožičky apod. - vč. vestavěného LED osvětlení a trafa - dodávka výrobce linky</t>
  </si>
  <si>
    <t>322</t>
  </si>
  <si>
    <t>766811142</t>
  </si>
  <si>
    <t>Montáž kuchyňských linek korpusu horních skříněk Příplatek k ceně za usazení vestavěných spotřebičů myčky nádobí</t>
  </si>
  <si>
    <t>324</t>
  </si>
  <si>
    <t>163</t>
  </si>
  <si>
    <t>54241402</t>
  </si>
  <si>
    <t>Myčka nádobí - PRŮMYSLOVÁ, 12 souprav nádobí, šířka 60 cm</t>
  </si>
  <si>
    <t>326</t>
  </si>
  <si>
    <t>P</t>
  </si>
  <si>
    <t>Poznámka k položce:
vč. změkčovače, koš 24/48 sklenic/šálků, koš 18 mělkých talířů, koš na příbory</t>
  </si>
  <si>
    <t>766811221</t>
  </si>
  <si>
    <t>Montáž kuchyňských linek pracovní desky Příplatek k ceně za vyřezání otvoru (včetně zaměření)</t>
  </si>
  <si>
    <t>328</t>
  </si>
  <si>
    <t>165</t>
  </si>
  <si>
    <t>766811223</t>
  </si>
  <si>
    <t>Montáž kuchyňských linek pracovní desky Příplatek k ceně za usazení dřezu (včetně silikonu)</t>
  </si>
  <si>
    <t>330</t>
  </si>
  <si>
    <t>166</t>
  </si>
  <si>
    <t>55231360</t>
  </si>
  <si>
    <t>Dřez nerez vestavný s odkapní deskou 900x600 levý</t>
  </si>
  <si>
    <t>332</t>
  </si>
  <si>
    <t>167</t>
  </si>
  <si>
    <t>766812830</t>
  </si>
  <si>
    <t>Demontáž kuchyňských linek dřevěných nebo kovových včetně skříněk uchycených na stěně, délky přes 1500 do 1800 mm</t>
  </si>
  <si>
    <t>334</t>
  </si>
  <si>
    <t>766890010</t>
  </si>
  <si>
    <t>Dodávka + montáž pracovní skříňky KL.2 - viz PD</t>
  </si>
  <si>
    <t>336</t>
  </si>
  <si>
    <t>771</t>
  </si>
  <si>
    <t>Podlahy z dlaždic</t>
  </si>
  <si>
    <t>771473810</t>
  </si>
  <si>
    <t>Demontáž soklíků z dlaždic keramických lepených rovných</t>
  </si>
  <si>
    <t>340</t>
  </si>
  <si>
    <t>1,805*2+3,8-2*0,8</t>
  </si>
  <si>
    <t>2*(1,495+2,83)-2*0,8</t>
  </si>
  <si>
    <t>3,4+3,8-0,8</t>
  </si>
  <si>
    <t>171</t>
  </si>
  <si>
    <t>771474112</t>
  </si>
  <si>
    <t>Montáž soklíků z dlaždic keramických lepených flexibilním lepidlem rovných výšky přes 65 do 90 mm</t>
  </si>
  <si>
    <t>342</t>
  </si>
  <si>
    <t>2*(1,495+2,83)-2*0,8+0,29+3,8+3,4-0,225-0,8</t>
  </si>
  <si>
    <t>59761312</t>
  </si>
  <si>
    <t>Sokl - podlahy (barevné) 30 x 8 x 0,8 cm I. j.</t>
  </si>
  <si>
    <t>344</t>
  </si>
  <si>
    <t>13,515/0,3*1,1</t>
  </si>
  <si>
    <t>173</t>
  </si>
  <si>
    <t>771573810</t>
  </si>
  <si>
    <t>Demontáž podlah z dlaždic keramických lepených</t>
  </si>
  <si>
    <t>346</t>
  </si>
  <si>
    <t>771574113</t>
  </si>
  <si>
    <t>Montáž podlah z dlaždic keramických lepených flexibilním lepidlem režných nebo glazovaných hladkých přes 9 do 12 ks/ m2</t>
  </si>
  <si>
    <t>348</t>
  </si>
  <si>
    <t>22,316</t>
  </si>
  <si>
    <t>0,29*0,39*2</t>
  </si>
  <si>
    <t>175</t>
  </si>
  <si>
    <t>59761261</t>
  </si>
  <si>
    <t>Dlaždice keramické - kuchyně (barevné) 30 x 30 x 0,8 cm I. j.</t>
  </si>
  <si>
    <t>350</t>
  </si>
  <si>
    <t>22,542*1,1</t>
  </si>
  <si>
    <t>771579191</t>
  </si>
  <si>
    <t>Montáž podlah z dlaždic keramických Příplatek k cenám za plochu do 5 m2 jednotlivě</t>
  </si>
  <si>
    <t>352</t>
  </si>
  <si>
    <t>177</t>
  </si>
  <si>
    <t>771591115</t>
  </si>
  <si>
    <t>Podlahy - ostatní práce spárování silikonem</t>
  </si>
  <si>
    <t>354</t>
  </si>
  <si>
    <t>771591185</t>
  </si>
  <si>
    <t>Podlahy - ostatní práce řezání dlaždic keramických rovné</t>
  </si>
  <si>
    <t>356</t>
  </si>
  <si>
    <t>6+2+5+3+2+10</t>
  </si>
  <si>
    <t>2+2+12+10</t>
  </si>
  <si>
    <t>781</t>
  </si>
  <si>
    <t>Obklady keramické</t>
  </si>
  <si>
    <t>781419197</t>
  </si>
  <si>
    <t>Montáž obkladů vnitřních stěn z obkladaček a dekorů (listel) pórovinových Příplatek k cenám obkladaček za spárování silikonem</t>
  </si>
  <si>
    <t>360</t>
  </si>
  <si>
    <t>1,8*(5+4)</t>
  </si>
  <si>
    <t>0,08*(9+4)</t>
  </si>
  <si>
    <t>181</t>
  </si>
  <si>
    <t>781473113</t>
  </si>
  <si>
    <t>Montáž obkladů vnitřních stěn z dlaždic keramických lepených standardním lepidlem režných nebo glazovaných hladkých přes 12 do 19 ks/m2</t>
  </si>
  <si>
    <t>362</t>
  </si>
  <si>
    <t>1,8*(1,805*2+3,8*2)-0,8*1,97*2-0,89*0,76</t>
  </si>
  <si>
    <t>1,8*(3,8+0,225+3,4-0,29)-0,89*0,76</t>
  </si>
  <si>
    <t>59761255</t>
  </si>
  <si>
    <t>Obkladačky keramické - kuchyně (barevné) 15 x 15 x 0,6 cm I. j.</t>
  </si>
  <si>
    <t>364</t>
  </si>
  <si>
    <t>28,516*1,1</t>
  </si>
  <si>
    <t>183</t>
  </si>
  <si>
    <t>781473810</t>
  </si>
  <si>
    <t>Demontáž obkladů z dlaždic keramických lepených</t>
  </si>
  <si>
    <t>366</t>
  </si>
  <si>
    <t>1,5*(3,8+3,4+3,8)</t>
  </si>
  <si>
    <t>-0,89*1,01</t>
  </si>
  <si>
    <t>781493531</t>
  </si>
  <si>
    <t>Hliníkové profily rohové a ukončovací lepené standardním lepidlem</t>
  </si>
  <si>
    <t>368</t>
  </si>
  <si>
    <t>185</t>
  </si>
  <si>
    <t>781493611</t>
  </si>
  <si>
    <t>Ostatní prvky montáž vanových dvířek plastových lepených s rámem</t>
  </si>
  <si>
    <t>370</t>
  </si>
  <si>
    <t>56245722</t>
  </si>
  <si>
    <t>Dvířka vanová 200x300 bílá</t>
  </si>
  <si>
    <t>372</t>
  </si>
  <si>
    <t>187</t>
  </si>
  <si>
    <t>781495141</t>
  </si>
  <si>
    <t>Ostatní prvky průnik obkladem kruhový, bez izolace do 30 DN</t>
  </si>
  <si>
    <t>374</t>
  </si>
  <si>
    <t>188</t>
  </si>
  <si>
    <t>781495142</t>
  </si>
  <si>
    <t>Ostatní prvky průnik obkladem kruhový, bez izolace přes 30 do 90 DN</t>
  </si>
  <si>
    <t>376</t>
  </si>
  <si>
    <t>189</t>
  </si>
  <si>
    <t>781495179</t>
  </si>
  <si>
    <t>Montáž sušáku utěrek na vnitřní obklad</t>
  </si>
  <si>
    <t>378</t>
  </si>
  <si>
    <t>191</t>
  </si>
  <si>
    <t>781495185</t>
  </si>
  <si>
    <t>Ostatní prvky řezání obkladaček rovné</t>
  </si>
  <si>
    <t>382</t>
  </si>
  <si>
    <t>9*(5+9)+4*4</t>
  </si>
  <si>
    <t>783</t>
  </si>
  <si>
    <t>Nátěry</t>
  </si>
  <si>
    <t>193</t>
  </si>
  <si>
    <t>783301303</t>
  </si>
  <si>
    <t>Příprava podkladu zámečnických konstrukcí před provedením nátěru odrezivění odrezovačem bezoplachovým</t>
  </si>
  <si>
    <t>386</t>
  </si>
  <si>
    <t>783301311</t>
  </si>
  <si>
    <t>Příprava podkladu zámečnických konstrukcí před provedením nátěru odmaštění odmašťovačem vodou ředitelným</t>
  </si>
  <si>
    <t>388</t>
  </si>
  <si>
    <t>195</t>
  </si>
  <si>
    <t>783314101</t>
  </si>
  <si>
    <t>Základní nátěr zámečnických konstrukcí jednonásobný syntetický</t>
  </si>
  <si>
    <t>390</t>
  </si>
  <si>
    <t>783317101</t>
  </si>
  <si>
    <t>Krycí nátěr (email) zámečnických konstrukcí jednonásobný syntetický standardní</t>
  </si>
  <si>
    <t>392</t>
  </si>
  <si>
    <t>197</t>
  </si>
  <si>
    <t>783601711</t>
  </si>
  <si>
    <t>Příprava podkladu armatur a kovových potrubí před provedením nátěru potrubí do DN 50 mm odrezivěním, odrezovačem bezoplachovým</t>
  </si>
  <si>
    <t>394</t>
  </si>
  <si>
    <t>783601713</t>
  </si>
  <si>
    <t>Příprava podkladu armatur a kovových potrubí před provedením nátěru potrubí do DN 50 mm odmaštěním, odmašťovačem vodou ředitelným</t>
  </si>
  <si>
    <t>396</t>
  </si>
  <si>
    <t>199</t>
  </si>
  <si>
    <t>783614551</t>
  </si>
  <si>
    <t>Základní nátěr armatur a kovových potrubí jednonásobný potrubí do DN 50 mm syntetický</t>
  </si>
  <si>
    <t>398</t>
  </si>
  <si>
    <t>783617611</t>
  </si>
  <si>
    <t>Krycí nátěr (email) armatur a kovových potrubí potrubí do DN 50 mm dvojnásobný syntetický standardní</t>
  </si>
  <si>
    <t>400</t>
  </si>
  <si>
    <t>201</t>
  </si>
  <si>
    <t>783806807</t>
  </si>
  <si>
    <t>Odstranění nátěrů z omítek odstraňovačem nátěrů s obroušením</t>
  </si>
  <si>
    <t>402</t>
  </si>
  <si>
    <t>1,2*(1,805*2+3,8+1,495*2+2,83*2+3,4+3,8-0,8*5)-0,89*(1,28-1,03)*2-0,73*0,7*2-0,6*0,25-0,1*0,15*2</t>
  </si>
  <si>
    <t>0,15*2*(0,7*2+0,73)</t>
  </si>
  <si>
    <t>783817421</t>
  </si>
  <si>
    <t>Krycí (ochranný ) nátěr omítek dvojnásobný hladkých omítek hladkých, zrnitých tenkovrstvých nebo štukových stupně členitosti 1 a 2 syntetický</t>
  </si>
  <si>
    <t>404</t>
  </si>
  <si>
    <t>1,42*(1,495*2+2,83*2)-0,8*2-0,73*(1,5-1,02)+0,15*(1,5-1,02)*2+0,15*0,73</t>
  </si>
  <si>
    <t>1,42*(3,8+3,4-0,225-0,8)-0,89*(1,5-1,73)-0,73*(1,5-1,02)+0,15*(1,5-1,02)*2+0,15*0,73-0,6*0,45</t>
  </si>
  <si>
    <t>784</t>
  </si>
  <si>
    <t>Malby</t>
  </si>
  <si>
    <t>203</t>
  </si>
  <si>
    <t>784312021</t>
  </si>
  <si>
    <t>Malby vápenné dvojnásobné, bílé v místnostech výšky do 3,80 m</t>
  </si>
  <si>
    <t>406</t>
  </si>
  <si>
    <t>784312053</t>
  </si>
  <si>
    <t>Malby vápenné dvojnásobné, bílé Příplatek k cenám vápenných maleb za zvýšenou pracnost při provádění styku 2 barev</t>
  </si>
  <si>
    <t>408</t>
  </si>
  <si>
    <t>2*(1,495+2,83)-0,8-0,73+2*0,15+0,29+3,8+3,4-0,89-0,73-0,6-0,8-0,225+0,15*2</t>
  </si>
  <si>
    <t>205</t>
  </si>
  <si>
    <t>784312061</t>
  </si>
  <si>
    <t>Malby vápenné dvojnásobné, bílé Příplatek k cenám vápenných maleb provádění barevné malby tónované tónovacími přípravky</t>
  </si>
  <si>
    <t>410</t>
  </si>
  <si>
    <t>784402801</t>
  </si>
  <si>
    <t>Odstranění maleb oškrabáním v místnostech výšky do 3,80 m</t>
  </si>
  <si>
    <t>412</t>
  </si>
  <si>
    <t>207</t>
  </si>
  <si>
    <t>784496500</t>
  </si>
  <si>
    <t>Ostatní malířské práce výšky do 5 m napuštění disperzí Sokrat 2802 a s plavenou křídou</t>
  </si>
  <si>
    <t>414</t>
  </si>
  <si>
    <t>784496501</t>
  </si>
  <si>
    <t>Neutralizační nátěr pro vápenné štuky</t>
  </si>
  <si>
    <t>416</t>
  </si>
  <si>
    <t>V01</t>
  </si>
  <si>
    <t>Průzkumné, geodetické a projektové práce</t>
  </si>
  <si>
    <t>209</t>
  </si>
  <si>
    <t>013254000</t>
  </si>
  <si>
    <t>Průzkumné, geodetické a projektové práce projektové práce dokumentace stavby (výkresová a textová) skutečného provedení stavby</t>
  </si>
  <si>
    <t>418</t>
  </si>
  <si>
    <t>VRN</t>
  </si>
  <si>
    <t>Vedlejší rozpočtové náklady</t>
  </si>
  <si>
    <t>07</t>
  </si>
  <si>
    <t>Zařízení staveniště</t>
  </si>
  <si>
    <t>420</t>
  </si>
  <si>
    <t>SO 02 - Pavilon B</t>
  </si>
  <si>
    <t>Myčka nádobí PRŮMYSLOVÁ, 12 souprav nádobí, šířka 60 cm</t>
  </si>
  <si>
    <t>169</t>
  </si>
  <si>
    <t>766890020</t>
  </si>
  <si>
    <t>Dodávka + montáž pracovní skříňky KL.3 - viz PD</t>
  </si>
  <si>
    <t>338</t>
  </si>
  <si>
    <t>179</t>
  </si>
  <si>
    <t>358</t>
  </si>
  <si>
    <t>380</t>
  </si>
  <si>
    <t>384</t>
  </si>
  <si>
    <t>211</t>
  </si>
  <si>
    <t>422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</si>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</sst>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9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21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29</v>
      </c>
      <c r="AL11" s="26"/>
      <c r="AM11" s="26"/>
      <c r="AN11" s="32" t="s">
        <v>21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31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31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29</v>
      </c>
      <c r="AL14" s="26"/>
      <c r="AM14" s="26"/>
      <c r="AN14" s="39" t="s">
        <v>31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24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29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6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33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57" customHeight="1">
      <c r="B20" s="25"/>
      <c r="C20" s="26"/>
      <c r="D20" s="26"/>
      <c r="E20" s="41" t="s">
        <v>34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35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36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37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38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39</v>
      </c>
      <c r="E26" s="51"/>
      <c r="F26" s="52" t="s">
        <v>40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41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42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43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44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45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46</v>
      </c>
      <c r="U32" s="58"/>
      <c r="V32" s="58"/>
      <c r="W32" s="58"/>
      <c r="X32" s="60" t="s">
        <v>47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48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1725T(1)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MŠ Bezručova - revitalizace výdejen stravy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20. 10. 2017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 xml:space="preserve"> 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32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49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30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50</v>
      </c>
      <c r="D49" s="94"/>
      <c r="E49" s="94"/>
      <c r="F49" s="94"/>
      <c r="G49" s="94"/>
      <c r="H49" s="95"/>
      <c r="I49" s="96" t="s">
        <v>51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52</v>
      </c>
      <c r="AH49" s="94"/>
      <c r="AI49" s="94"/>
      <c r="AJ49" s="94"/>
      <c r="AK49" s="94"/>
      <c r="AL49" s="94"/>
      <c r="AM49" s="94"/>
      <c r="AN49" s="96" t="s">
        <v>53</v>
      </c>
      <c r="AO49" s="94"/>
      <c r="AP49" s="94"/>
      <c r="AQ49" s="98" t="s">
        <v>54</v>
      </c>
      <c r="AR49" s="69"/>
      <c r="AS49" s="99" t="s">
        <v>55</v>
      </c>
      <c r="AT49" s="100" t="s">
        <v>56</v>
      </c>
      <c r="AU49" s="100" t="s">
        <v>57</v>
      </c>
      <c r="AV49" s="100" t="s">
        <v>58</v>
      </c>
      <c r="AW49" s="100" t="s">
        <v>59</v>
      </c>
      <c r="AX49" s="100" t="s">
        <v>60</v>
      </c>
      <c r="AY49" s="100" t="s">
        <v>61</v>
      </c>
      <c r="AZ49" s="100" t="s">
        <v>62</v>
      </c>
      <c r="BA49" s="100" t="s">
        <v>63</v>
      </c>
      <c r="BB49" s="100" t="s">
        <v>64</v>
      </c>
      <c r="BC49" s="100" t="s">
        <v>65</v>
      </c>
      <c r="BD49" s="101" t="s">
        <v>66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67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ROUND(SUM(AG52:AG53),2)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ROUND(SUM(AS52:AS53),2)</f>
        <v>0</v>
      </c>
      <c r="AT51" s="111">
        <f>ROUND(SUM(AV51:AW51),2)</f>
        <v>0</v>
      </c>
      <c r="AU51" s="112">
        <f>ROUND(SUM(AU52:AU53),5)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ROUND(SUM(AZ52:AZ53),2)</f>
        <v>0</v>
      </c>
      <c r="BA51" s="111">
        <f>ROUND(SUM(BA52:BA53),2)</f>
        <v>0</v>
      </c>
      <c r="BB51" s="111">
        <f>ROUND(SUM(BB52:BB53),2)</f>
        <v>0</v>
      </c>
      <c r="BC51" s="111">
        <f>ROUND(SUM(BC52:BC53),2)</f>
        <v>0</v>
      </c>
      <c r="BD51" s="113">
        <f>ROUND(SUM(BD52:BD53),2)</f>
        <v>0</v>
      </c>
      <c r="BS51" s="114" t="s">
        <v>68</v>
      </c>
      <c r="BT51" s="114" t="s">
        <v>69</v>
      </c>
      <c r="BU51" s="115" t="s">
        <v>70</v>
      </c>
      <c r="BV51" s="114" t="s">
        <v>71</v>
      </c>
      <c r="BW51" s="114" t="s">
        <v>7</v>
      </c>
      <c r="BX51" s="114" t="s">
        <v>72</v>
      </c>
      <c r="CL51" s="114" t="s">
        <v>21</v>
      </c>
    </row>
    <row r="52" s="5" customFormat="1" ht="16.5" customHeight="1">
      <c r="A52" s="116" t="s">
        <v>73</v>
      </c>
      <c r="B52" s="117"/>
      <c r="C52" s="118"/>
      <c r="D52" s="119" t="s">
        <v>74</v>
      </c>
      <c r="E52" s="119"/>
      <c r="F52" s="119"/>
      <c r="G52" s="119"/>
      <c r="H52" s="119"/>
      <c r="I52" s="120"/>
      <c r="J52" s="119" t="s">
        <v>75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'SO 01 - Pavilon A'!J27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76</v>
      </c>
      <c r="AR52" s="123"/>
      <c r="AS52" s="124">
        <v>0</v>
      </c>
      <c r="AT52" s="125">
        <f>ROUND(SUM(AV52:AW52),2)</f>
        <v>0</v>
      </c>
      <c r="AU52" s="126">
        <f>'SO 01 - Pavilon A'!P99</f>
        <v>0</v>
      </c>
      <c r="AV52" s="125">
        <f>'SO 01 - Pavilon A'!J30</f>
        <v>0</v>
      </c>
      <c r="AW52" s="125">
        <f>'SO 01 - Pavilon A'!J31</f>
        <v>0</v>
      </c>
      <c r="AX52" s="125">
        <f>'SO 01 - Pavilon A'!J32</f>
        <v>0</v>
      </c>
      <c r="AY52" s="125">
        <f>'SO 01 - Pavilon A'!J33</f>
        <v>0</v>
      </c>
      <c r="AZ52" s="125">
        <f>'SO 01 - Pavilon A'!F30</f>
        <v>0</v>
      </c>
      <c r="BA52" s="125">
        <f>'SO 01 - Pavilon A'!F31</f>
        <v>0</v>
      </c>
      <c r="BB52" s="125">
        <f>'SO 01 - Pavilon A'!F32</f>
        <v>0</v>
      </c>
      <c r="BC52" s="125">
        <f>'SO 01 - Pavilon A'!F33</f>
        <v>0</v>
      </c>
      <c r="BD52" s="127">
        <f>'SO 01 - Pavilon A'!F34</f>
        <v>0</v>
      </c>
      <c r="BT52" s="128" t="s">
        <v>77</v>
      </c>
      <c r="BV52" s="128" t="s">
        <v>71</v>
      </c>
      <c r="BW52" s="128" t="s">
        <v>78</v>
      </c>
      <c r="BX52" s="128" t="s">
        <v>7</v>
      </c>
      <c r="CL52" s="128" t="s">
        <v>21</v>
      </c>
      <c r="CM52" s="128" t="s">
        <v>79</v>
      </c>
    </row>
    <row r="53" s="5" customFormat="1" ht="16.5" customHeight="1">
      <c r="A53" s="116" t="s">
        <v>73</v>
      </c>
      <c r="B53" s="117"/>
      <c r="C53" s="118"/>
      <c r="D53" s="119" t="s">
        <v>80</v>
      </c>
      <c r="E53" s="119"/>
      <c r="F53" s="119"/>
      <c r="G53" s="119"/>
      <c r="H53" s="119"/>
      <c r="I53" s="120"/>
      <c r="J53" s="119" t="s">
        <v>81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1">
        <f>'SO 02 - Pavilon B'!J27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76</v>
      </c>
      <c r="AR53" s="123"/>
      <c r="AS53" s="129">
        <v>0</v>
      </c>
      <c r="AT53" s="130">
        <f>ROUND(SUM(AV53:AW53),2)</f>
        <v>0</v>
      </c>
      <c r="AU53" s="131">
        <f>'SO 02 - Pavilon B'!P99</f>
        <v>0</v>
      </c>
      <c r="AV53" s="130">
        <f>'SO 02 - Pavilon B'!J30</f>
        <v>0</v>
      </c>
      <c r="AW53" s="130">
        <f>'SO 02 - Pavilon B'!J31</f>
        <v>0</v>
      </c>
      <c r="AX53" s="130">
        <f>'SO 02 - Pavilon B'!J32</f>
        <v>0</v>
      </c>
      <c r="AY53" s="130">
        <f>'SO 02 - Pavilon B'!J33</f>
        <v>0</v>
      </c>
      <c r="AZ53" s="130">
        <f>'SO 02 - Pavilon B'!F30</f>
        <v>0</v>
      </c>
      <c r="BA53" s="130">
        <f>'SO 02 - Pavilon B'!F31</f>
        <v>0</v>
      </c>
      <c r="BB53" s="130">
        <f>'SO 02 - Pavilon B'!F32</f>
        <v>0</v>
      </c>
      <c r="BC53" s="130">
        <f>'SO 02 - Pavilon B'!F33</f>
        <v>0</v>
      </c>
      <c r="BD53" s="132">
        <f>'SO 02 - Pavilon B'!F34</f>
        <v>0</v>
      </c>
      <c r="BT53" s="128" t="s">
        <v>77</v>
      </c>
      <c r="BV53" s="128" t="s">
        <v>71</v>
      </c>
      <c r="BW53" s="128" t="s">
        <v>82</v>
      </c>
      <c r="BX53" s="128" t="s">
        <v>7</v>
      </c>
      <c r="CL53" s="128" t="s">
        <v>21</v>
      </c>
      <c r="CM53" s="128" t="s">
        <v>79</v>
      </c>
    </row>
    <row r="54" s="1" customFormat="1" ht="30" customHeight="1">
      <c r="B54" s="43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69"/>
    </row>
    <row r="55" s="1" customFormat="1" ht="6.96" customHeight="1">
      <c r="B55" s="64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9"/>
    </row>
  </sheetData>
  <sheetProtection sheet="1" formatColumns="0" formatRows="0" objects="1" scenarios="1" spinCount="100000" saltValue="lfwys36Wg4i3U1a99BWzDulW04JwlUdwec07fojMKSlduU22h+kNYMFgFctBkBIKZ9fZAj/SVA9wCc6PY8Ljkw==" hashValue="1rfsf+71vgeE8FOUZsNkX79G0xVJ6ihRHgVYenKgyrYTsQnAB2wZeG1NrT0GLYxwLSAI+nBWJlIyfzQ7J8UCj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1 - Pavilon A'!C2" display="/"/>
    <hyperlink ref="A53" location="'SO 02 - Pavilon B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83</v>
      </c>
      <c r="G1" s="136" t="s">
        <v>84</v>
      </c>
      <c r="H1" s="136"/>
      <c r="I1" s="137"/>
      <c r="J1" s="136" t="s">
        <v>85</v>
      </c>
      <c r="K1" s="135" t="s">
        <v>86</v>
      </c>
      <c r="L1" s="136" t="s">
        <v>87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78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79</v>
      </c>
    </row>
    <row r="4" ht="36.96" customHeight="1">
      <c r="B4" s="25"/>
      <c r="C4" s="26"/>
      <c r="D4" s="27" t="s">
        <v>88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MŠ Bezručova - revitalizace výdejen stravy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89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90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20. 10. 2017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tr">
        <f>IF('Rekapitulace stavby'!AN10="","",'Rekapitulace stavby'!AN10)</f>
        <v/>
      </c>
      <c r="K14" s="48"/>
    </row>
    <row r="15" s="1" customFormat="1" ht="18" customHeight="1">
      <c r="B15" s="43"/>
      <c r="C15" s="44"/>
      <c r="D15" s="44"/>
      <c r="E15" s="32" t="str">
        <f>IF('Rekapitulace stavby'!E11="","",'Rekapitulace stavby'!E11)</f>
        <v xml:space="preserve"> </v>
      </c>
      <c r="F15" s="44"/>
      <c r="G15" s="44"/>
      <c r="H15" s="44"/>
      <c r="I15" s="143" t="s">
        <v>29</v>
      </c>
      <c r="J15" s="32" t="str">
        <f>IF('Rekapitulace stavby'!AN11="","",'Rekapitulace stavby'!AN11)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30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29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32</v>
      </c>
      <c r="E20" s="44"/>
      <c r="F20" s="44"/>
      <c r="G20" s="44"/>
      <c r="H20" s="44"/>
      <c r="I20" s="143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43" t="s">
        <v>29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33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35</v>
      </c>
      <c r="E27" s="44"/>
      <c r="F27" s="44"/>
      <c r="G27" s="44"/>
      <c r="H27" s="44"/>
      <c r="I27" s="141"/>
      <c r="J27" s="152">
        <f>ROUND(J99,2)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37</v>
      </c>
      <c r="G29" s="44"/>
      <c r="H29" s="44"/>
      <c r="I29" s="153" t="s">
        <v>36</v>
      </c>
      <c r="J29" s="49" t="s">
        <v>38</v>
      </c>
      <c r="K29" s="48"/>
    </row>
    <row r="30" s="1" customFormat="1" ht="14.4" customHeight="1">
      <c r="B30" s="43"/>
      <c r="C30" s="44"/>
      <c r="D30" s="52" t="s">
        <v>39</v>
      </c>
      <c r="E30" s="52" t="s">
        <v>40</v>
      </c>
      <c r="F30" s="154">
        <f>ROUND(SUM(BE99:BE438), 2)</f>
        <v>0</v>
      </c>
      <c r="G30" s="44"/>
      <c r="H30" s="44"/>
      <c r="I30" s="155">
        <v>0.20999999999999999</v>
      </c>
      <c r="J30" s="154">
        <f>ROUND(ROUND((SUM(BE99:BE438)), 2)*I30, 2)</f>
        <v>0</v>
      </c>
      <c r="K30" s="48"/>
    </row>
    <row r="31" s="1" customFormat="1" ht="14.4" customHeight="1">
      <c r="B31" s="43"/>
      <c r="C31" s="44"/>
      <c r="D31" s="44"/>
      <c r="E31" s="52" t="s">
        <v>41</v>
      </c>
      <c r="F31" s="154">
        <f>ROUND(SUM(BF99:BF438), 2)</f>
        <v>0</v>
      </c>
      <c r="G31" s="44"/>
      <c r="H31" s="44"/>
      <c r="I31" s="155">
        <v>0.14999999999999999</v>
      </c>
      <c r="J31" s="154">
        <f>ROUND(ROUND((SUM(BF99:BF438)),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42</v>
      </c>
      <c r="F32" s="154">
        <f>ROUND(SUM(BG99:BG438),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43</v>
      </c>
      <c r="F33" s="154">
        <f>ROUND(SUM(BH99:BH438),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44</v>
      </c>
      <c r="F34" s="154">
        <f>ROUND(SUM(BI99:BI438),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45</v>
      </c>
      <c r="E36" s="95"/>
      <c r="F36" s="95"/>
      <c r="G36" s="158" t="s">
        <v>46</v>
      </c>
      <c r="H36" s="159" t="s">
        <v>47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91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MŠ Bezručova - revitalizace výdejen stravy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89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SO 01 - Pavilon A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43" t="s">
        <v>25</v>
      </c>
      <c r="J49" s="144" t="str">
        <f>IF(J12="","",J12)</f>
        <v>20. 10. 2017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43" t="s">
        <v>32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30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92</v>
      </c>
      <c r="D54" s="156"/>
      <c r="E54" s="156"/>
      <c r="F54" s="156"/>
      <c r="G54" s="156"/>
      <c r="H54" s="156"/>
      <c r="I54" s="170"/>
      <c r="J54" s="171" t="s">
        <v>93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94</v>
      </c>
      <c r="D56" s="44"/>
      <c r="E56" s="44"/>
      <c r="F56" s="44"/>
      <c r="G56" s="44"/>
      <c r="H56" s="44"/>
      <c r="I56" s="141"/>
      <c r="J56" s="152">
        <f>J99</f>
        <v>0</v>
      </c>
      <c r="K56" s="48"/>
      <c r="AU56" s="21" t="s">
        <v>95</v>
      </c>
    </row>
    <row r="57" s="7" customFormat="1" ht="24.96" customHeight="1">
      <c r="B57" s="174"/>
      <c r="C57" s="175"/>
      <c r="D57" s="176" t="s">
        <v>96</v>
      </c>
      <c r="E57" s="177"/>
      <c r="F57" s="177"/>
      <c r="G57" s="177"/>
      <c r="H57" s="177"/>
      <c r="I57" s="178"/>
      <c r="J57" s="179">
        <f>J100</f>
        <v>0</v>
      </c>
      <c r="K57" s="180"/>
    </row>
    <row r="58" s="7" customFormat="1" ht="24.96" customHeight="1">
      <c r="B58" s="174"/>
      <c r="C58" s="175"/>
      <c r="D58" s="176" t="s">
        <v>97</v>
      </c>
      <c r="E58" s="177"/>
      <c r="F58" s="177"/>
      <c r="G58" s="177"/>
      <c r="H58" s="177"/>
      <c r="I58" s="178"/>
      <c r="J58" s="179">
        <f>J105</f>
        <v>0</v>
      </c>
      <c r="K58" s="180"/>
    </row>
    <row r="59" s="7" customFormat="1" ht="24.96" customHeight="1">
      <c r="B59" s="174"/>
      <c r="C59" s="175"/>
      <c r="D59" s="176" t="s">
        <v>98</v>
      </c>
      <c r="E59" s="177"/>
      <c r="F59" s="177"/>
      <c r="G59" s="177"/>
      <c r="H59" s="177"/>
      <c r="I59" s="178"/>
      <c r="J59" s="179">
        <f>J163</f>
        <v>0</v>
      </c>
      <c r="K59" s="180"/>
    </row>
    <row r="60" s="7" customFormat="1" ht="24.96" customHeight="1">
      <c r="B60" s="174"/>
      <c r="C60" s="175"/>
      <c r="D60" s="176" t="s">
        <v>99</v>
      </c>
      <c r="E60" s="177"/>
      <c r="F60" s="177"/>
      <c r="G60" s="177"/>
      <c r="H60" s="177"/>
      <c r="I60" s="178"/>
      <c r="J60" s="179">
        <f>J188</f>
        <v>0</v>
      </c>
      <c r="K60" s="180"/>
    </row>
    <row r="61" s="7" customFormat="1" ht="24.96" customHeight="1">
      <c r="B61" s="174"/>
      <c r="C61" s="175"/>
      <c r="D61" s="176" t="s">
        <v>100</v>
      </c>
      <c r="E61" s="177"/>
      <c r="F61" s="177"/>
      <c r="G61" s="177"/>
      <c r="H61" s="177"/>
      <c r="I61" s="178"/>
      <c r="J61" s="179">
        <f>J234</f>
        <v>0</v>
      </c>
      <c r="K61" s="180"/>
    </row>
    <row r="62" s="7" customFormat="1" ht="24.96" customHeight="1">
      <c r="B62" s="174"/>
      <c r="C62" s="175"/>
      <c r="D62" s="176" t="s">
        <v>101</v>
      </c>
      <c r="E62" s="177"/>
      <c r="F62" s="177"/>
      <c r="G62" s="177"/>
      <c r="H62" s="177"/>
      <c r="I62" s="178"/>
      <c r="J62" s="179">
        <f>J237</f>
        <v>0</v>
      </c>
      <c r="K62" s="180"/>
    </row>
    <row r="63" s="7" customFormat="1" ht="24.96" customHeight="1">
      <c r="B63" s="174"/>
      <c r="C63" s="175"/>
      <c r="D63" s="176" t="s">
        <v>102</v>
      </c>
      <c r="E63" s="177"/>
      <c r="F63" s="177"/>
      <c r="G63" s="177"/>
      <c r="H63" s="177"/>
      <c r="I63" s="178"/>
      <c r="J63" s="179">
        <f>J248</f>
        <v>0</v>
      </c>
      <c r="K63" s="180"/>
    </row>
    <row r="64" s="7" customFormat="1" ht="24.96" customHeight="1">
      <c r="B64" s="174"/>
      <c r="C64" s="175"/>
      <c r="D64" s="176" t="s">
        <v>103</v>
      </c>
      <c r="E64" s="177"/>
      <c r="F64" s="177"/>
      <c r="G64" s="177"/>
      <c r="H64" s="177"/>
      <c r="I64" s="178"/>
      <c r="J64" s="179">
        <f>J250</f>
        <v>0</v>
      </c>
      <c r="K64" s="180"/>
    </row>
    <row r="65" s="7" customFormat="1" ht="24.96" customHeight="1">
      <c r="B65" s="174"/>
      <c r="C65" s="175"/>
      <c r="D65" s="176" t="s">
        <v>104</v>
      </c>
      <c r="E65" s="177"/>
      <c r="F65" s="177"/>
      <c r="G65" s="177"/>
      <c r="H65" s="177"/>
      <c r="I65" s="178"/>
      <c r="J65" s="179">
        <f>J260</f>
        <v>0</v>
      </c>
      <c r="K65" s="180"/>
    </row>
    <row r="66" s="7" customFormat="1" ht="24.96" customHeight="1">
      <c r="B66" s="174"/>
      <c r="C66" s="175"/>
      <c r="D66" s="176" t="s">
        <v>105</v>
      </c>
      <c r="E66" s="177"/>
      <c r="F66" s="177"/>
      <c r="G66" s="177"/>
      <c r="H66" s="177"/>
      <c r="I66" s="178"/>
      <c r="J66" s="179">
        <f>J271</f>
        <v>0</v>
      </c>
      <c r="K66" s="180"/>
    </row>
    <row r="67" s="7" customFormat="1" ht="24.96" customHeight="1">
      <c r="B67" s="174"/>
      <c r="C67" s="175"/>
      <c r="D67" s="176" t="s">
        <v>106</v>
      </c>
      <c r="E67" s="177"/>
      <c r="F67" s="177"/>
      <c r="G67" s="177"/>
      <c r="H67" s="177"/>
      <c r="I67" s="178"/>
      <c r="J67" s="179">
        <f>J294</f>
        <v>0</v>
      </c>
      <c r="K67" s="180"/>
    </row>
    <row r="68" s="7" customFormat="1" ht="24.96" customHeight="1">
      <c r="B68" s="174"/>
      <c r="C68" s="175"/>
      <c r="D68" s="176" t="s">
        <v>107</v>
      </c>
      <c r="E68" s="177"/>
      <c r="F68" s="177"/>
      <c r="G68" s="177"/>
      <c r="H68" s="177"/>
      <c r="I68" s="178"/>
      <c r="J68" s="179">
        <f>J296</f>
        <v>0</v>
      </c>
      <c r="K68" s="180"/>
    </row>
    <row r="69" s="7" customFormat="1" ht="24.96" customHeight="1">
      <c r="B69" s="174"/>
      <c r="C69" s="175"/>
      <c r="D69" s="176" t="s">
        <v>108</v>
      </c>
      <c r="E69" s="177"/>
      <c r="F69" s="177"/>
      <c r="G69" s="177"/>
      <c r="H69" s="177"/>
      <c r="I69" s="178"/>
      <c r="J69" s="179">
        <f>J314</f>
        <v>0</v>
      </c>
      <c r="K69" s="180"/>
    </row>
    <row r="70" s="7" customFormat="1" ht="24.96" customHeight="1">
      <c r="B70" s="174"/>
      <c r="C70" s="175"/>
      <c r="D70" s="176" t="s">
        <v>109</v>
      </c>
      <c r="E70" s="177"/>
      <c r="F70" s="177"/>
      <c r="G70" s="177"/>
      <c r="H70" s="177"/>
      <c r="I70" s="178"/>
      <c r="J70" s="179">
        <f>J317</f>
        <v>0</v>
      </c>
      <c r="K70" s="180"/>
    </row>
    <row r="71" s="7" customFormat="1" ht="24.96" customHeight="1">
      <c r="B71" s="174"/>
      <c r="C71" s="175"/>
      <c r="D71" s="176" t="s">
        <v>110</v>
      </c>
      <c r="E71" s="177"/>
      <c r="F71" s="177"/>
      <c r="G71" s="177"/>
      <c r="H71" s="177"/>
      <c r="I71" s="178"/>
      <c r="J71" s="179">
        <f>J321</f>
        <v>0</v>
      </c>
      <c r="K71" s="180"/>
    </row>
    <row r="72" s="7" customFormat="1" ht="24.96" customHeight="1">
      <c r="B72" s="174"/>
      <c r="C72" s="175"/>
      <c r="D72" s="176" t="s">
        <v>99</v>
      </c>
      <c r="E72" s="177"/>
      <c r="F72" s="177"/>
      <c r="G72" s="177"/>
      <c r="H72" s="177"/>
      <c r="I72" s="178"/>
      <c r="J72" s="179">
        <f>J328</f>
        <v>0</v>
      </c>
      <c r="K72" s="180"/>
    </row>
    <row r="73" s="7" customFormat="1" ht="24.96" customHeight="1">
      <c r="B73" s="174"/>
      <c r="C73" s="175"/>
      <c r="D73" s="176" t="s">
        <v>111</v>
      </c>
      <c r="E73" s="177"/>
      <c r="F73" s="177"/>
      <c r="G73" s="177"/>
      <c r="H73" s="177"/>
      <c r="I73" s="178"/>
      <c r="J73" s="179">
        <f>J332</f>
        <v>0</v>
      </c>
      <c r="K73" s="180"/>
    </row>
    <row r="74" s="7" customFormat="1" ht="24.96" customHeight="1">
      <c r="B74" s="174"/>
      <c r="C74" s="175"/>
      <c r="D74" s="176" t="s">
        <v>112</v>
      </c>
      <c r="E74" s="177"/>
      <c r="F74" s="177"/>
      <c r="G74" s="177"/>
      <c r="H74" s="177"/>
      <c r="I74" s="178"/>
      <c r="J74" s="179">
        <f>J345</f>
        <v>0</v>
      </c>
      <c r="K74" s="180"/>
    </row>
    <row r="75" s="7" customFormat="1" ht="24.96" customHeight="1">
      <c r="B75" s="174"/>
      <c r="C75" s="175"/>
      <c r="D75" s="176" t="s">
        <v>113</v>
      </c>
      <c r="E75" s="177"/>
      <c r="F75" s="177"/>
      <c r="G75" s="177"/>
      <c r="H75" s="177"/>
      <c r="I75" s="178"/>
      <c r="J75" s="179">
        <f>J376</f>
        <v>0</v>
      </c>
      <c r="K75" s="180"/>
    </row>
    <row r="76" s="7" customFormat="1" ht="24.96" customHeight="1">
      <c r="B76" s="174"/>
      <c r="C76" s="175"/>
      <c r="D76" s="176" t="s">
        <v>114</v>
      </c>
      <c r="E76" s="177"/>
      <c r="F76" s="177"/>
      <c r="G76" s="177"/>
      <c r="H76" s="177"/>
      <c r="I76" s="178"/>
      <c r="J76" s="179">
        <f>J406</f>
        <v>0</v>
      </c>
      <c r="K76" s="180"/>
    </row>
    <row r="77" s="7" customFormat="1" ht="24.96" customHeight="1">
      <c r="B77" s="174"/>
      <c r="C77" s="175"/>
      <c r="D77" s="176" t="s">
        <v>115</v>
      </c>
      <c r="E77" s="177"/>
      <c r="F77" s="177"/>
      <c r="G77" s="177"/>
      <c r="H77" s="177"/>
      <c r="I77" s="178"/>
      <c r="J77" s="179">
        <f>J425</f>
        <v>0</v>
      </c>
      <c r="K77" s="180"/>
    </row>
    <row r="78" s="7" customFormat="1" ht="24.96" customHeight="1">
      <c r="B78" s="174"/>
      <c r="C78" s="175"/>
      <c r="D78" s="176" t="s">
        <v>116</v>
      </c>
      <c r="E78" s="177"/>
      <c r="F78" s="177"/>
      <c r="G78" s="177"/>
      <c r="H78" s="177"/>
      <c r="I78" s="178"/>
      <c r="J78" s="179">
        <f>J435</f>
        <v>0</v>
      </c>
      <c r="K78" s="180"/>
    </row>
    <row r="79" s="7" customFormat="1" ht="24.96" customHeight="1">
      <c r="B79" s="174"/>
      <c r="C79" s="175"/>
      <c r="D79" s="176" t="s">
        <v>117</v>
      </c>
      <c r="E79" s="177"/>
      <c r="F79" s="177"/>
      <c r="G79" s="177"/>
      <c r="H79" s="177"/>
      <c r="I79" s="178"/>
      <c r="J79" s="179">
        <f>J437</f>
        <v>0</v>
      </c>
      <c r="K79" s="180"/>
    </row>
    <row r="80" s="1" customFormat="1" ht="21.84" customHeight="1">
      <c r="B80" s="43"/>
      <c r="C80" s="44"/>
      <c r="D80" s="44"/>
      <c r="E80" s="44"/>
      <c r="F80" s="44"/>
      <c r="G80" s="44"/>
      <c r="H80" s="44"/>
      <c r="I80" s="141"/>
      <c r="J80" s="44"/>
      <c r="K80" s="48"/>
    </row>
    <row r="81" s="1" customFormat="1" ht="6.96" customHeight="1">
      <c r="B81" s="64"/>
      <c r="C81" s="65"/>
      <c r="D81" s="65"/>
      <c r="E81" s="65"/>
      <c r="F81" s="65"/>
      <c r="G81" s="65"/>
      <c r="H81" s="65"/>
      <c r="I81" s="163"/>
      <c r="J81" s="65"/>
      <c r="K81" s="66"/>
    </row>
    <row r="85" s="1" customFormat="1" ht="6.96" customHeight="1">
      <c r="B85" s="67"/>
      <c r="C85" s="68"/>
      <c r="D85" s="68"/>
      <c r="E85" s="68"/>
      <c r="F85" s="68"/>
      <c r="G85" s="68"/>
      <c r="H85" s="68"/>
      <c r="I85" s="166"/>
      <c r="J85" s="68"/>
      <c r="K85" s="68"/>
      <c r="L85" s="69"/>
    </row>
    <row r="86" s="1" customFormat="1" ht="36.96" customHeight="1">
      <c r="B86" s="43"/>
      <c r="C86" s="70" t="s">
        <v>118</v>
      </c>
      <c r="D86" s="71"/>
      <c r="E86" s="71"/>
      <c r="F86" s="71"/>
      <c r="G86" s="71"/>
      <c r="H86" s="71"/>
      <c r="I86" s="181"/>
      <c r="J86" s="71"/>
      <c r="K86" s="71"/>
      <c r="L86" s="69"/>
    </row>
    <row r="87" s="1" customFormat="1" ht="6.96" customHeight="1">
      <c r="B87" s="43"/>
      <c r="C87" s="71"/>
      <c r="D87" s="71"/>
      <c r="E87" s="71"/>
      <c r="F87" s="71"/>
      <c r="G87" s="71"/>
      <c r="H87" s="71"/>
      <c r="I87" s="181"/>
      <c r="J87" s="71"/>
      <c r="K87" s="71"/>
      <c r="L87" s="69"/>
    </row>
    <row r="88" s="1" customFormat="1" ht="14.4" customHeight="1">
      <c r="B88" s="43"/>
      <c r="C88" s="73" t="s">
        <v>18</v>
      </c>
      <c r="D88" s="71"/>
      <c r="E88" s="71"/>
      <c r="F88" s="71"/>
      <c r="G88" s="71"/>
      <c r="H88" s="71"/>
      <c r="I88" s="181"/>
      <c r="J88" s="71"/>
      <c r="K88" s="71"/>
      <c r="L88" s="69"/>
    </row>
    <row r="89" s="1" customFormat="1" ht="16.5" customHeight="1">
      <c r="B89" s="43"/>
      <c r="C89" s="71"/>
      <c r="D89" s="71"/>
      <c r="E89" s="182" t="str">
        <f>E7</f>
        <v>MŠ Bezručova - revitalizace výdejen stravy</v>
      </c>
      <c r="F89" s="73"/>
      <c r="G89" s="73"/>
      <c r="H89" s="73"/>
      <c r="I89" s="181"/>
      <c r="J89" s="71"/>
      <c r="K89" s="71"/>
      <c r="L89" s="69"/>
    </row>
    <row r="90" s="1" customFormat="1" ht="14.4" customHeight="1">
      <c r="B90" s="43"/>
      <c r="C90" s="73" t="s">
        <v>89</v>
      </c>
      <c r="D90" s="71"/>
      <c r="E90" s="71"/>
      <c r="F90" s="71"/>
      <c r="G90" s="71"/>
      <c r="H90" s="71"/>
      <c r="I90" s="181"/>
      <c r="J90" s="71"/>
      <c r="K90" s="71"/>
      <c r="L90" s="69"/>
    </row>
    <row r="91" s="1" customFormat="1" ht="17.25" customHeight="1">
      <c r="B91" s="43"/>
      <c r="C91" s="71"/>
      <c r="D91" s="71"/>
      <c r="E91" s="79" t="str">
        <f>E9</f>
        <v>SO 01 - Pavilon A</v>
      </c>
      <c r="F91" s="71"/>
      <c r="G91" s="71"/>
      <c r="H91" s="71"/>
      <c r="I91" s="181"/>
      <c r="J91" s="71"/>
      <c r="K91" s="71"/>
      <c r="L91" s="69"/>
    </row>
    <row r="92" s="1" customFormat="1" ht="6.96" customHeight="1">
      <c r="B92" s="43"/>
      <c r="C92" s="71"/>
      <c r="D92" s="71"/>
      <c r="E92" s="71"/>
      <c r="F92" s="71"/>
      <c r="G92" s="71"/>
      <c r="H92" s="71"/>
      <c r="I92" s="181"/>
      <c r="J92" s="71"/>
      <c r="K92" s="71"/>
      <c r="L92" s="69"/>
    </row>
    <row r="93" s="1" customFormat="1" ht="18" customHeight="1">
      <c r="B93" s="43"/>
      <c r="C93" s="73" t="s">
        <v>23</v>
      </c>
      <c r="D93" s="71"/>
      <c r="E93" s="71"/>
      <c r="F93" s="183" t="str">
        <f>F12</f>
        <v xml:space="preserve"> </v>
      </c>
      <c r="G93" s="71"/>
      <c r="H93" s="71"/>
      <c r="I93" s="184" t="s">
        <v>25</v>
      </c>
      <c r="J93" s="82" t="str">
        <f>IF(J12="","",J12)</f>
        <v>20. 10. 2017</v>
      </c>
      <c r="K93" s="71"/>
      <c r="L93" s="69"/>
    </row>
    <row r="94" s="1" customFormat="1" ht="6.96" customHeight="1">
      <c r="B94" s="43"/>
      <c r="C94" s="71"/>
      <c r="D94" s="71"/>
      <c r="E94" s="71"/>
      <c r="F94" s="71"/>
      <c r="G94" s="71"/>
      <c r="H94" s="71"/>
      <c r="I94" s="181"/>
      <c r="J94" s="71"/>
      <c r="K94" s="71"/>
      <c r="L94" s="69"/>
    </row>
    <row r="95" s="1" customFormat="1">
      <c r="B95" s="43"/>
      <c r="C95" s="73" t="s">
        <v>27</v>
      </c>
      <c r="D95" s="71"/>
      <c r="E95" s="71"/>
      <c r="F95" s="183" t="str">
        <f>E15</f>
        <v xml:space="preserve"> </v>
      </c>
      <c r="G95" s="71"/>
      <c r="H95" s="71"/>
      <c r="I95" s="184" t="s">
        <v>32</v>
      </c>
      <c r="J95" s="183" t="str">
        <f>E21</f>
        <v xml:space="preserve"> </v>
      </c>
      <c r="K95" s="71"/>
      <c r="L95" s="69"/>
    </row>
    <row r="96" s="1" customFormat="1" ht="14.4" customHeight="1">
      <c r="B96" s="43"/>
      <c r="C96" s="73" t="s">
        <v>30</v>
      </c>
      <c r="D96" s="71"/>
      <c r="E96" s="71"/>
      <c r="F96" s="183" t="str">
        <f>IF(E18="","",E18)</f>
        <v/>
      </c>
      <c r="G96" s="71"/>
      <c r="H96" s="71"/>
      <c r="I96" s="181"/>
      <c r="J96" s="71"/>
      <c r="K96" s="71"/>
      <c r="L96" s="69"/>
    </row>
    <row r="97" s="1" customFormat="1" ht="10.32" customHeight="1">
      <c r="B97" s="43"/>
      <c r="C97" s="71"/>
      <c r="D97" s="71"/>
      <c r="E97" s="71"/>
      <c r="F97" s="71"/>
      <c r="G97" s="71"/>
      <c r="H97" s="71"/>
      <c r="I97" s="181"/>
      <c r="J97" s="71"/>
      <c r="K97" s="71"/>
      <c r="L97" s="69"/>
    </row>
    <row r="98" s="8" customFormat="1" ht="29.28" customHeight="1">
      <c r="B98" s="185"/>
      <c r="C98" s="186" t="s">
        <v>119</v>
      </c>
      <c r="D98" s="187" t="s">
        <v>54</v>
      </c>
      <c r="E98" s="187" t="s">
        <v>50</v>
      </c>
      <c r="F98" s="187" t="s">
        <v>120</v>
      </c>
      <c r="G98" s="187" t="s">
        <v>121</v>
      </c>
      <c r="H98" s="187" t="s">
        <v>122</v>
      </c>
      <c r="I98" s="188" t="s">
        <v>123</v>
      </c>
      <c r="J98" s="187" t="s">
        <v>93</v>
      </c>
      <c r="K98" s="189" t="s">
        <v>124</v>
      </c>
      <c r="L98" s="190"/>
      <c r="M98" s="99" t="s">
        <v>125</v>
      </c>
      <c r="N98" s="100" t="s">
        <v>39</v>
      </c>
      <c r="O98" s="100" t="s">
        <v>126</v>
      </c>
      <c r="P98" s="100" t="s">
        <v>127</v>
      </c>
      <c r="Q98" s="100" t="s">
        <v>128</v>
      </c>
      <c r="R98" s="100" t="s">
        <v>129</v>
      </c>
      <c r="S98" s="100" t="s">
        <v>130</v>
      </c>
      <c r="T98" s="101" t="s">
        <v>131</v>
      </c>
    </row>
    <row r="99" s="1" customFormat="1" ht="29.28" customHeight="1">
      <c r="B99" s="43"/>
      <c r="C99" s="105" t="s">
        <v>94</v>
      </c>
      <c r="D99" s="71"/>
      <c r="E99" s="71"/>
      <c r="F99" s="71"/>
      <c r="G99" s="71"/>
      <c r="H99" s="71"/>
      <c r="I99" s="181"/>
      <c r="J99" s="191">
        <f>BK99</f>
        <v>0</v>
      </c>
      <c r="K99" s="71"/>
      <c r="L99" s="69"/>
      <c r="M99" s="102"/>
      <c r="N99" s="103"/>
      <c r="O99" s="103"/>
      <c r="P99" s="192">
        <f>P100+P105+P163+P188+P234+P237+P248+P250+P260+P271+P294+P296+P314+P317+P321+P328+P332+P345+P376+P406+P425+P435+P437</f>
        <v>0</v>
      </c>
      <c r="Q99" s="103"/>
      <c r="R99" s="192">
        <f>R100+R105+R163+R188+R234+R237+R248+R250+R260+R271+R294+R296+R314+R317+R321+R328+R332+R345+R376+R406+R425+R435+R437</f>
        <v>3.4682151672040002</v>
      </c>
      <c r="S99" s="103"/>
      <c r="T99" s="193">
        <f>T100+T105+T163+T188+T234+T237+T248+T250+T260+T271+T294+T296+T314+T317+T321+T328+T332+T345+T376+T406+T425+T435+T437</f>
        <v>2.5132167400000003</v>
      </c>
      <c r="AT99" s="21" t="s">
        <v>68</v>
      </c>
      <c r="AU99" s="21" t="s">
        <v>95</v>
      </c>
      <c r="BK99" s="194">
        <f>BK100+BK105+BK163+BK188+BK234+BK237+BK248+BK250+BK260+BK271+BK294+BK296+BK314+BK317+BK321+BK328+BK332+BK345+BK376+BK406+BK425+BK435+BK437</f>
        <v>0</v>
      </c>
    </row>
    <row r="100" s="9" customFormat="1" ht="37.44" customHeight="1">
      <c r="B100" s="195"/>
      <c r="C100" s="196"/>
      <c r="D100" s="197" t="s">
        <v>68</v>
      </c>
      <c r="E100" s="198" t="s">
        <v>132</v>
      </c>
      <c r="F100" s="198" t="s">
        <v>133</v>
      </c>
      <c r="G100" s="196"/>
      <c r="H100" s="196"/>
      <c r="I100" s="199"/>
      <c r="J100" s="200">
        <f>BK100</f>
        <v>0</v>
      </c>
      <c r="K100" s="196"/>
      <c r="L100" s="201"/>
      <c r="M100" s="202"/>
      <c r="N100" s="203"/>
      <c r="O100" s="203"/>
      <c r="P100" s="204">
        <f>SUM(P101:P104)</f>
        <v>0</v>
      </c>
      <c r="Q100" s="203"/>
      <c r="R100" s="204">
        <f>SUM(R101:R104)</f>
        <v>0.071037000000000003</v>
      </c>
      <c r="S100" s="203"/>
      <c r="T100" s="205">
        <f>SUM(T101:T104)</f>
        <v>0</v>
      </c>
      <c r="AR100" s="206" t="s">
        <v>77</v>
      </c>
      <c r="AT100" s="207" t="s">
        <v>68</v>
      </c>
      <c r="AU100" s="207" t="s">
        <v>69</v>
      </c>
      <c r="AY100" s="206" t="s">
        <v>134</v>
      </c>
      <c r="BK100" s="208">
        <f>SUM(BK101:BK104)</f>
        <v>0</v>
      </c>
    </row>
    <row r="101" s="1" customFormat="1" ht="38.25" customHeight="1">
      <c r="B101" s="43"/>
      <c r="C101" s="209" t="s">
        <v>77</v>
      </c>
      <c r="D101" s="209" t="s">
        <v>135</v>
      </c>
      <c r="E101" s="210" t="s">
        <v>136</v>
      </c>
      <c r="F101" s="211" t="s">
        <v>137</v>
      </c>
      <c r="G101" s="212" t="s">
        <v>138</v>
      </c>
      <c r="H101" s="213">
        <v>1.8</v>
      </c>
      <c r="I101" s="214"/>
      <c r="J101" s="215">
        <f>ROUND(I101*H101,2)</f>
        <v>0</v>
      </c>
      <c r="K101" s="211" t="s">
        <v>139</v>
      </c>
      <c r="L101" s="69"/>
      <c r="M101" s="216" t="s">
        <v>21</v>
      </c>
      <c r="N101" s="217" t="s">
        <v>40</v>
      </c>
      <c r="O101" s="44"/>
      <c r="P101" s="218">
        <f>O101*H101</f>
        <v>0</v>
      </c>
      <c r="Q101" s="218">
        <v>0.039465</v>
      </c>
      <c r="R101" s="218">
        <f>Q101*H101</f>
        <v>0.071037000000000003</v>
      </c>
      <c r="S101" s="218">
        <v>0</v>
      </c>
      <c r="T101" s="219">
        <f>S101*H101</f>
        <v>0</v>
      </c>
      <c r="AR101" s="21" t="s">
        <v>140</v>
      </c>
      <c r="AT101" s="21" t="s">
        <v>135</v>
      </c>
      <c r="AU101" s="21" t="s">
        <v>77</v>
      </c>
      <c r="AY101" s="21" t="s">
        <v>134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1" t="s">
        <v>77</v>
      </c>
      <c r="BK101" s="220">
        <f>ROUND(I101*H101,2)</f>
        <v>0</v>
      </c>
      <c r="BL101" s="21" t="s">
        <v>140</v>
      </c>
      <c r="BM101" s="21" t="s">
        <v>79</v>
      </c>
    </row>
    <row r="102" s="10" customFormat="1">
      <c r="B102" s="221"/>
      <c r="C102" s="222"/>
      <c r="D102" s="223" t="s">
        <v>141</v>
      </c>
      <c r="E102" s="224" t="s">
        <v>21</v>
      </c>
      <c r="F102" s="225" t="s">
        <v>142</v>
      </c>
      <c r="G102" s="222"/>
      <c r="H102" s="226">
        <v>1.8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141</v>
      </c>
      <c r="AU102" s="232" t="s">
        <v>77</v>
      </c>
      <c r="AV102" s="10" t="s">
        <v>79</v>
      </c>
      <c r="AW102" s="10" t="s">
        <v>143</v>
      </c>
      <c r="AX102" s="10" t="s">
        <v>69</v>
      </c>
      <c r="AY102" s="232" t="s">
        <v>134</v>
      </c>
    </row>
    <row r="103" s="10" customFormat="1">
      <c r="B103" s="221"/>
      <c r="C103" s="222"/>
      <c r="D103" s="223" t="s">
        <v>141</v>
      </c>
      <c r="E103" s="224" t="s">
        <v>21</v>
      </c>
      <c r="F103" s="225" t="s">
        <v>21</v>
      </c>
      <c r="G103" s="222"/>
      <c r="H103" s="226">
        <v>0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141</v>
      </c>
      <c r="AU103" s="232" t="s">
        <v>77</v>
      </c>
      <c r="AV103" s="10" t="s">
        <v>79</v>
      </c>
      <c r="AW103" s="10" t="s">
        <v>6</v>
      </c>
      <c r="AX103" s="10" t="s">
        <v>69</v>
      </c>
      <c r="AY103" s="232" t="s">
        <v>134</v>
      </c>
    </row>
    <row r="104" s="11" customFormat="1">
      <c r="B104" s="233"/>
      <c r="C104" s="234"/>
      <c r="D104" s="223" t="s">
        <v>141</v>
      </c>
      <c r="E104" s="235" t="s">
        <v>21</v>
      </c>
      <c r="F104" s="236" t="s">
        <v>144</v>
      </c>
      <c r="G104" s="234"/>
      <c r="H104" s="237">
        <v>1.8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141</v>
      </c>
      <c r="AU104" s="243" t="s">
        <v>77</v>
      </c>
      <c r="AV104" s="11" t="s">
        <v>140</v>
      </c>
      <c r="AW104" s="11" t="s">
        <v>143</v>
      </c>
      <c r="AX104" s="11" t="s">
        <v>77</v>
      </c>
      <c r="AY104" s="243" t="s">
        <v>134</v>
      </c>
    </row>
    <row r="105" s="9" customFormat="1" ht="37.44" customHeight="1">
      <c r="B105" s="195"/>
      <c r="C105" s="196"/>
      <c r="D105" s="197" t="s">
        <v>68</v>
      </c>
      <c r="E105" s="198" t="s">
        <v>145</v>
      </c>
      <c r="F105" s="198" t="s">
        <v>146</v>
      </c>
      <c r="G105" s="196"/>
      <c r="H105" s="196"/>
      <c r="I105" s="199"/>
      <c r="J105" s="200">
        <f>BK105</f>
        <v>0</v>
      </c>
      <c r="K105" s="196"/>
      <c r="L105" s="201"/>
      <c r="M105" s="202"/>
      <c r="N105" s="203"/>
      <c r="O105" s="203"/>
      <c r="P105" s="204">
        <f>SUM(P106:P162)</f>
        <v>0</v>
      </c>
      <c r="Q105" s="203"/>
      <c r="R105" s="204">
        <f>SUM(R106:R162)</f>
        <v>2.8968847279999999</v>
      </c>
      <c r="S105" s="203"/>
      <c r="T105" s="205">
        <f>SUM(T106:T162)</f>
        <v>0</v>
      </c>
      <c r="AR105" s="206" t="s">
        <v>77</v>
      </c>
      <c r="AT105" s="207" t="s">
        <v>68</v>
      </c>
      <c r="AU105" s="207" t="s">
        <v>69</v>
      </c>
      <c r="AY105" s="206" t="s">
        <v>134</v>
      </c>
      <c r="BK105" s="208">
        <f>SUM(BK106:BK162)</f>
        <v>0</v>
      </c>
    </row>
    <row r="106" s="1" customFormat="1" ht="25.5" customHeight="1">
      <c r="B106" s="43"/>
      <c r="C106" s="209" t="s">
        <v>79</v>
      </c>
      <c r="D106" s="209" t="s">
        <v>135</v>
      </c>
      <c r="E106" s="210" t="s">
        <v>147</v>
      </c>
      <c r="F106" s="211" t="s">
        <v>148</v>
      </c>
      <c r="G106" s="212" t="s">
        <v>138</v>
      </c>
      <c r="H106" s="213">
        <v>0.55300000000000005</v>
      </c>
      <c r="I106" s="214"/>
      <c r="J106" s="215">
        <f>ROUND(I106*H106,2)</f>
        <v>0</v>
      </c>
      <c r="K106" s="211" t="s">
        <v>139</v>
      </c>
      <c r="L106" s="69"/>
      <c r="M106" s="216" t="s">
        <v>21</v>
      </c>
      <c r="N106" s="217" t="s">
        <v>40</v>
      </c>
      <c r="O106" s="44"/>
      <c r="P106" s="218">
        <f>O106*H106</f>
        <v>0</v>
      </c>
      <c r="Q106" s="218">
        <v>0.0030000000000000001</v>
      </c>
      <c r="R106" s="218">
        <f>Q106*H106</f>
        <v>0.0016590000000000001</v>
      </c>
      <c r="S106" s="218">
        <v>0</v>
      </c>
      <c r="T106" s="219">
        <f>S106*H106</f>
        <v>0</v>
      </c>
      <c r="AR106" s="21" t="s">
        <v>140</v>
      </c>
      <c r="AT106" s="21" t="s">
        <v>135</v>
      </c>
      <c r="AU106" s="21" t="s">
        <v>77</v>
      </c>
      <c r="AY106" s="21" t="s">
        <v>134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1" t="s">
        <v>77</v>
      </c>
      <c r="BK106" s="220">
        <f>ROUND(I106*H106,2)</f>
        <v>0</v>
      </c>
      <c r="BL106" s="21" t="s">
        <v>140</v>
      </c>
      <c r="BM106" s="21" t="s">
        <v>140</v>
      </c>
    </row>
    <row r="107" s="1" customFormat="1" ht="25.5" customHeight="1">
      <c r="B107" s="43"/>
      <c r="C107" s="209" t="s">
        <v>149</v>
      </c>
      <c r="D107" s="209" t="s">
        <v>135</v>
      </c>
      <c r="E107" s="210" t="s">
        <v>150</v>
      </c>
      <c r="F107" s="211" t="s">
        <v>151</v>
      </c>
      <c r="G107" s="212" t="s">
        <v>138</v>
      </c>
      <c r="H107" s="213">
        <v>98.566000000000002</v>
      </c>
      <c r="I107" s="214"/>
      <c r="J107" s="215">
        <f>ROUND(I107*H107,2)</f>
        <v>0</v>
      </c>
      <c r="K107" s="211" t="s">
        <v>139</v>
      </c>
      <c r="L107" s="69"/>
      <c r="M107" s="216" t="s">
        <v>21</v>
      </c>
      <c r="N107" s="217" t="s">
        <v>40</v>
      </c>
      <c r="O107" s="44"/>
      <c r="P107" s="218">
        <f>O107*H107</f>
        <v>0</v>
      </c>
      <c r="Q107" s="218">
        <v>0.000263</v>
      </c>
      <c r="R107" s="218">
        <f>Q107*H107</f>
        <v>0.025922858</v>
      </c>
      <c r="S107" s="218">
        <v>0</v>
      </c>
      <c r="T107" s="219">
        <f>S107*H107</f>
        <v>0</v>
      </c>
      <c r="AR107" s="21" t="s">
        <v>140</v>
      </c>
      <c r="AT107" s="21" t="s">
        <v>135</v>
      </c>
      <c r="AU107" s="21" t="s">
        <v>77</v>
      </c>
      <c r="AY107" s="21" t="s">
        <v>134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1" t="s">
        <v>77</v>
      </c>
      <c r="BK107" s="220">
        <f>ROUND(I107*H107,2)</f>
        <v>0</v>
      </c>
      <c r="BL107" s="21" t="s">
        <v>140</v>
      </c>
      <c r="BM107" s="21" t="s">
        <v>152</v>
      </c>
    </row>
    <row r="108" s="10" customFormat="1">
      <c r="B108" s="221"/>
      <c r="C108" s="222"/>
      <c r="D108" s="223" t="s">
        <v>141</v>
      </c>
      <c r="E108" s="224" t="s">
        <v>21</v>
      </c>
      <c r="F108" s="225" t="s">
        <v>153</v>
      </c>
      <c r="G108" s="222"/>
      <c r="H108" s="226">
        <v>98.566000000000002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141</v>
      </c>
      <c r="AU108" s="232" t="s">
        <v>77</v>
      </c>
      <c r="AV108" s="10" t="s">
        <v>79</v>
      </c>
      <c r="AW108" s="10" t="s">
        <v>143</v>
      </c>
      <c r="AX108" s="10" t="s">
        <v>69</v>
      </c>
      <c r="AY108" s="232" t="s">
        <v>134</v>
      </c>
    </row>
    <row r="109" s="10" customFormat="1">
      <c r="B109" s="221"/>
      <c r="C109" s="222"/>
      <c r="D109" s="223" t="s">
        <v>141</v>
      </c>
      <c r="E109" s="224" t="s">
        <v>21</v>
      </c>
      <c r="F109" s="225" t="s">
        <v>21</v>
      </c>
      <c r="G109" s="222"/>
      <c r="H109" s="226">
        <v>0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141</v>
      </c>
      <c r="AU109" s="232" t="s">
        <v>77</v>
      </c>
      <c r="AV109" s="10" t="s">
        <v>79</v>
      </c>
      <c r="AW109" s="10" t="s">
        <v>6</v>
      </c>
      <c r="AX109" s="10" t="s">
        <v>69</v>
      </c>
      <c r="AY109" s="232" t="s">
        <v>134</v>
      </c>
    </row>
    <row r="110" s="11" customFormat="1">
      <c r="B110" s="233"/>
      <c r="C110" s="234"/>
      <c r="D110" s="223" t="s">
        <v>141</v>
      </c>
      <c r="E110" s="235" t="s">
        <v>21</v>
      </c>
      <c r="F110" s="236" t="s">
        <v>144</v>
      </c>
      <c r="G110" s="234"/>
      <c r="H110" s="237">
        <v>98.566000000000002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141</v>
      </c>
      <c r="AU110" s="243" t="s">
        <v>77</v>
      </c>
      <c r="AV110" s="11" t="s">
        <v>140</v>
      </c>
      <c r="AW110" s="11" t="s">
        <v>143</v>
      </c>
      <c r="AX110" s="11" t="s">
        <v>77</v>
      </c>
      <c r="AY110" s="243" t="s">
        <v>134</v>
      </c>
    </row>
    <row r="111" s="1" customFormat="1" ht="25.5" customHeight="1">
      <c r="B111" s="43"/>
      <c r="C111" s="209" t="s">
        <v>140</v>
      </c>
      <c r="D111" s="209" t="s">
        <v>135</v>
      </c>
      <c r="E111" s="210" t="s">
        <v>154</v>
      </c>
      <c r="F111" s="211" t="s">
        <v>155</v>
      </c>
      <c r="G111" s="212" t="s">
        <v>138</v>
      </c>
      <c r="H111" s="213">
        <v>7.8010000000000002</v>
      </c>
      <c r="I111" s="214"/>
      <c r="J111" s="215">
        <f>ROUND(I111*H111,2)</f>
        <v>0</v>
      </c>
      <c r="K111" s="211" t="s">
        <v>139</v>
      </c>
      <c r="L111" s="69"/>
      <c r="M111" s="216" t="s">
        <v>21</v>
      </c>
      <c r="N111" s="217" t="s">
        <v>40</v>
      </c>
      <c r="O111" s="44"/>
      <c r="P111" s="218">
        <f>O111*H111</f>
        <v>0</v>
      </c>
      <c r="Q111" s="218">
        <v>0.020480000000000002</v>
      </c>
      <c r="R111" s="218">
        <f>Q111*H111</f>
        <v>0.15976448000000001</v>
      </c>
      <c r="S111" s="218">
        <v>0</v>
      </c>
      <c r="T111" s="219">
        <f>S111*H111</f>
        <v>0</v>
      </c>
      <c r="AR111" s="21" t="s">
        <v>140</v>
      </c>
      <c r="AT111" s="21" t="s">
        <v>135</v>
      </c>
      <c r="AU111" s="21" t="s">
        <v>77</v>
      </c>
      <c r="AY111" s="21" t="s">
        <v>134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1" t="s">
        <v>77</v>
      </c>
      <c r="BK111" s="220">
        <f>ROUND(I111*H111,2)</f>
        <v>0</v>
      </c>
      <c r="BL111" s="21" t="s">
        <v>140</v>
      </c>
      <c r="BM111" s="21" t="s">
        <v>156</v>
      </c>
    </row>
    <row r="112" s="10" customFormat="1">
      <c r="B112" s="221"/>
      <c r="C112" s="222"/>
      <c r="D112" s="223" t="s">
        <v>141</v>
      </c>
      <c r="E112" s="224" t="s">
        <v>21</v>
      </c>
      <c r="F112" s="225" t="s">
        <v>157</v>
      </c>
      <c r="G112" s="222"/>
      <c r="H112" s="226">
        <v>7.8005000000000004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141</v>
      </c>
      <c r="AU112" s="232" t="s">
        <v>77</v>
      </c>
      <c r="AV112" s="10" t="s">
        <v>79</v>
      </c>
      <c r="AW112" s="10" t="s">
        <v>143</v>
      </c>
      <c r="AX112" s="10" t="s">
        <v>69</v>
      </c>
      <c r="AY112" s="232" t="s">
        <v>134</v>
      </c>
    </row>
    <row r="113" s="10" customFormat="1">
      <c r="B113" s="221"/>
      <c r="C113" s="222"/>
      <c r="D113" s="223" t="s">
        <v>141</v>
      </c>
      <c r="E113" s="224" t="s">
        <v>21</v>
      </c>
      <c r="F113" s="225" t="s">
        <v>21</v>
      </c>
      <c r="G113" s="222"/>
      <c r="H113" s="226">
        <v>0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141</v>
      </c>
      <c r="AU113" s="232" t="s">
        <v>77</v>
      </c>
      <c r="AV113" s="10" t="s">
        <v>79</v>
      </c>
      <c r="AW113" s="10" t="s">
        <v>6</v>
      </c>
      <c r="AX113" s="10" t="s">
        <v>69</v>
      </c>
      <c r="AY113" s="232" t="s">
        <v>134</v>
      </c>
    </row>
    <row r="114" s="11" customFormat="1">
      <c r="B114" s="233"/>
      <c r="C114" s="234"/>
      <c r="D114" s="223" t="s">
        <v>141</v>
      </c>
      <c r="E114" s="235" t="s">
        <v>21</v>
      </c>
      <c r="F114" s="236" t="s">
        <v>144</v>
      </c>
      <c r="G114" s="234"/>
      <c r="H114" s="237">
        <v>7.8005000000000004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141</v>
      </c>
      <c r="AU114" s="243" t="s">
        <v>77</v>
      </c>
      <c r="AV114" s="11" t="s">
        <v>140</v>
      </c>
      <c r="AW114" s="11" t="s">
        <v>143</v>
      </c>
      <c r="AX114" s="11" t="s">
        <v>77</v>
      </c>
      <c r="AY114" s="243" t="s">
        <v>134</v>
      </c>
    </row>
    <row r="115" s="1" customFormat="1" ht="25.5" customHeight="1">
      <c r="B115" s="43"/>
      <c r="C115" s="209" t="s">
        <v>158</v>
      </c>
      <c r="D115" s="209" t="s">
        <v>135</v>
      </c>
      <c r="E115" s="210" t="s">
        <v>159</v>
      </c>
      <c r="F115" s="211" t="s">
        <v>160</v>
      </c>
      <c r="G115" s="212" t="s">
        <v>138</v>
      </c>
      <c r="H115" s="213">
        <v>21.094999999999999</v>
      </c>
      <c r="I115" s="214"/>
      <c r="J115" s="215">
        <f>ROUND(I115*H115,2)</f>
        <v>0</v>
      </c>
      <c r="K115" s="211" t="s">
        <v>139</v>
      </c>
      <c r="L115" s="69"/>
      <c r="M115" s="216" t="s">
        <v>21</v>
      </c>
      <c r="N115" s="217" t="s">
        <v>40</v>
      </c>
      <c r="O115" s="44"/>
      <c r="P115" s="218">
        <f>O115*H115</f>
        <v>0</v>
      </c>
      <c r="Q115" s="218">
        <v>0.0054599999999999996</v>
      </c>
      <c r="R115" s="218">
        <f>Q115*H115</f>
        <v>0.11517869999999998</v>
      </c>
      <c r="S115" s="218">
        <v>0</v>
      </c>
      <c r="T115" s="219">
        <f>S115*H115</f>
        <v>0</v>
      </c>
      <c r="AR115" s="21" t="s">
        <v>140</v>
      </c>
      <c r="AT115" s="21" t="s">
        <v>135</v>
      </c>
      <c r="AU115" s="21" t="s">
        <v>77</v>
      </c>
      <c r="AY115" s="21" t="s">
        <v>134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1" t="s">
        <v>77</v>
      </c>
      <c r="BK115" s="220">
        <f>ROUND(I115*H115,2)</f>
        <v>0</v>
      </c>
      <c r="BL115" s="21" t="s">
        <v>140</v>
      </c>
      <c r="BM115" s="21" t="s">
        <v>161</v>
      </c>
    </row>
    <row r="116" s="10" customFormat="1">
      <c r="B116" s="221"/>
      <c r="C116" s="222"/>
      <c r="D116" s="223" t="s">
        <v>141</v>
      </c>
      <c r="E116" s="224" t="s">
        <v>21</v>
      </c>
      <c r="F116" s="225" t="s">
        <v>162</v>
      </c>
      <c r="G116" s="222"/>
      <c r="H116" s="226">
        <v>1.1399999999999999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141</v>
      </c>
      <c r="AU116" s="232" t="s">
        <v>77</v>
      </c>
      <c r="AV116" s="10" t="s">
        <v>79</v>
      </c>
      <c r="AW116" s="10" t="s">
        <v>143</v>
      </c>
      <c r="AX116" s="10" t="s">
        <v>69</v>
      </c>
      <c r="AY116" s="232" t="s">
        <v>134</v>
      </c>
    </row>
    <row r="117" s="10" customFormat="1">
      <c r="B117" s="221"/>
      <c r="C117" s="222"/>
      <c r="D117" s="223" t="s">
        <v>141</v>
      </c>
      <c r="E117" s="224" t="s">
        <v>21</v>
      </c>
      <c r="F117" s="225" t="s">
        <v>163</v>
      </c>
      <c r="G117" s="222"/>
      <c r="H117" s="226">
        <v>18.061599999999999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141</v>
      </c>
      <c r="AU117" s="232" t="s">
        <v>77</v>
      </c>
      <c r="AV117" s="10" t="s">
        <v>79</v>
      </c>
      <c r="AW117" s="10" t="s">
        <v>143</v>
      </c>
      <c r="AX117" s="10" t="s">
        <v>69</v>
      </c>
      <c r="AY117" s="232" t="s">
        <v>134</v>
      </c>
    </row>
    <row r="118" s="10" customFormat="1">
      <c r="B118" s="221"/>
      <c r="C118" s="222"/>
      <c r="D118" s="223" t="s">
        <v>141</v>
      </c>
      <c r="E118" s="224" t="s">
        <v>21</v>
      </c>
      <c r="F118" s="225" t="s">
        <v>164</v>
      </c>
      <c r="G118" s="222"/>
      <c r="H118" s="226">
        <v>1.893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141</v>
      </c>
      <c r="AU118" s="232" t="s">
        <v>77</v>
      </c>
      <c r="AV118" s="10" t="s">
        <v>79</v>
      </c>
      <c r="AW118" s="10" t="s">
        <v>143</v>
      </c>
      <c r="AX118" s="10" t="s">
        <v>69</v>
      </c>
      <c r="AY118" s="232" t="s">
        <v>134</v>
      </c>
    </row>
    <row r="119" s="10" customFormat="1">
      <c r="B119" s="221"/>
      <c r="C119" s="222"/>
      <c r="D119" s="223" t="s">
        <v>141</v>
      </c>
      <c r="E119" s="224" t="s">
        <v>21</v>
      </c>
      <c r="F119" s="225" t="s">
        <v>21</v>
      </c>
      <c r="G119" s="222"/>
      <c r="H119" s="226">
        <v>0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141</v>
      </c>
      <c r="AU119" s="232" t="s">
        <v>77</v>
      </c>
      <c r="AV119" s="10" t="s">
        <v>79</v>
      </c>
      <c r="AW119" s="10" t="s">
        <v>6</v>
      </c>
      <c r="AX119" s="10" t="s">
        <v>69</v>
      </c>
      <c r="AY119" s="232" t="s">
        <v>134</v>
      </c>
    </row>
    <row r="120" s="11" customFormat="1">
      <c r="B120" s="233"/>
      <c r="C120" s="234"/>
      <c r="D120" s="223" t="s">
        <v>141</v>
      </c>
      <c r="E120" s="235" t="s">
        <v>21</v>
      </c>
      <c r="F120" s="236" t="s">
        <v>144</v>
      </c>
      <c r="G120" s="234"/>
      <c r="H120" s="237">
        <v>21.0946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141</v>
      </c>
      <c r="AU120" s="243" t="s">
        <v>77</v>
      </c>
      <c r="AV120" s="11" t="s">
        <v>140</v>
      </c>
      <c r="AW120" s="11" t="s">
        <v>143</v>
      </c>
      <c r="AX120" s="11" t="s">
        <v>77</v>
      </c>
      <c r="AY120" s="243" t="s">
        <v>134</v>
      </c>
    </row>
    <row r="121" s="1" customFormat="1" ht="38.25" customHeight="1">
      <c r="B121" s="43"/>
      <c r="C121" s="209" t="s">
        <v>152</v>
      </c>
      <c r="D121" s="209" t="s">
        <v>135</v>
      </c>
      <c r="E121" s="210" t="s">
        <v>165</v>
      </c>
      <c r="F121" s="211" t="s">
        <v>166</v>
      </c>
      <c r="G121" s="212" t="s">
        <v>138</v>
      </c>
      <c r="H121" s="213">
        <v>42.189999999999998</v>
      </c>
      <c r="I121" s="214"/>
      <c r="J121" s="215">
        <f>ROUND(I121*H121,2)</f>
        <v>0</v>
      </c>
      <c r="K121" s="211" t="s">
        <v>139</v>
      </c>
      <c r="L121" s="69"/>
      <c r="M121" s="216" t="s">
        <v>21</v>
      </c>
      <c r="N121" s="217" t="s">
        <v>40</v>
      </c>
      <c r="O121" s="44"/>
      <c r="P121" s="218">
        <f>O121*H121</f>
        <v>0</v>
      </c>
      <c r="Q121" s="218">
        <v>0.0020999999999999999</v>
      </c>
      <c r="R121" s="218">
        <f>Q121*H121</f>
        <v>0.088598999999999983</v>
      </c>
      <c r="S121" s="218">
        <v>0</v>
      </c>
      <c r="T121" s="219">
        <f>S121*H121</f>
        <v>0</v>
      </c>
      <c r="AR121" s="21" t="s">
        <v>140</v>
      </c>
      <c r="AT121" s="21" t="s">
        <v>135</v>
      </c>
      <c r="AU121" s="21" t="s">
        <v>77</v>
      </c>
      <c r="AY121" s="21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1" t="s">
        <v>77</v>
      </c>
      <c r="BK121" s="220">
        <f>ROUND(I121*H121,2)</f>
        <v>0</v>
      </c>
      <c r="BL121" s="21" t="s">
        <v>140</v>
      </c>
      <c r="BM121" s="21" t="s">
        <v>167</v>
      </c>
    </row>
    <row r="122" s="10" customFormat="1">
      <c r="B122" s="221"/>
      <c r="C122" s="222"/>
      <c r="D122" s="223" t="s">
        <v>141</v>
      </c>
      <c r="E122" s="224" t="s">
        <v>21</v>
      </c>
      <c r="F122" s="225" t="s">
        <v>168</v>
      </c>
      <c r="G122" s="222"/>
      <c r="H122" s="226">
        <v>42.189999999999998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141</v>
      </c>
      <c r="AU122" s="232" t="s">
        <v>77</v>
      </c>
      <c r="AV122" s="10" t="s">
        <v>79</v>
      </c>
      <c r="AW122" s="10" t="s">
        <v>143</v>
      </c>
      <c r="AX122" s="10" t="s">
        <v>69</v>
      </c>
      <c r="AY122" s="232" t="s">
        <v>134</v>
      </c>
    </row>
    <row r="123" s="10" customFormat="1">
      <c r="B123" s="221"/>
      <c r="C123" s="222"/>
      <c r="D123" s="223" t="s">
        <v>141</v>
      </c>
      <c r="E123" s="224" t="s">
        <v>21</v>
      </c>
      <c r="F123" s="225" t="s">
        <v>21</v>
      </c>
      <c r="G123" s="222"/>
      <c r="H123" s="226">
        <v>0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141</v>
      </c>
      <c r="AU123" s="232" t="s">
        <v>77</v>
      </c>
      <c r="AV123" s="10" t="s">
        <v>79</v>
      </c>
      <c r="AW123" s="10" t="s">
        <v>6</v>
      </c>
      <c r="AX123" s="10" t="s">
        <v>69</v>
      </c>
      <c r="AY123" s="232" t="s">
        <v>134</v>
      </c>
    </row>
    <row r="124" s="11" customFormat="1">
      <c r="B124" s="233"/>
      <c r="C124" s="234"/>
      <c r="D124" s="223" t="s">
        <v>141</v>
      </c>
      <c r="E124" s="235" t="s">
        <v>21</v>
      </c>
      <c r="F124" s="236" t="s">
        <v>144</v>
      </c>
      <c r="G124" s="234"/>
      <c r="H124" s="237">
        <v>42.189999999999998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141</v>
      </c>
      <c r="AU124" s="243" t="s">
        <v>77</v>
      </c>
      <c r="AV124" s="11" t="s">
        <v>140</v>
      </c>
      <c r="AW124" s="11" t="s">
        <v>143</v>
      </c>
      <c r="AX124" s="11" t="s">
        <v>77</v>
      </c>
      <c r="AY124" s="243" t="s">
        <v>134</v>
      </c>
    </row>
    <row r="125" s="1" customFormat="1" ht="25.5" customHeight="1">
      <c r="B125" s="43"/>
      <c r="C125" s="209" t="s">
        <v>169</v>
      </c>
      <c r="D125" s="209" t="s">
        <v>135</v>
      </c>
      <c r="E125" s="210" t="s">
        <v>170</v>
      </c>
      <c r="F125" s="211" t="s">
        <v>171</v>
      </c>
      <c r="G125" s="212" t="s">
        <v>138</v>
      </c>
      <c r="H125" s="213">
        <v>61.869999999999997</v>
      </c>
      <c r="I125" s="214"/>
      <c r="J125" s="215">
        <f>ROUND(I125*H125,2)</f>
        <v>0</v>
      </c>
      <c r="K125" s="211" t="s">
        <v>139</v>
      </c>
      <c r="L125" s="69"/>
      <c r="M125" s="216" t="s">
        <v>21</v>
      </c>
      <c r="N125" s="217" t="s">
        <v>40</v>
      </c>
      <c r="O125" s="44"/>
      <c r="P125" s="218">
        <f>O125*H125</f>
        <v>0</v>
      </c>
      <c r="Q125" s="218">
        <v>0.0043839999999999999</v>
      </c>
      <c r="R125" s="218">
        <f>Q125*H125</f>
        <v>0.27123807999999999</v>
      </c>
      <c r="S125" s="218">
        <v>0</v>
      </c>
      <c r="T125" s="219">
        <f>S125*H125</f>
        <v>0</v>
      </c>
      <c r="AR125" s="21" t="s">
        <v>140</v>
      </c>
      <c r="AT125" s="21" t="s">
        <v>135</v>
      </c>
      <c r="AU125" s="21" t="s">
        <v>77</v>
      </c>
      <c r="AY125" s="21" t="s">
        <v>134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1" t="s">
        <v>77</v>
      </c>
      <c r="BK125" s="220">
        <f>ROUND(I125*H125,2)</f>
        <v>0</v>
      </c>
      <c r="BL125" s="21" t="s">
        <v>140</v>
      </c>
      <c r="BM125" s="21" t="s">
        <v>172</v>
      </c>
    </row>
    <row r="126" s="1" customFormat="1" ht="16.5" customHeight="1">
      <c r="B126" s="43"/>
      <c r="C126" s="209" t="s">
        <v>156</v>
      </c>
      <c r="D126" s="209" t="s">
        <v>135</v>
      </c>
      <c r="E126" s="210" t="s">
        <v>173</v>
      </c>
      <c r="F126" s="211" t="s">
        <v>174</v>
      </c>
      <c r="G126" s="212" t="s">
        <v>138</v>
      </c>
      <c r="H126" s="213">
        <v>58.533000000000001</v>
      </c>
      <c r="I126" s="214"/>
      <c r="J126" s="215">
        <f>ROUND(I126*H126,2)</f>
        <v>0</v>
      </c>
      <c r="K126" s="211" t="s">
        <v>139</v>
      </c>
      <c r="L126" s="69"/>
      <c r="M126" s="216" t="s">
        <v>21</v>
      </c>
      <c r="N126" s="217" t="s">
        <v>40</v>
      </c>
      <c r="O126" s="44"/>
      <c r="P126" s="218">
        <f>O126*H126</f>
        <v>0</v>
      </c>
      <c r="Q126" s="218">
        <v>0.0030000000000000001</v>
      </c>
      <c r="R126" s="218">
        <f>Q126*H126</f>
        <v>0.17559900000000001</v>
      </c>
      <c r="S126" s="218">
        <v>0</v>
      </c>
      <c r="T126" s="219">
        <f>S126*H126</f>
        <v>0</v>
      </c>
      <c r="AR126" s="21" t="s">
        <v>140</v>
      </c>
      <c r="AT126" s="21" t="s">
        <v>135</v>
      </c>
      <c r="AU126" s="21" t="s">
        <v>77</v>
      </c>
      <c r="AY126" s="21" t="s">
        <v>134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1" t="s">
        <v>77</v>
      </c>
      <c r="BK126" s="220">
        <f>ROUND(I126*H126,2)</f>
        <v>0</v>
      </c>
      <c r="BL126" s="21" t="s">
        <v>140</v>
      </c>
      <c r="BM126" s="21" t="s">
        <v>175</v>
      </c>
    </row>
    <row r="127" s="10" customFormat="1">
      <c r="B127" s="221"/>
      <c r="C127" s="222"/>
      <c r="D127" s="223" t="s">
        <v>141</v>
      </c>
      <c r="E127" s="224" t="s">
        <v>21</v>
      </c>
      <c r="F127" s="225" t="s">
        <v>176</v>
      </c>
      <c r="G127" s="222"/>
      <c r="H127" s="226">
        <v>12.694800000000001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141</v>
      </c>
      <c r="AU127" s="232" t="s">
        <v>77</v>
      </c>
      <c r="AV127" s="10" t="s">
        <v>79</v>
      </c>
      <c r="AW127" s="10" t="s">
        <v>143</v>
      </c>
      <c r="AX127" s="10" t="s">
        <v>69</v>
      </c>
      <c r="AY127" s="232" t="s">
        <v>134</v>
      </c>
    </row>
    <row r="128" s="10" customFormat="1">
      <c r="B128" s="221"/>
      <c r="C128" s="222"/>
      <c r="D128" s="223" t="s">
        <v>141</v>
      </c>
      <c r="E128" s="224" t="s">
        <v>21</v>
      </c>
      <c r="F128" s="225" t="s">
        <v>177</v>
      </c>
      <c r="G128" s="222"/>
      <c r="H128" s="226">
        <v>21.700900000000001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141</v>
      </c>
      <c r="AU128" s="232" t="s">
        <v>77</v>
      </c>
      <c r="AV128" s="10" t="s">
        <v>79</v>
      </c>
      <c r="AW128" s="10" t="s">
        <v>143</v>
      </c>
      <c r="AX128" s="10" t="s">
        <v>69</v>
      </c>
      <c r="AY128" s="232" t="s">
        <v>134</v>
      </c>
    </row>
    <row r="129" s="10" customFormat="1">
      <c r="B129" s="221"/>
      <c r="C129" s="222"/>
      <c r="D129" s="223" t="s">
        <v>141</v>
      </c>
      <c r="E129" s="224" t="s">
        <v>21</v>
      </c>
      <c r="F129" s="225" t="s">
        <v>178</v>
      </c>
      <c r="G129" s="222"/>
      <c r="H129" s="226">
        <v>8.1248000000000005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141</v>
      </c>
      <c r="AU129" s="232" t="s">
        <v>77</v>
      </c>
      <c r="AV129" s="10" t="s">
        <v>79</v>
      </c>
      <c r="AW129" s="10" t="s">
        <v>143</v>
      </c>
      <c r="AX129" s="10" t="s">
        <v>69</v>
      </c>
      <c r="AY129" s="232" t="s">
        <v>134</v>
      </c>
    </row>
    <row r="130" s="10" customFormat="1">
      <c r="B130" s="221"/>
      <c r="C130" s="222"/>
      <c r="D130" s="223" t="s">
        <v>141</v>
      </c>
      <c r="E130" s="224" t="s">
        <v>21</v>
      </c>
      <c r="F130" s="225" t="s">
        <v>179</v>
      </c>
      <c r="G130" s="222"/>
      <c r="H130" s="226">
        <v>16.0122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141</v>
      </c>
      <c r="AU130" s="232" t="s">
        <v>77</v>
      </c>
      <c r="AV130" s="10" t="s">
        <v>79</v>
      </c>
      <c r="AW130" s="10" t="s">
        <v>143</v>
      </c>
      <c r="AX130" s="10" t="s">
        <v>69</v>
      </c>
      <c r="AY130" s="232" t="s">
        <v>134</v>
      </c>
    </row>
    <row r="131" s="11" customFormat="1">
      <c r="B131" s="233"/>
      <c r="C131" s="234"/>
      <c r="D131" s="223" t="s">
        <v>141</v>
      </c>
      <c r="E131" s="235" t="s">
        <v>21</v>
      </c>
      <c r="F131" s="236" t="s">
        <v>144</v>
      </c>
      <c r="G131" s="234"/>
      <c r="H131" s="237">
        <v>58.532699999999998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141</v>
      </c>
      <c r="AU131" s="243" t="s">
        <v>77</v>
      </c>
      <c r="AV131" s="11" t="s">
        <v>140</v>
      </c>
      <c r="AW131" s="11" t="s">
        <v>143</v>
      </c>
      <c r="AX131" s="11" t="s">
        <v>77</v>
      </c>
      <c r="AY131" s="243" t="s">
        <v>134</v>
      </c>
    </row>
    <row r="132" s="1" customFormat="1" ht="25.5" customHeight="1">
      <c r="B132" s="43"/>
      <c r="C132" s="209" t="s">
        <v>180</v>
      </c>
      <c r="D132" s="209" t="s">
        <v>135</v>
      </c>
      <c r="E132" s="210" t="s">
        <v>181</v>
      </c>
      <c r="F132" s="211" t="s">
        <v>182</v>
      </c>
      <c r="G132" s="212" t="s">
        <v>138</v>
      </c>
      <c r="H132" s="213">
        <v>2.9500000000000002</v>
      </c>
      <c r="I132" s="214"/>
      <c r="J132" s="215">
        <f>ROUND(I132*H132,2)</f>
        <v>0</v>
      </c>
      <c r="K132" s="211" t="s">
        <v>139</v>
      </c>
      <c r="L132" s="69"/>
      <c r="M132" s="216" t="s">
        <v>21</v>
      </c>
      <c r="N132" s="217" t="s">
        <v>40</v>
      </c>
      <c r="O132" s="44"/>
      <c r="P132" s="218">
        <f>O132*H132</f>
        <v>0</v>
      </c>
      <c r="Q132" s="218">
        <v>0.038199999999999998</v>
      </c>
      <c r="R132" s="218">
        <f>Q132*H132</f>
        <v>0.11269</v>
      </c>
      <c r="S132" s="218">
        <v>0</v>
      </c>
      <c r="T132" s="219">
        <f>S132*H132</f>
        <v>0</v>
      </c>
      <c r="AR132" s="21" t="s">
        <v>140</v>
      </c>
      <c r="AT132" s="21" t="s">
        <v>135</v>
      </c>
      <c r="AU132" s="21" t="s">
        <v>77</v>
      </c>
      <c r="AY132" s="21" t="s">
        <v>134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1" t="s">
        <v>77</v>
      </c>
      <c r="BK132" s="220">
        <f>ROUND(I132*H132,2)</f>
        <v>0</v>
      </c>
      <c r="BL132" s="21" t="s">
        <v>140</v>
      </c>
      <c r="BM132" s="21" t="s">
        <v>183</v>
      </c>
    </row>
    <row r="133" s="10" customFormat="1">
      <c r="B133" s="221"/>
      <c r="C133" s="222"/>
      <c r="D133" s="223" t="s">
        <v>141</v>
      </c>
      <c r="E133" s="224" t="s">
        <v>21</v>
      </c>
      <c r="F133" s="225" t="s">
        <v>184</v>
      </c>
      <c r="G133" s="222"/>
      <c r="H133" s="226">
        <v>2.9500000000000002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141</v>
      </c>
      <c r="AU133" s="232" t="s">
        <v>77</v>
      </c>
      <c r="AV133" s="10" t="s">
        <v>79</v>
      </c>
      <c r="AW133" s="10" t="s">
        <v>143</v>
      </c>
      <c r="AX133" s="10" t="s">
        <v>69</v>
      </c>
      <c r="AY133" s="232" t="s">
        <v>134</v>
      </c>
    </row>
    <row r="134" s="10" customFormat="1">
      <c r="B134" s="221"/>
      <c r="C134" s="222"/>
      <c r="D134" s="223" t="s">
        <v>141</v>
      </c>
      <c r="E134" s="224" t="s">
        <v>21</v>
      </c>
      <c r="F134" s="225" t="s">
        <v>21</v>
      </c>
      <c r="G134" s="222"/>
      <c r="H134" s="226">
        <v>0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141</v>
      </c>
      <c r="AU134" s="232" t="s">
        <v>77</v>
      </c>
      <c r="AV134" s="10" t="s">
        <v>79</v>
      </c>
      <c r="AW134" s="10" t="s">
        <v>6</v>
      </c>
      <c r="AX134" s="10" t="s">
        <v>69</v>
      </c>
      <c r="AY134" s="232" t="s">
        <v>134</v>
      </c>
    </row>
    <row r="135" s="11" customFormat="1">
      <c r="B135" s="233"/>
      <c r="C135" s="234"/>
      <c r="D135" s="223" t="s">
        <v>141</v>
      </c>
      <c r="E135" s="235" t="s">
        <v>21</v>
      </c>
      <c r="F135" s="236" t="s">
        <v>144</v>
      </c>
      <c r="G135" s="234"/>
      <c r="H135" s="237">
        <v>2.9500000000000002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141</v>
      </c>
      <c r="AU135" s="243" t="s">
        <v>77</v>
      </c>
      <c r="AV135" s="11" t="s">
        <v>140</v>
      </c>
      <c r="AW135" s="11" t="s">
        <v>143</v>
      </c>
      <c r="AX135" s="11" t="s">
        <v>77</v>
      </c>
      <c r="AY135" s="243" t="s">
        <v>134</v>
      </c>
    </row>
    <row r="136" s="1" customFormat="1" ht="25.5" customHeight="1">
      <c r="B136" s="43"/>
      <c r="C136" s="209" t="s">
        <v>161</v>
      </c>
      <c r="D136" s="209" t="s">
        <v>135</v>
      </c>
      <c r="E136" s="210" t="s">
        <v>185</v>
      </c>
      <c r="F136" s="211" t="s">
        <v>186</v>
      </c>
      <c r="G136" s="212" t="s">
        <v>138</v>
      </c>
      <c r="H136" s="213">
        <v>89.338999999999999</v>
      </c>
      <c r="I136" s="214"/>
      <c r="J136" s="215">
        <f>ROUND(I136*H136,2)</f>
        <v>0</v>
      </c>
      <c r="K136" s="211" t="s">
        <v>139</v>
      </c>
      <c r="L136" s="69"/>
      <c r="M136" s="216" t="s">
        <v>21</v>
      </c>
      <c r="N136" s="217" t="s">
        <v>40</v>
      </c>
      <c r="O136" s="44"/>
      <c r="P136" s="218">
        <f>O136*H136</f>
        <v>0</v>
      </c>
      <c r="Q136" s="218">
        <v>0.0051999999999999998</v>
      </c>
      <c r="R136" s="218">
        <f>Q136*H136</f>
        <v>0.4645628</v>
      </c>
      <c r="S136" s="218">
        <v>0</v>
      </c>
      <c r="T136" s="219">
        <f>S136*H136</f>
        <v>0</v>
      </c>
      <c r="AR136" s="21" t="s">
        <v>140</v>
      </c>
      <c r="AT136" s="21" t="s">
        <v>135</v>
      </c>
      <c r="AU136" s="21" t="s">
        <v>77</v>
      </c>
      <c r="AY136" s="21" t="s">
        <v>134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1" t="s">
        <v>77</v>
      </c>
      <c r="BK136" s="220">
        <f>ROUND(I136*H136,2)</f>
        <v>0</v>
      </c>
      <c r="BL136" s="21" t="s">
        <v>140</v>
      </c>
      <c r="BM136" s="21" t="s">
        <v>187</v>
      </c>
    </row>
    <row r="137" s="1" customFormat="1" ht="38.25" customHeight="1">
      <c r="B137" s="43"/>
      <c r="C137" s="209" t="s">
        <v>188</v>
      </c>
      <c r="D137" s="209" t="s">
        <v>135</v>
      </c>
      <c r="E137" s="210" t="s">
        <v>189</v>
      </c>
      <c r="F137" s="211" t="s">
        <v>190</v>
      </c>
      <c r="G137" s="212" t="s">
        <v>138</v>
      </c>
      <c r="H137" s="213">
        <v>268.017</v>
      </c>
      <c r="I137" s="214"/>
      <c r="J137" s="215">
        <f>ROUND(I137*H137,2)</f>
        <v>0</v>
      </c>
      <c r="K137" s="211" t="s">
        <v>139</v>
      </c>
      <c r="L137" s="69"/>
      <c r="M137" s="216" t="s">
        <v>21</v>
      </c>
      <c r="N137" s="217" t="s">
        <v>40</v>
      </c>
      <c r="O137" s="44"/>
      <c r="P137" s="218">
        <f>O137*H137</f>
        <v>0</v>
      </c>
      <c r="Q137" s="218">
        <v>0.0020999999999999999</v>
      </c>
      <c r="R137" s="218">
        <f>Q137*H137</f>
        <v>0.56283569999999994</v>
      </c>
      <c r="S137" s="218">
        <v>0</v>
      </c>
      <c r="T137" s="219">
        <f>S137*H137</f>
        <v>0</v>
      </c>
      <c r="AR137" s="21" t="s">
        <v>140</v>
      </c>
      <c r="AT137" s="21" t="s">
        <v>135</v>
      </c>
      <c r="AU137" s="21" t="s">
        <v>77</v>
      </c>
      <c r="AY137" s="21" t="s">
        <v>134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1" t="s">
        <v>77</v>
      </c>
      <c r="BK137" s="220">
        <f>ROUND(I137*H137,2)</f>
        <v>0</v>
      </c>
      <c r="BL137" s="21" t="s">
        <v>140</v>
      </c>
      <c r="BM137" s="21" t="s">
        <v>191</v>
      </c>
    </row>
    <row r="138" s="10" customFormat="1">
      <c r="B138" s="221"/>
      <c r="C138" s="222"/>
      <c r="D138" s="223" t="s">
        <v>141</v>
      </c>
      <c r="E138" s="224" t="s">
        <v>21</v>
      </c>
      <c r="F138" s="225" t="s">
        <v>192</v>
      </c>
      <c r="G138" s="222"/>
      <c r="H138" s="226">
        <v>268.017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141</v>
      </c>
      <c r="AU138" s="232" t="s">
        <v>77</v>
      </c>
      <c r="AV138" s="10" t="s">
        <v>79</v>
      </c>
      <c r="AW138" s="10" t="s">
        <v>143</v>
      </c>
      <c r="AX138" s="10" t="s">
        <v>69</v>
      </c>
      <c r="AY138" s="232" t="s">
        <v>134</v>
      </c>
    </row>
    <row r="139" s="10" customFormat="1">
      <c r="B139" s="221"/>
      <c r="C139" s="222"/>
      <c r="D139" s="223" t="s">
        <v>141</v>
      </c>
      <c r="E139" s="224" t="s">
        <v>21</v>
      </c>
      <c r="F139" s="225" t="s">
        <v>21</v>
      </c>
      <c r="G139" s="222"/>
      <c r="H139" s="226">
        <v>0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141</v>
      </c>
      <c r="AU139" s="232" t="s">
        <v>77</v>
      </c>
      <c r="AV139" s="10" t="s">
        <v>79</v>
      </c>
      <c r="AW139" s="10" t="s">
        <v>6</v>
      </c>
      <c r="AX139" s="10" t="s">
        <v>69</v>
      </c>
      <c r="AY139" s="232" t="s">
        <v>134</v>
      </c>
    </row>
    <row r="140" s="11" customFormat="1">
      <c r="B140" s="233"/>
      <c r="C140" s="234"/>
      <c r="D140" s="223" t="s">
        <v>141</v>
      </c>
      <c r="E140" s="235" t="s">
        <v>21</v>
      </c>
      <c r="F140" s="236" t="s">
        <v>144</v>
      </c>
      <c r="G140" s="234"/>
      <c r="H140" s="237">
        <v>268.017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141</v>
      </c>
      <c r="AU140" s="243" t="s">
        <v>77</v>
      </c>
      <c r="AV140" s="11" t="s">
        <v>140</v>
      </c>
      <c r="AW140" s="11" t="s">
        <v>143</v>
      </c>
      <c r="AX140" s="11" t="s">
        <v>77</v>
      </c>
      <c r="AY140" s="243" t="s">
        <v>134</v>
      </c>
    </row>
    <row r="141" s="1" customFormat="1" ht="25.5" customHeight="1">
      <c r="B141" s="43"/>
      <c r="C141" s="209" t="s">
        <v>167</v>
      </c>
      <c r="D141" s="209" t="s">
        <v>135</v>
      </c>
      <c r="E141" s="210" t="s">
        <v>193</v>
      </c>
      <c r="F141" s="211" t="s">
        <v>194</v>
      </c>
      <c r="G141" s="212" t="s">
        <v>138</v>
      </c>
      <c r="H141" s="213">
        <v>100</v>
      </c>
      <c r="I141" s="214"/>
      <c r="J141" s="215">
        <f>ROUND(I141*H141,2)</f>
        <v>0</v>
      </c>
      <c r="K141" s="211" t="s">
        <v>139</v>
      </c>
      <c r="L141" s="69"/>
      <c r="M141" s="216" t="s">
        <v>21</v>
      </c>
      <c r="N141" s="217" t="s">
        <v>40</v>
      </c>
      <c r="O141" s="44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AR141" s="21" t="s">
        <v>140</v>
      </c>
      <c r="AT141" s="21" t="s">
        <v>135</v>
      </c>
      <c r="AU141" s="21" t="s">
        <v>77</v>
      </c>
      <c r="AY141" s="21" t="s">
        <v>134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1" t="s">
        <v>77</v>
      </c>
      <c r="BK141" s="220">
        <f>ROUND(I141*H141,2)</f>
        <v>0</v>
      </c>
      <c r="BL141" s="21" t="s">
        <v>140</v>
      </c>
      <c r="BM141" s="21" t="s">
        <v>195</v>
      </c>
    </row>
    <row r="142" s="1" customFormat="1" ht="25.5" customHeight="1">
      <c r="B142" s="43"/>
      <c r="C142" s="209" t="s">
        <v>196</v>
      </c>
      <c r="D142" s="209" t="s">
        <v>135</v>
      </c>
      <c r="E142" s="210" t="s">
        <v>197</v>
      </c>
      <c r="F142" s="211" t="s">
        <v>198</v>
      </c>
      <c r="G142" s="212" t="s">
        <v>138</v>
      </c>
      <c r="H142" s="213">
        <v>24</v>
      </c>
      <c r="I142" s="214"/>
      <c r="J142" s="215">
        <f>ROUND(I142*H142,2)</f>
        <v>0</v>
      </c>
      <c r="K142" s="211" t="s">
        <v>139</v>
      </c>
      <c r="L142" s="69"/>
      <c r="M142" s="216" t="s">
        <v>21</v>
      </c>
      <c r="N142" s="217" t="s">
        <v>40</v>
      </c>
      <c r="O142" s="44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AR142" s="21" t="s">
        <v>140</v>
      </c>
      <c r="AT142" s="21" t="s">
        <v>135</v>
      </c>
      <c r="AU142" s="21" t="s">
        <v>77</v>
      </c>
      <c r="AY142" s="21" t="s">
        <v>134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1" t="s">
        <v>77</v>
      </c>
      <c r="BK142" s="220">
        <f>ROUND(I142*H142,2)</f>
        <v>0</v>
      </c>
      <c r="BL142" s="21" t="s">
        <v>140</v>
      </c>
      <c r="BM142" s="21" t="s">
        <v>199</v>
      </c>
    </row>
    <row r="143" s="10" customFormat="1">
      <c r="B143" s="221"/>
      <c r="C143" s="222"/>
      <c r="D143" s="223" t="s">
        <v>141</v>
      </c>
      <c r="E143" s="224" t="s">
        <v>21</v>
      </c>
      <c r="F143" s="225" t="s">
        <v>200</v>
      </c>
      <c r="G143" s="222"/>
      <c r="H143" s="226">
        <v>24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141</v>
      </c>
      <c r="AU143" s="232" t="s">
        <v>77</v>
      </c>
      <c r="AV143" s="10" t="s">
        <v>79</v>
      </c>
      <c r="AW143" s="10" t="s">
        <v>143</v>
      </c>
      <c r="AX143" s="10" t="s">
        <v>69</v>
      </c>
      <c r="AY143" s="232" t="s">
        <v>134</v>
      </c>
    </row>
    <row r="144" s="10" customFormat="1">
      <c r="B144" s="221"/>
      <c r="C144" s="222"/>
      <c r="D144" s="223" t="s">
        <v>141</v>
      </c>
      <c r="E144" s="224" t="s">
        <v>21</v>
      </c>
      <c r="F144" s="225" t="s">
        <v>21</v>
      </c>
      <c r="G144" s="222"/>
      <c r="H144" s="226">
        <v>0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141</v>
      </c>
      <c r="AU144" s="232" t="s">
        <v>77</v>
      </c>
      <c r="AV144" s="10" t="s">
        <v>79</v>
      </c>
      <c r="AW144" s="10" t="s">
        <v>6</v>
      </c>
      <c r="AX144" s="10" t="s">
        <v>69</v>
      </c>
      <c r="AY144" s="232" t="s">
        <v>134</v>
      </c>
    </row>
    <row r="145" s="11" customFormat="1">
      <c r="B145" s="233"/>
      <c r="C145" s="234"/>
      <c r="D145" s="223" t="s">
        <v>141</v>
      </c>
      <c r="E145" s="235" t="s">
        <v>21</v>
      </c>
      <c r="F145" s="236" t="s">
        <v>144</v>
      </c>
      <c r="G145" s="234"/>
      <c r="H145" s="237">
        <v>24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141</v>
      </c>
      <c r="AU145" s="243" t="s">
        <v>77</v>
      </c>
      <c r="AV145" s="11" t="s">
        <v>140</v>
      </c>
      <c r="AW145" s="11" t="s">
        <v>143</v>
      </c>
      <c r="AX145" s="11" t="s">
        <v>77</v>
      </c>
      <c r="AY145" s="243" t="s">
        <v>134</v>
      </c>
    </row>
    <row r="146" s="1" customFormat="1" ht="25.5" customHeight="1">
      <c r="B146" s="43"/>
      <c r="C146" s="209" t="s">
        <v>172</v>
      </c>
      <c r="D146" s="209" t="s">
        <v>135</v>
      </c>
      <c r="E146" s="210" t="s">
        <v>201</v>
      </c>
      <c r="F146" s="211" t="s">
        <v>202</v>
      </c>
      <c r="G146" s="212" t="s">
        <v>203</v>
      </c>
      <c r="H146" s="213">
        <v>11.675000000000001</v>
      </c>
      <c r="I146" s="214"/>
      <c r="J146" s="215">
        <f>ROUND(I146*H146,2)</f>
        <v>0</v>
      </c>
      <c r="K146" s="211" t="s">
        <v>139</v>
      </c>
      <c r="L146" s="69"/>
      <c r="M146" s="216" t="s">
        <v>21</v>
      </c>
      <c r="N146" s="217" t="s">
        <v>40</v>
      </c>
      <c r="O146" s="44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AR146" s="21" t="s">
        <v>140</v>
      </c>
      <c r="AT146" s="21" t="s">
        <v>135</v>
      </c>
      <c r="AU146" s="21" t="s">
        <v>77</v>
      </c>
      <c r="AY146" s="21" t="s">
        <v>134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1" t="s">
        <v>77</v>
      </c>
      <c r="BK146" s="220">
        <f>ROUND(I146*H146,2)</f>
        <v>0</v>
      </c>
      <c r="BL146" s="21" t="s">
        <v>140</v>
      </c>
      <c r="BM146" s="21" t="s">
        <v>204</v>
      </c>
    </row>
    <row r="147" s="1" customFormat="1" ht="25.5" customHeight="1">
      <c r="B147" s="43"/>
      <c r="C147" s="209" t="s">
        <v>10</v>
      </c>
      <c r="D147" s="209" t="s">
        <v>135</v>
      </c>
      <c r="E147" s="210" t="s">
        <v>205</v>
      </c>
      <c r="F147" s="211" t="s">
        <v>206</v>
      </c>
      <c r="G147" s="212" t="s">
        <v>203</v>
      </c>
      <c r="H147" s="213">
        <v>40.770000000000003</v>
      </c>
      <c r="I147" s="214"/>
      <c r="J147" s="215">
        <f>ROUND(I147*H147,2)</f>
        <v>0</v>
      </c>
      <c r="K147" s="211" t="s">
        <v>139</v>
      </c>
      <c r="L147" s="69"/>
      <c r="M147" s="216" t="s">
        <v>21</v>
      </c>
      <c r="N147" s="217" t="s">
        <v>40</v>
      </c>
      <c r="O147" s="44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AR147" s="21" t="s">
        <v>140</v>
      </c>
      <c r="AT147" s="21" t="s">
        <v>135</v>
      </c>
      <c r="AU147" s="21" t="s">
        <v>77</v>
      </c>
      <c r="AY147" s="21" t="s">
        <v>134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1" t="s">
        <v>77</v>
      </c>
      <c r="BK147" s="220">
        <f>ROUND(I147*H147,2)</f>
        <v>0</v>
      </c>
      <c r="BL147" s="21" t="s">
        <v>140</v>
      </c>
      <c r="BM147" s="21" t="s">
        <v>207</v>
      </c>
    </row>
    <row r="148" s="10" customFormat="1">
      <c r="B148" s="221"/>
      <c r="C148" s="222"/>
      <c r="D148" s="223" t="s">
        <v>141</v>
      </c>
      <c r="E148" s="224" t="s">
        <v>21</v>
      </c>
      <c r="F148" s="225" t="s">
        <v>208</v>
      </c>
      <c r="G148" s="222"/>
      <c r="H148" s="226">
        <v>40.770000000000003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141</v>
      </c>
      <c r="AU148" s="232" t="s">
        <v>77</v>
      </c>
      <c r="AV148" s="10" t="s">
        <v>79</v>
      </c>
      <c r="AW148" s="10" t="s">
        <v>143</v>
      </c>
      <c r="AX148" s="10" t="s">
        <v>69</v>
      </c>
      <c r="AY148" s="232" t="s">
        <v>134</v>
      </c>
    </row>
    <row r="149" s="10" customFormat="1">
      <c r="B149" s="221"/>
      <c r="C149" s="222"/>
      <c r="D149" s="223" t="s">
        <v>141</v>
      </c>
      <c r="E149" s="224" t="s">
        <v>21</v>
      </c>
      <c r="F149" s="225" t="s">
        <v>21</v>
      </c>
      <c r="G149" s="222"/>
      <c r="H149" s="226">
        <v>0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141</v>
      </c>
      <c r="AU149" s="232" t="s">
        <v>77</v>
      </c>
      <c r="AV149" s="10" t="s">
        <v>79</v>
      </c>
      <c r="AW149" s="10" t="s">
        <v>6</v>
      </c>
      <c r="AX149" s="10" t="s">
        <v>69</v>
      </c>
      <c r="AY149" s="232" t="s">
        <v>134</v>
      </c>
    </row>
    <row r="150" s="11" customFormat="1">
      <c r="B150" s="233"/>
      <c r="C150" s="234"/>
      <c r="D150" s="223" t="s">
        <v>141</v>
      </c>
      <c r="E150" s="235" t="s">
        <v>21</v>
      </c>
      <c r="F150" s="236" t="s">
        <v>144</v>
      </c>
      <c r="G150" s="234"/>
      <c r="H150" s="237">
        <v>40.770000000000003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141</v>
      </c>
      <c r="AU150" s="243" t="s">
        <v>77</v>
      </c>
      <c r="AV150" s="11" t="s">
        <v>140</v>
      </c>
      <c r="AW150" s="11" t="s">
        <v>143</v>
      </c>
      <c r="AX150" s="11" t="s">
        <v>77</v>
      </c>
      <c r="AY150" s="243" t="s">
        <v>134</v>
      </c>
    </row>
    <row r="151" s="1" customFormat="1" ht="16.5" customHeight="1">
      <c r="B151" s="43"/>
      <c r="C151" s="244" t="s">
        <v>175</v>
      </c>
      <c r="D151" s="244" t="s">
        <v>209</v>
      </c>
      <c r="E151" s="245" t="s">
        <v>210</v>
      </c>
      <c r="F151" s="246" t="s">
        <v>211</v>
      </c>
      <c r="G151" s="247" t="s">
        <v>203</v>
      </c>
      <c r="H151" s="248">
        <v>42.808999999999998</v>
      </c>
      <c r="I151" s="249"/>
      <c r="J151" s="250">
        <f>ROUND(I151*H151,2)</f>
        <v>0</v>
      </c>
      <c r="K151" s="246" t="s">
        <v>139</v>
      </c>
      <c r="L151" s="251"/>
      <c r="M151" s="252" t="s">
        <v>21</v>
      </c>
      <c r="N151" s="253" t="s">
        <v>40</v>
      </c>
      <c r="O151" s="44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AR151" s="21" t="s">
        <v>156</v>
      </c>
      <c r="AT151" s="21" t="s">
        <v>209</v>
      </c>
      <c r="AU151" s="21" t="s">
        <v>77</v>
      </c>
      <c r="AY151" s="21" t="s">
        <v>134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1" t="s">
        <v>77</v>
      </c>
      <c r="BK151" s="220">
        <f>ROUND(I151*H151,2)</f>
        <v>0</v>
      </c>
      <c r="BL151" s="21" t="s">
        <v>140</v>
      </c>
      <c r="BM151" s="21" t="s">
        <v>212</v>
      </c>
    </row>
    <row r="152" s="10" customFormat="1">
      <c r="B152" s="221"/>
      <c r="C152" s="222"/>
      <c r="D152" s="223" t="s">
        <v>141</v>
      </c>
      <c r="E152" s="224" t="s">
        <v>21</v>
      </c>
      <c r="F152" s="225" t="s">
        <v>213</v>
      </c>
      <c r="G152" s="222"/>
      <c r="H152" s="226">
        <v>42.808500000000002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141</v>
      </c>
      <c r="AU152" s="232" t="s">
        <v>77</v>
      </c>
      <c r="AV152" s="10" t="s">
        <v>79</v>
      </c>
      <c r="AW152" s="10" t="s">
        <v>143</v>
      </c>
      <c r="AX152" s="10" t="s">
        <v>69</v>
      </c>
      <c r="AY152" s="232" t="s">
        <v>134</v>
      </c>
    </row>
    <row r="153" s="10" customFormat="1">
      <c r="B153" s="221"/>
      <c r="C153" s="222"/>
      <c r="D153" s="223" t="s">
        <v>141</v>
      </c>
      <c r="E153" s="224" t="s">
        <v>21</v>
      </c>
      <c r="F153" s="225" t="s">
        <v>21</v>
      </c>
      <c r="G153" s="222"/>
      <c r="H153" s="226">
        <v>0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141</v>
      </c>
      <c r="AU153" s="232" t="s">
        <v>77</v>
      </c>
      <c r="AV153" s="10" t="s">
        <v>79</v>
      </c>
      <c r="AW153" s="10" t="s">
        <v>6</v>
      </c>
      <c r="AX153" s="10" t="s">
        <v>69</v>
      </c>
      <c r="AY153" s="232" t="s">
        <v>134</v>
      </c>
    </row>
    <row r="154" s="11" customFormat="1">
      <c r="B154" s="233"/>
      <c r="C154" s="234"/>
      <c r="D154" s="223" t="s">
        <v>141</v>
      </c>
      <c r="E154" s="235" t="s">
        <v>21</v>
      </c>
      <c r="F154" s="236" t="s">
        <v>144</v>
      </c>
      <c r="G154" s="234"/>
      <c r="H154" s="237">
        <v>42.808500000000002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141</v>
      </c>
      <c r="AU154" s="243" t="s">
        <v>77</v>
      </c>
      <c r="AV154" s="11" t="s">
        <v>140</v>
      </c>
      <c r="AW154" s="11" t="s">
        <v>143</v>
      </c>
      <c r="AX154" s="11" t="s">
        <v>77</v>
      </c>
      <c r="AY154" s="243" t="s">
        <v>134</v>
      </c>
    </row>
    <row r="155" s="1" customFormat="1" ht="25.5" customHeight="1">
      <c r="B155" s="43"/>
      <c r="C155" s="209" t="s">
        <v>214</v>
      </c>
      <c r="D155" s="209" t="s">
        <v>135</v>
      </c>
      <c r="E155" s="210" t="s">
        <v>215</v>
      </c>
      <c r="F155" s="211" t="s">
        <v>216</v>
      </c>
      <c r="G155" s="212" t="s">
        <v>138</v>
      </c>
      <c r="H155" s="213">
        <v>44.765999999999998</v>
      </c>
      <c r="I155" s="214"/>
      <c r="J155" s="215">
        <f>ROUND(I155*H155,2)</f>
        <v>0</v>
      </c>
      <c r="K155" s="211" t="s">
        <v>139</v>
      </c>
      <c r="L155" s="69"/>
      <c r="M155" s="216" t="s">
        <v>21</v>
      </c>
      <c r="N155" s="217" t="s">
        <v>40</v>
      </c>
      <c r="O155" s="44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AR155" s="21" t="s">
        <v>140</v>
      </c>
      <c r="AT155" s="21" t="s">
        <v>135</v>
      </c>
      <c r="AU155" s="21" t="s">
        <v>77</v>
      </c>
      <c r="AY155" s="21" t="s">
        <v>134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1" t="s">
        <v>77</v>
      </c>
      <c r="BK155" s="220">
        <f>ROUND(I155*H155,2)</f>
        <v>0</v>
      </c>
      <c r="BL155" s="21" t="s">
        <v>140</v>
      </c>
      <c r="BM155" s="21" t="s">
        <v>217</v>
      </c>
    </row>
    <row r="156" s="1" customFormat="1" ht="25.5" customHeight="1">
      <c r="B156" s="43"/>
      <c r="C156" s="209" t="s">
        <v>183</v>
      </c>
      <c r="D156" s="209" t="s">
        <v>135</v>
      </c>
      <c r="E156" s="210" t="s">
        <v>218</v>
      </c>
      <c r="F156" s="211" t="s">
        <v>219</v>
      </c>
      <c r="G156" s="212" t="s">
        <v>138</v>
      </c>
      <c r="H156" s="213">
        <v>22.315999999999999</v>
      </c>
      <c r="I156" s="214"/>
      <c r="J156" s="215">
        <f>ROUND(I156*H156,2)</f>
        <v>0</v>
      </c>
      <c r="K156" s="211" t="s">
        <v>139</v>
      </c>
      <c r="L156" s="69"/>
      <c r="M156" s="216" t="s">
        <v>21</v>
      </c>
      <c r="N156" s="217" t="s">
        <v>40</v>
      </c>
      <c r="O156" s="44"/>
      <c r="P156" s="218">
        <f>O156*H156</f>
        <v>0</v>
      </c>
      <c r="Q156" s="218">
        <v>0.040800000000000003</v>
      </c>
      <c r="R156" s="218">
        <f>Q156*H156</f>
        <v>0.91049279999999999</v>
      </c>
      <c r="S156" s="218">
        <v>0</v>
      </c>
      <c r="T156" s="219">
        <f>S156*H156</f>
        <v>0</v>
      </c>
      <c r="AR156" s="21" t="s">
        <v>140</v>
      </c>
      <c r="AT156" s="21" t="s">
        <v>135</v>
      </c>
      <c r="AU156" s="21" t="s">
        <v>77</v>
      </c>
      <c r="AY156" s="21" t="s">
        <v>134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1" t="s">
        <v>77</v>
      </c>
      <c r="BK156" s="220">
        <f>ROUND(I156*H156,2)</f>
        <v>0</v>
      </c>
      <c r="BL156" s="21" t="s">
        <v>140</v>
      </c>
      <c r="BM156" s="21" t="s">
        <v>220</v>
      </c>
    </row>
    <row r="157" s="1" customFormat="1" ht="25.5" customHeight="1">
      <c r="B157" s="43"/>
      <c r="C157" s="209" t="s">
        <v>221</v>
      </c>
      <c r="D157" s="209" t="s">
        <v>135</v>
      </c>
      <c r="E157" s="210" t="s">
        <v>222</v>
      </c>
      <c r="F157" s="211" t="s">
        <v>223</v>
      </c>
      <c r="G157" s="212" t="s">
        <v>203</v>
      </c>
      <c r="H157" s="213">
        <v>34.259999999999998</v>
      </c>
      <c r="I157" s="214"/>
      <c r="J157" s="215">
        <f>ROUND(I157*H157,2)</f>
        <v>0</v>
      </c>
      <c r="K157" s="211" t="s">
        <v>139</v>
      </c>
      <c r="L157" s="69"/>
      <c r="M157" s="216" t="s">
        <v>21</v>
      </c>
      <c r="N157" s="217" t="s">
        <v>40</v>
      </c>
      <c r="O157" s="44"/>
      <c r="P157" s="218">
        <f>O157*H157</f>
        <v>0</v>
      </c>
      <c r="Q157" s="218">
        <v>1.0499999999999999E-05</v>
      </c>
      <c r="R157" s="218">
        <f>Q157*H157</f>
        <v>0.00035972999999999995</v>
      </c>
      <c r="S157" s="218">
        <v>0</v>
      </c>
      <c r="T157" s="219">
        <f>S157*H157</f>
        <v>0</v>
      </c>
      <c r="AR157" s="21" t="s">
        <v>140</v>
      </c>
      <c r="AT157" s="21" t="s">
        <v>135</v>
      </c>
      <c r="AU157" s="21" t="s">
        <v>77</v>
      </c>
      <c r="AY157" s="21" t="s">
        <v>134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1" t="s">
        <v>77</v>
      </c>
      <c r="BK157" s="220">
        <f>ROUND(I157*H157,2)</f>
        <v>0</v>
      </c>
      <c r="BL157" s="21" t="s">
        <v>140</v>
      </c>
      <c r="BM157" s="21" t="s">
        <v>224</v>
      </c>
    </row>
    <row r="158" s="10" customFormat="1">
      <c r="B158" s="221"/>
      <c r="C158" s="222"/>
      <c r="D158" s="223" t="s">
        <v>141</v>
      </c>
      <c r="E158" s="224" t="s">
        <v>21</v>
      </c>
      <c r="F158" s="225" t="s">
        <v>225</v>
      </c>
      <c r="G158" s="222"/>
      <c r="H158" s="226">
        <v>19.859999999999999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141</v>
      </c>
      <c r="AU158" s="232" t="s">
        <v>77</v>
      </c>
      <c r="AV158" s="10" t="s">
        <v>79</v>
      </c>
      <c r="AW158" s="10" t="s">
        <v>143</v>
      </c>
      <c r="AX158" s="10" t="s">
        <v>69</v>
      </c>
      <c r="AY158" s="232" t="s">
        <v>134</v>
      </c>
    </row>
    <row r="159" s="10" customFormat="1">
      <c r="B159" s="221"/>
      <c r="C159" s="222"/>
      <c r="D159" s="223" t="s">
        <v>141</v>
      </c>
      <c r="E159" s="224" t="s">
        <v>21</v>
      </c>
      <c r="F159" s="225" t="s">
        <v>226</v>
      </c>
      <c r="G159" s="222"/>
      <c r="H159" s="226">
        <v>14.4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141</v>
      </c>
      <c r="AU159" s="232" t="s">
        <v>77</v>
      </c>
      <c r="AV159" s="10" t="s">
        <v>79</v>
      </c>
      <c r="AW159" s="10" t="s">
        <v>143</v>
      </c>
      <c r="AX159" s="10" t="s">
        <v>69</v>
      </c>
      <c r="AY159" s="232" t="s">
        <v>134</v>
      </c>
    </row>
    <row r="160" s="10" customFormat="1">
      <c r="B160" s="221"/>
      <c r="C160" s="222"/>
      <c r="D160" s="223" t="s">
        <v>141</v>
      </c>
      <c r="E160" s="224" t="s">
        <v>21</v>
      </c>
      <c r="F160" s="225" t="s">
        <v>21</v>
      </c>
      <c r="G160" s="222"/>
      <c r="H160" s="226">
        <v>0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141</v>
      </c>
      <c r="AU160" s="232" t="s">
        <v>77</v>
      </c>
      <c r="AV160" s="10" t="s">
        <v>79</v>
      </c>
      <c r="AW160" s="10" t="s">
        <v>6</v>
      </c>
      <c r="AX160" s="10" t="s">
        <v>69</v>
      </c>
      <c r="AY160" s="232" t="s">
        <v>134</v>
      </c>
    </row>
    <row r="161" s="11" customFormat="1">
      <c r="B161" s="233"/>
      <c r="C161" s="234"/>
      <c r="D161" s="223" t="s">
        <v>141</v>
      </c>
      <c r="E161" s="235" t="s">
        <v>21</v>
      </c>
      <c r="F161" s="236" t="s">
        <v>144</v>
      </c>
      <c r="G161" s="234"/>
      <c r="H161" s="237">
        <v>34.259999999999998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141</v>
      </c>
      <c r="AU161" s="243" t="s">
        <v>77</v>
      </c>
      <c r="AV161" s="11" t="s">
        <v>140</v>
      </c>
      <c r="AW161" s="11" t="s">
        <v>143</v>
      </c>
      <c r="AX161" s="11" t="s">
        <v>77</v>
      </c>
      <c r="AY161" s="243" t="s">
        <v>134</v>
      </c>
    </row>
    <row r="162" s="1" customFormat="1" ht="25.5" customHeight="1">
      <c r="B162" s="43"/>
      <c r="C162" s="209" t="s">
        <v>187</v>
      </c>
      <c r="D162" s="209" t="s">
        <v>135</v>
      </c>
      <c r="E162" s="210" t="s">
        <v>227</v>
      </c>
      <c r="F162" s="211" t="s">
        <v>228</v>
      </c>
      <c r="G162" s="212" t="s">
        <v>203</v>
      </c>
      <c r="H162" s="213">
        <v>34.259999999999998</v>
      </c>
      <c r="I162" s="214"/>
      <c r="J162" s="215">
        <f>ROUND(I162*H162,2)</f>
        <v>0</v>
      </c>
      <c r="K162" s="211" t="s">
        <v>139</v>
      </c>
      <c r="L162" s="69"/>
      <c r="M162" s="216" t="s">
        <v>21</v>
      </c>
      <c r="N162" s="217" t="s">
        <v>40</v>
      </c>
      <c r="O162" s="44"/>
      <c r="P162" s="218">
        <f>O162*H162</f>
        <v>0</v>
      </c>
      <c r="Q162" s="218">
        <v>0.000233</v>
      </c>
      <c r="R162" s="218">
        <f>Q162*H162</f>
        <v>0.0079825799999999995</v>
      </c>
      <c r="S162" s="218">
        <v>0</v>
      </c>
      <c r="T162" s="219">
        <f>S162*H162</f>
        <v>0</v>
      </c>
      <c r="AR162" s="21" t="s">
        <v>140</v>
      </c>
      <c r="AT162" s="21" t="s">
        <v>135</v>
      </c>
      <c r="AU162" s="21" t="s">
        <v>77</v>
      </c>
      <c r="AY162" s="21" t="s">
        <v>134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1" t="s">
        <v>77</v>
      </c>
      <c r="BK162" s="220">
        <f>ROUND(I162*H162,2)</f>
        <v>0</v>
      </c>
      <c r="BL162" s="21" t="s">
        <v>140</v>
      </c>
      <c r="BM162" s="21" t="s">
        <v>229</v>
      </c>
    </row>
    <row r="163" s="9" customFormat="1" ht="37.44" customHeight="1">
      <c r="B163" s="195"/>
      <c r="C163" s="196"/>
      <c r="D163" s="197" t="s">
        <v>68</v>
      </c>
      <c r="E163" s="198" t="s">
        <v>230</v>
      </c>
      <c r="F163" s="198" t="s">
        <v>231</v>
      </c>
      <c r="G163" s="196"/>
      <c r="H163" s="196"/>
      <c r="I163" s="199"/>
      <c r="J163" s="200">
        <f>BK163</f>
        <v>0</v>
      </c>
      <c r="K163" s="196"/>
      <c r="L163" s="201"/>
      <c r="M163" s="202"/>
      <c r="N163" s="203"/>
      <c r="O163" s="203"/>
      <c r="P163" s="204">
        <f>SUM(P164:P187)</f>
        <v>0</v>
      </c>
      <c r="Q163" s="203"/>
      <c r="R163" s="204">
        <f>SUM(R164:R187)</f>
        <v>0.014443186644000001</v>
      </c>
      <c r="S163" s="203"/>
      <c r="T163" s="205">
        <f>SUM(T164:T187)</f>
        <v>0.64588129999999988</v>
      </c>
      <c r="AR163" s="206" t="s">
        <v>77</v>
      </c>
      <c r="AT163" s="207" t="s">
        <v>68</v>
      </c>
      <c r="AU163" s="207" t="s">
        <v>69</v>
      </c>
      <c r="AY163" s="206" t="s">
        <v>134</v>
      </c>
      <c r="BK163" s="208">
        <f>SUM(BK164:BK187)</f>
        <v>0</v>
      </c>
    </row>
    <row r="164" s="1" customFormat="1" ht="25.5" customHeight="1">
      <c r="B164" s="43"/>
      <c r="C164" s="209" t="s">
        <v>9</v>
      </c>
      <c r="D164" s="209" t="s">
        <v>135</v>
      </c>
      <c r="E164" s="210" t="s">
        <v>232</v>
      </c>
      <c r="F164" s="211" t="s">
        <v>233</v>
      </c>
      <c r="G164" s="212" t="s">
        <v>138</v>
      </c>
      <c r="H164" s="213">
        <v>22.315999999999999</v>
      </c>
      <c r="I164" s="214"/>
      <c r="J164" s="215">
        <f>ROUND(I164*H164,2)</f>
        <v>0</v>
      </c>
      <c r="K164" s="211" t="s">
        <v>139</v>
      </c>
      <c r="L164" s="69"/>
      <c r="M164" s="216" t="s">
        <v>21</v>
      </c>
      <c r="N164" s="217" t="s">
        <v>40</v>
      </c>
      <c r="O164" s="44"/>
      <c r="P164" s="218">
        <f>O164*H164</f>
        <v>0</v>
      </c>
      <c r="Q164" s="218">
        <v>1.1875000000000001E-05</v>
      </c>
      <c r="R164" s="218">
        <f>Q164*H164</f>
        <v>0.00026500249999999998</v>
      </c>
      <c r="S164" s="218">
        <v>0</v>
      </c>
      <c r="T164" s="219">
        <f>S164*H164</f>
        <v>0</v>
      </c>
      <c r="AR164" s="21" t="s">
        <v>140</v>
      </c>
      <c r="AT164" s="21" t="s">
        <v>135</v>
      </c>
      <c r="AU164" s="21" t="s">
        <v>77</v>
      </c>
      <c r="AY164" s="21" t="s">
        <v>134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1" t="s">
        <v>77</v>
      </c>
      <c r="BK164" s="220">
        <f>ROUND(I164*H164,2)</f>
        <v>0</v>
      </c>
      <c r="BL164" s="21" t="s">
        <v>140</v>
      </c>
      <c r="BM164" s="21" t="s">
        <v>234</v>
      </c>
    </row>
    <row r="165" s="1" customFormat="1" ht="25.5" customHeight="1">
      <c r="B165" s="43"/>
      <c r="C165" s="209" t="s">
        <v>191</v>
      </c>
      <c r="D165" s="209" t="s">
        <v>135</v>
      </c>
      <c r="E165" s="210" t="s">
        <v>235</v>
      </c>
      <c r="F165" s="211" t="s">
        <v>236</v>
      </c>
      <c r="G165" s="212" t="s">
        <v>138</v>
      </c>
      <c r="H165" s="213">
        <v>22.315999999999999</v>
      </c>
      <c r="I165" s="214"/>
      <c r="J165" s="215">
        <f>ROUND(I165*H165,2)</f>
        <v>0</v>
      </c>
      <c r="K165" s="211" t="s">
        <v>139</v>
      </c>
      <c r="L165" s="69"/>
      <c r="M165" s="216" t="s">
        <v>21</v>
      </c>
      <c r="N165" s="217" t="s">
        <v>40</v>
      </c>
      <c r="O165" s="44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AR165" s="21" t="s">
        <v>140</v>
      </c>
      <c r="AT165" s="21" t="s">
        <v>135</v>
      </c>
      <c r="AU165" s="21" t="s">
        <v>77</v>
      </c>
      <c r="AY165" s="21" t="s">
        <v>134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1" t="s">
        <v>77</v>
      </c>
      <c r="BK165" s="220">
        <f>ROUND(I165*H165,2)</f>
        <v>0</v>
      </c>
      <c r="BL165" s="21" t="s">
        <v>140</v>
      </c>
      <c r="BM165" s="21" t="s">
        <v>237</v>
      </c>
    </row>
    <row r="166" s="1" customFormat="1" ht="25.5" customHeight="1">
      <c r="B166" s="43"/>
      <c r="C166" s="209" t="s">
        <v>238</v>
      </c>
      <c r="D166" s="209" t="s">
        <v>135</v>
      </c>
      <c r="E166" s="210" t="s">
        <v>239</v>
      </c>
      <c r="F166" s="211" t="s">
        <v>240</v>
      </c>
      <c r="G166" s="212" t="s">
        <v>241</v>
      </c>
      <c r="H166" s="213">
        <v>3</v>
      </c>
      <c r="I166" s="214"/>
      <c r="J166" s="215">
        <f>ROUND(I166*H166,2)</f>
        <v>0</v>
      </c>
      <c r="K166" s="211" t="s">
        <v>139</v>
      </c>
      <c r="L166" s="69"/>
      <c r="M166" s="216" t="s">
        <v>21</v>
      </c>
      <c r="N166" s="217" t="s">
        <v>40</v>
      </c>
      <c r="O166" s="44"/>
      <c r="P166" s="218">
        <f>O166*H166</f>
        <v>0</v>
      </c>
      <c r="Q166" s="218">
        <v>0.0046800000000000001</v>
      </c>
      <c r="R166" s="218">
        <f>Q166*H166</f>
        <v>0.01404</v>
      </c>
      <c r="S166" s="218">
        <v>0</v>
      </c>
      <c r="T166" s="219">
        <f>S166*H166</f>
        <v>0</v>
      </c>
      <c r="AR166" s="21" t="s">
        <v>140</v>
      </c>
      <c r="AT166" s="21" t="s">
        <v>135</v>
      </c>
      <c r="AU166" s="21" t="s">
        <v>77</v>
      </c>
      <c r="AY166" s="21" t="s">
        <v>134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1" t="s">
        <v>77</v>
      </c>
      <c r="BK166" s="220">
        <f>ROUND(I166*H166,2)</f>
        <v>0</v>
      </c>
      <c r="BL166" s="21" t="s">
        <v>140</v>
      </c>
      <c r="BM166" s="21" t="s">
        <v>242</v>
      </c>
    </row>
    <row r="167" s="1" customFormat="1" ht="16.5" customHeight="1">
      <c r="B167" s="43"/>
      <c r="C167" s="244" t="s">
        <v>195</v>
      </c>
      <c r="D167" s="244" t="s">
        <v>209</v>
      </c>
      <c r="E167" s="245" t="s">
        <v>243</v>
      </c>
      <c r="F167" s="246" t="s">
        <v>244</v>
      </c>
      <c r="G167" s="247" t="s">
        <v>241</v>
      </c>
      <c r="H167" s="248">
        <v>3</v>
      </c>
      <c r="I167" s="249"/>
      <c r="J167" s="250">
        <f>ROUND(I167*H167,2)</f>
        <v>0</v>
      </c>
      <c r="K167" s="246" t="s">
        <v>139</v>
      </c>
      <c r="L167" s="251"/>
      <c r="M167" s="252" t="s">
        <v>21</v>
      </c>
      <c r="N167" s="253" t="s">
        <v>40</v>
      </c>
      <c r="O167" s="44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AR167" s="21" t="s">
        <v>156</v>
      </c>
      <c r="AT167" s="21" t="s">
        <v>209</v>
      </c>
      <c r="AU167" s="21" t="s">
        <v>77</v>
      </c>
      <c r="AY167" s="21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1" t="s">
        <v>77</v>
      </c>
      <c r="BK167" s="220">
        <f>ROUND(I167*H167,2)</f>
        <v>0</v>
      </c>
      <c r="BL167" s="21" t="s">
        <v>140</v>
      </c>
      <c r="BM167" s="21" t="s">
        <v>245</v>
      </c>
    </row>
    <row r="168" s="1" customFormat="1" ht="16.5" customHeight="1">
      <c r="B168" s="43"/>
      <c r="C168" s="209" t="s">
        <v>246</v>
      </c>
      <c r="D168" s="209" t="s">
        <v>135</v>
      </c>
      <c r="E168" s="210" t="s">
        <v>247</v>
      </c>
      <c r="F168" s="211" t="s">
        <v>248</v>
      </c>
      <c r="G168" s="212" t="s">
        <v>138</v>
      </c>
      <c r="H168" s="213">
        <v>22.317</v>
      </c>
      <c r="I168" s="214"/>
      <c r="J168" s="215">
        <f>ROUND(I168*H168,2)</f>
        <v>0</v>
      </c>
      <c r="K168" s="211" t="s">
        <v>139</v>
      </c>
      <c r="L168" s="69"/>
      <c r="M168" s="216" t="s">
        <v>21</v>
      </c>
      <c r="N168" s="217" t="s">
        <v>40</v>
      </c>
      <c r="O168" s="44"/>
      <c r="P168" s="218">
        <f>O168*H168</f>
        <v>0</v>
      </c>
      <c r="Q168" s="218">
        <v>3.472E-06</v>
      </c>
      <c r="R168" s="218">
        <f>Q168*H168</f>
        <v>7.7484624000000006E-05</v>
      </c>
      <c r="S168" s="218">
        <v>0</v>
      </c>
      <c r="T168" s="219">
        <f>S168*H168</f>
        <v>0</v>
      </c>
      <c r="AR168" s="21" t="s">
        <v>140</v>
      </c>
      <c r="AT168" s="21" t="s">
        <v>135</v>
      </c>
      <c r="AU168" s="21" t="s">
        <v>77</v>
      </c>
      <c r="AY168" s="21" t="s">
        <v>134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1" t="s">
        <v>77</v>
      </c>
      <c r="BK168" s="220">
        <f>ROUND(I168*H168,2)</f>
        <v>0</v>
      </c>
      <c r="BL168" s="21" t="s">
        <v>140</v>
      </c>
      <c r="BM168" s="21" t="s">
        <v>249</v>
      </c>
    </row>
    <row r="169" s="1" customFormat="1" ht="25.5" customHeight="1">
      <c r="B169" s="43"/>
      <c r="C169" s="209" t="s">
        <v>199</v>
      </c>
      <c r="D169" s="209" t="s">
        <v>135</v>
      </c>
      <c r="E169" s="210" t="s">
        <v>250</v>
      </c>
      <c r="F169" s="211" t="s">
        <v>251</v>
      </c>
      <c r="G169" s="212" t="s">
        <v>138</v>
      </c>
      <c r="H169" s="213">
        <v>44.631999999999998</v>
      </c>
      <c r="I169" s="214"/>
      <c r="J169" s="215">
        <f>ROUND(I169*H169,2)</f>
        <v>0</v>
      </c>
      <c r="K169" s="211" t="s">
        <v>139</v>
      </c>
      <c r="L169" s="69"/>
      <c r="M169" s="216" t="s">
        <v>21</v>
      </c>
      <c r="N169" s="217" t="s">
        <v>40</v>
      </c>
      <c r="O169" s="44"/>
      <c r="P169" s="218">
        <f>O169*H169</f>
        <v>0</v>
      </c>
      <c r="Q169" s="218">
        <v>1.3599999999999999E-06</v>
      </c>
      <c r="R169" s="218">
        <f>Q169*H169</f>
        <v>6.0699519999999992E-05</v>
      </c>
      <c r="S169" s="218">
        <v>0</v>
      </c>
      <c r="T169" s="219">
        <f>S169*H169</f>
        <v>0</v>
      </c>
      <c r="AR169" s="21" t="s">
        <v>140</v>
      </c>
      <c r="AT169" s="21" t="s">
        <v>135</v>
      </c>
      <c r="AU169" s="21" t="s">
        <v>77</v>
      </c>
      <c r="AY169" s="21" t="s">
        <v>134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1" t="s">
        <v>77</v>
      </c>
      <c r="BK169" s="220">
        <f>ROUND(I169*H169,2)</f>
        <v>0</v>
      </c>
      <c r="BL169" s="21" t="s">
        <v>140</v>
      </c>
      <c r="BM169" s="21" t="s">
        <v>252</v>
      </c>
    </row>
    <row r="170" s="10" customFormat="1">
      <c r="B170" s="221"/>
      <c r="C170" s="222"/>
      <c r="D170" s="223" t="s">
        <v>141</v>
      </c>
      <c r="E170" s="224" t="s">
        <v>21</v>
      </c>
      <c r="F170" s="225" t="s">
        <v>253</v>
      </c>
      <c r="G170" s="222"/>
      <c r="H170" s="226">
        <v>44.631999999999998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141</v>
      </c>
      <c r="AU170" s="232" t="s">
        <v>77</v>
      </c>
      <c r="AV170" s="10" t="s">
        <v>79</v>
      </c>
      <c r="AW170" s="10" t="s">
        <v>143</v>
      </c>
      <c r="AX170" s="10" t="s">
        <v>69</v>
      </c>
      <c r="AY170" s="232" t="s">
        <v>134</v>
      </c>
    </row>
    <row r="171" s="10" customFormat="1">
      <c r="B171" s="221"/>
      <c r="C171" s="222"/>
      <c r="D171" s="223" t="s">
        <v>141</v>
      </c>
      <c r="E171" s="224" t="s">
        <v>21</v>
      </c>
      <c r="F171" s="225" t="s">
        <v>21</v>
      </c>
      <c r="G171" s="222"/>
      <c r="H171" s="226">
        <v>0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141</v>
      </c>
      <c r="AU171" s="232" t="s">
        <v>77</v>
      </c>
      <c r="AV171" s="10" t="s">
        <v>79</v>
      </c>
      <c r="AW171" s="10" t="s">
        <v>6</v>
      </c>
      <c r="AX171" s="10" t="s">
        <v>69</v>
      </c>
      <c r="AY171" s="232" t="s">
        <v>134</v>
      </c>
    </row>
    <row r="172" s="11" customFormat="1">
      <c r="B172" s="233"/>
      <c r="C172" s="234"/>
      <c r="D172" s="223" t="s">
        <v>141</v>
      </c>
      <c r="E172" s="235" t="s">
        <v>21</v>
      </c>
      <c r="F172" s="236" t="s">
        <v>144</v>
      </c>
      <c r="G172" s="234"/>
      <c r="H172" s="237">
        <v>44.631999999999998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141</v>
      </c>
      <c r="AU172" s="243" t="s">
        <v>77</v>
      </c>
      <c r="AV172" s="11" t="s">
        <v>140</v>
      </c>
      <c r="AW172" s="11" t="s">
        <v>143</v>
      </c>
      <c r="AX172" s="11" t="s">
        <v>77</v>
      </c>
      <c r="AY172" s="243" t="s">
        <v>134</v>
      </c>
    </row>
    <row r="173" s="1" customFormat="1" ht="25.5" customHeight="1">
      <c r="B173" s="43"/>
      <c r="C173" s="209" t="s">
        <v>254</v>
      </c>
      <c r="D173" s="209" t="s">
        <v>135</v>
      </c>
      <c r="E173" s="210" t="s">
        <v>255</v>
      </c>
      <c r="F173" s="211" t="s">
        <v>256</v>
      </c>
      <c r="G173" s="212" t="s">
        <v>203</v>
      </c>
      <c r="H173" s="213">
        <v>6.7999999999999998</v>
      </c>
      <c r="I173" s="214"/>
      <c r="J173" s="215">
        <f>ROUND(I173*H173,2)</f>
        <v>0</v>
      </c>
      <c r="K173" s="211" t="s">
        <v>139</v>
      </c>
      <c r="L173" s="69"/>
      <c r="M173" s="216" t="s">
        <v>21</v>
      </c>
      <c r="N173" s="217" t="s">
        <v>40</v>
      </c>
      <c r="O173" s="44"/>
      <c r="P173" s="218">
        <f>O173*H173</f>
        <v>0</v>
      </c>
      <c r="Q173" s="218">
        <v>0</v>
      </c>
      <c r="R173" s="218">
        <f>Q173*H173</f>
        <v>0</v>
      </c>
      <c r="S173" s="218">
        <v>0.037999999999999999</v>
      </c>
      <c r="T173" s="219">
        <f>S173*H173</f>
        <v>0.25839999999999996</v>
      </c>
      <c r="AR173" s="21" t="s">
        <v>140</v>
      </c>
      <c r="AT173" s="21" t="s">
        <v>135</v>
      </c>
      <c r="AU173" s="21" t="s">
        <v>77</v>
      </c>
      <c r="AY173" s="21" t="s">
        <v>134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1" t="s">
        <v>77</v>
      </c>
      <c r="BK173" s="220">
        <f>ROUND(I173*H173,2)</f>
        <v>0</v>
      </c>
      <c r="BL173" s="21" t="s">
        <v>140</v>
      </c>
      <c r="BM173" s="21" t="s">
        <v>257</v>
      </c>
    </row>
    <row r="174" s="10" customFormat="1">
      <c r="B174" s="221"/>
      <c r="C174" s="222"/>
      <c r="D174" s="223" t="s">
        <v>141</v>
      </c>
      <c r="E174" s="224" t="s">
        <v>21</v>
      </c>
      <c r="F174" s="225" t="s">
        <v>258</v>
      </c>
      <c r="G174" s="222"/>
      <c r="H174" s="226">
        <v>6.7999999999999998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141</v>
      </c>
      <c r="AU174" s="232" t="s">
        <v>77</v>
      </c>
      <c r="AV174" s="10" t="s">
        <v>79</v>
      </c>
      <c r="AW174" s="10" t="s">
        <v>143</v>
      </c>
      <c r="AX174" s="10" t="s">
        <v>69</v>
      </c>
      <c r="AY174" s="232" t="s">
        <v>134</v>
      </c>
    </row>
    <row r="175" s="10" customFormat="1">
      <c r="B175" s="221"/>
      <c r="C175" s="222"/>
      <c r="D175" s="223" t="s">
        <v>141</v>
      </c>
      <c r="E175" s="224" t="s">
        <v>21</v>
      </c>
      <c r="F175" s="225" t="s">
        <v>21</v>
      </c>
      <c r="G175" s="222"/>
      <c r="H175" s="226">
        <v>0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141</v>
      </c>
      <c r="AU175" s="232" t="s">
        <v>77</v>
      </c>
      <c r="AV175" s="10" t="s">
        <v>79</v>
      </c>
      <c r="AW175" s="10" t="s">
        <v>6</v>
      </c>
      <c r="AX175" s="10" t="s">
        <v>69</v>
      </c>
      <c r="AY175" s="232" t="s">
        <v>134</v>
      </c>
    </row>
    <row r="176" s="11" customFormat="1">
      <c r="B176" s="233"/>
      <c r="C176" s="234"/>
      <c r="D176" s="223" t="s">
        <v>141</v>
      </c>
      <c r="E176" s="235" t="s">
        <v>21</v>
      </c>
      <c r="F176" s="236" t="s">
        <v>144</v>
      </c>
      <c r="G176" s="234"/>
      <c r="H176" s="237">
        <v>6.7999999999999998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141</v>
      </c>
      <c r="AU176" s="243" t="s">
        <v>77</v>
      </c>
      <c r="AV176" s="11" t="s">
        <v>140</v>
      </c>
      <c r="AW176" s="11" t="s">
        <v>143</v>
      </c>
      <c r="AX176" s="11" t="s">
        <v>77</v>
      </c>
      <c r="AY176" s="243" t="s">
        <v>134</v>
      </c>
    </row>
    <row r="177" s="1" customFormat="1" ht="25.5" customHeight="1">
      <c r="B177" s="43"/>
      <c r="C177" s="209" t="s">
        <v>204</v>
      </c>
      <c r="D177" s="209" t="s">
        <v>135</v>
      </c>
      <c r="E177" s="210" t="s">
        <v>259</v>
      </c>
      <c r="F177" s="211" t="s">
        <v>260</v>
      </c>
      <c r="G177" s="212" t="s">
        <v>203</v>
      </c>
      <c r="H177" s="213">
        <v>2.2999999999999998</v>
      </c>
      <c r="I177" s="214"/>
      <c r="J177" s="215">
        <f>ROUND(I177*H177,2)</f>
        <v>0</v>
      </c>
      <c r="K177" s="211" t="s">
        <v>139</v>
      </c>
      <c r="L177" s="69"/>
      <c r="M177" s="216" t="s">
        <v>21</v>
      </c>
      <c r="N177" s="217" t="s">
        <v>40</v>
      </c>
      <c r="O177" s="44"/>
      <c r="P177" s="218">
        <f>O177*H177</f>
        <v>0</v>
      </c>
      <c r="Q177" s="218">
        <v>0</v>
      </c>
      <c r="R177" s="218">
        <f>Q177*H177</f>
        <v>0</v>
      </c>
      <c r="S177" s="218">
        <v>0.053999999999999999</v>
      </c>
      <c r="T177" s="219">
        <f>S177*H177</f>
        <v>0.12419999999999999</v>
      </c>
      <c r="AR177" s="21" t="s">
        <v>140</v>
      </c>
      <c r="AT177" s="21" t="s">
        <v>135</v>
      </c>
      <c r="AU177" s="21" t="s">
        <v>77</v>
      </c>
      <c r="AY177" s="21" t="s">
        <v>134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1" t="s">
        <v>77</v>
      </c>
      <c r="BK177" s="220">
        <f>ROUND(I177*H177,2)</f>
        <v>0</v>
      </c>
      <c r="BL177" s="21" t="s">
        <v>140</v>
      </c>
      <c r="BM177" s="21" t="s">
        <v>261</v>
      </c>
    </row>
    <row r="178" s="1" customFormat="1" ht="25.5" customHeight="1">
      <c r="B178" s="43"/>
      <c r="C178" s="209" t="s">
        <v>262</v>
      </c>
      <c r="D178" s="209" t="s">
        <v>135</v>
      </c>
      <c r="E178" s="210" t="s">
        <v>263</v>
      </c>
      <c r="F178" s="211" t="s">
        <v>264</v>
      </c>
      <c r="G178" s="212" t="s">
        <v>203</v>
      </c>
      <c r="H178" s="213">
        <v>3</v>
      </c>
      <c r="I178" s="214"/>
      <c r="J178" s="215">
        <f>ROUND(I178*H178,2)</f>
        <v>0</v>
      </c>
      <c r="K178" s="211" t="s">
        <v>139</v>
      </c>
      <c r="L178" s="69"/>
      <c r="M178" s="216" t="s">
        <v>21</v>
      </c>
      <c r="N178" s="217" t="s">
        <v>40</v>
      </c>
      <c r="O178" s="44"/>
      <c r="P178" s="218">
        <f>O178*H178</f>
        <v>0</v>
      </c>
      <c r="Q178" s="218">
        <v>0</v>
      </c>
      <c r="R178" s="218">
        <f>Q178*H178</f>
        <v>0</v>
      </c>
      <c r="S178" s="218">
        <v>0.081000000000000003</v>
      </c>
      <c r="T178" s="219">
        <f>S178*H178</f>
        <v>0.24299999999999999</v>
      </c>
      <c r="AR178" s="21" t="s">
        <v>140</v>
      </c>
      <c r="AT178" s="21" t="s">
        <v>135</v>
      </c>
      <c r="AU178" s="21" t="s">
        <v>77</v>
      </c>
      <c r="AY178" s="21" t="s">
        <v>134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1" t="s">
        <v>77</v>
      </c>
      <c r="BK178" s="220">
        <f>ROUND(I178*H178,2)</f>
        <v>0</v>
      </c>
      <c r="BL178" s="21" t="s">
        <v>140</v>
      </c>
      <c r="BM178" s="21" t="s">
        <v>265</v>
      </c>
    </row>
    <row r="179" s="1" customFormat="1" ht="25.5" customHeight="1">
      <c r="B179" s="43"/>
      <c r="C179" s="209" t="s">
        <v>207</v>
      </c>
      <c r="D179" s="209" t="s">
        <v>135</v>
      </c>
      <c r="E179" s="210" t="s">
        <v>266</v>
      </c>
      <c r="F179" s="211" t="s">
        <v>267</v>
      </c>
      <c r="G179" s="212" t="s">
        <v>138</v>
      </c>
      <c r="H179" s="213">
        <v>15.601000000000001</v>
      </c>
      <c r="I179" s="214"/>
      <c r="J179" s="215">
        <f>ROUND(I179*H179,2)</f>
        <v>0</v>
      </c>
      <c r="K179" s="211" t="s">
        <v>139</v>
      </c>
      <c r="L179" s="69"/>
      <c r="M179" s="216" t="s">
        <v>21</v>
      </c>
      <c r="N179" s="217" t="s">
        <v>40</v>
      </c>
      <c r="O179" s="44"/>
      <c r="P179" s="218">
        <f>O179*H179</f>
        <v>0</v>
      </c>
      <c r="Q179" s="218">
        <v>0</v>
      </c>
      <c r="R179" s="218">
        <f>Q179*H179</f>
        <v>0</v>
      </c>
      <c r="S179" s="218">
        <v>0.0012999999999999999</v>
      </c>
      <c r="T179" s="219">
        <f>S179*H179</f>
        <v>0.020281299999999999</v>
      </c>
      <c r="AR179" s="21" t="s">
        <v>140</v>
      </c>
      <c r="AT179" s="21" t="s">
        <v>135</v>
      </c>
      <c r="AU179" s="21" t="s">
        <v>77</v>
      </c>
      <c r="AY179" s="21" t="s">
        <v>134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1" t="s">
        <v>77</v>
      </c>
      <c r="BK179" s="220">
        <f>ROUND(I179*H179,2)</f>
        <v>0</v>
      </c>
      <c r="BL179" s="21" t="s">
        <v>140</v>
      </c>
      <c r="BM179" s="21" t="s">
        <v>268</v>
      </c>
    </row>
    <row r="180" s="1" customFormat="1" ht="16.5" customHeight="1">
      <c r="B180" s="43"/>
      <c r="C180" s="209" t="s">
        <v>269</v>
      </c>
      <c r="D180" s="209" t="s">
        <v>135</v>
      </c>
      <c r="E180" s="210" t="s">
        <v>270</v>
      </c>
      <c r="F180" s="211" t="s">
        <v>271</v>
      </c>
      <c r="G180" s="212" t="s">
        <v>272</v>
      </c>
      <c r="H180" s="213">
        <v>2.5129999999999999</v>
      </c>
      <c r="I180" s="214"/>
      <c r="J180" s="215">
        <f>ROUND(I180*H180,2)</f>
        <v>0</v>
      </c>
      <c r="K180" s="211" t="s">
        <v>139</v>
      </c>
      <c r="L180" s="69"/>
      <c r="M180" s="216" t="s">
        <v>21</v>
      </c>
      <c r="N180" s="217" t="s">
        <v>40</v>
      </c>
      <c r="O180" s="44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AR180" s="21" t="s">
        <v>140</v>
      </c>
      <c r="AT180" s="21" t="s">
        <v>135</v>
      </c>
      <c r="AU180" s="21" t="s">
        <v>77</v>
      </c>
      <c r="AY180" s="21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1" t="s">
        <v>77</v>
      </c>
      <c r="BK180" s="220">
        <f>ROUND(I180*H180,2)</f>
        <v>0</v>
      </c>
      <c r="BL180" s="21" t="s">
        <v>140</v>
      </c>
      <c r="BM180" s="21" t="s">
        <v>273</v>
      </c>
    </row>
    <row r="181" s="1" customFormat="1" ht="16.5" customHeight="1">
      <c r="B181" s="43"/>
      <c r="C181" s="209" t="s">
        <v>212</v>
      </c>
      <c r="D181" s="209" t="s">
        <v>135</v>
      </c>
      <c r="E181" s="210" t="s">
        <v>274</v>
      </c>
      <c r="F181" s="211" t="s">
        <v>275</v>
      </c>
      <c r="G181" s="212" t="s">
        <v>272</v>
      </c>
      <c r="H181" s="213">
        <v>17.591000000000001</v>
      </c>
      <c r="I181" s="214"/>
      <c r="J181" s="215">
        <f>ROUND(I181*H181,2)</f>
        <v>0</v>
      </c>
      <c r="K181" s="211" t="s">
        <v>139</v>
      </c>
      <c r="L181" s="69"/>
      <c r="M181" s="216" t="s">
        <v>21</v>
      </c>
      <c r="N181" s="217" t="s">
        <v>40</v>
      </c>
      <c r="O181" s="44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AR181" s="21" t="s">
        <v>140</v>
      </c>
      <c r="AT181" s="21" t="s">
        <v>135</v>
      </c>
      <c r="AU181" s="21" t="s">
        <v>77</v>
      </c>
      <c r="AY181" s="21" t="s">
        <v>134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1" t="s">
        <v>77</v>
      </c>
      <c r="BK181" s="220">
        <f>ROUND(I181*H181,2)</f>
        <v>0</v>
      </c>
      <c r="BL181" s="21" t="s">
        <v>140</v>
      </c>
      <c r="BM181" s="21" t="s">
        <v>276</v>
      </c>
    </row>
    <row r="182" s="10" customFormat="1">
      <c r="B182" s="221"/>
      <c r="C182" s="222"/>
      <c r="D182" s="223" t="s">
        <v>141</v>
      </c>
      <c r="E182" s="224" t="s">
        <v>21</v>
      </c>
      <c r="F182" s="225" t="s">
        <v>277</v>
      </c>
      <c r="G182" s="222"/>
      <c r="H182" s="226">
        <v>17.591000000000001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141</v>
      </c>
      <c r="AU182" s="232" t="s">
        <v>77</v>
      </c>
      <c r="AV182" s="10" t="s">
        <v>79</v>
      </c>
      <c r="AW182" s="10" t="s">
        <v>143</v>
      </c>
      <c r="AX182" s="10" t="s">
        <v>69</v>
      </c>
      <c r="AY182" s="232" t="s">
        <v>134</v>
      </c>
    </row>
    <row r="183" s="10" customFormat="1">
      <c r="B183" s="221"/>
      <c r="C183" s="222"/>
      <c r="D183" s="223" t="s">
        <v>141</v>
      </c>
      <c r="E183" s="224" t="s">
        <v>21</v>
      </c>
      <c r="F183" s="225" t="s">
        <v>21</v>
      </c>
      <c r="G183" s="222"/>
      <c r="H183" s="226">
        <v>0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141</v>
      </c>
      <c r="AU183" s="232" t="s">
        <v>77</v>
      </c>
      <c r="AV183" s="10" t="s">
        <v>79</v>
      </c>
      <c r="AW183" s="10" t="s">
        <v>6</v>
      </c>
      <c r="AX183" s="10" t="s">
        <v>69</v>
      </c>
      <c r="AY183" s="232" t="s">
        <v>134</v>
      </c>
    </row>
    <row r="184" s="11" customFormat="1">
      <c r="B184" s="233"/>
      <c r="C184" s="234"/>
      <c r="D184" s="223" t="s">
        <v>141</v>
      </c>
      <c r="E184" s="235" t="s">
        <v>21</v>
      </c>
      <c r="F184" s="236" t="s">
        <v>144</v>
      </c>
      <c r="G184" s="234"/>
      <c r="H184" s="237">
        <v>17.591000000000001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141</v>
      </c>
      <c r="AU184" s="243" t="s">
        <v>77</v>
      </c>
      <c r="AV184" s="11" t="s">
        <v>140</v>
      </c>
      <c r="AW184" s="11" t="s">
        <v>143</v>
      </c>
      <c r="AX184" s="11" t="s">
        <v>77</v>
      </c>
      <c r="AY184" s="243" t="s">
        <v>134</v>
      </c>
    </row>
    <row r="185" s="1" customFormat="1" ht="16.5" customHeight="1">
      <c r="B185" s="43"/>
      <c r="C185" s="209" t="s">
        <v>278</v>
      </c>
      <c r="D185" s="209" t="s">
        <v>135</v>
      </c>
      <c r="E185" s="210" t="s">
        <v>279</v>
      </c>
      <c r="F185" s="211" t="s">
        <v>280</v>
      </c>
      <c r="G185" s="212" t="s">
        <v>272</v>
      </c>
      <c r="H185" s="213">
        <v>2.5129999999999999</v>
      </c>
      <c r="I185" s="214"/>
      <c r="J185" s="215">
        <f>ROUND(I185*H185,2)</f>
        <v>0</v>
      </c>
      <c r="K185" s="211" t="s">
        <v>139</v>
      </c>
      <c r="L185" s="69"/>
      <c r="M185" s="216" t="s">
        <v>21</v>
      </c>
      <c r="N185" s="217" t="s">
        <v>40</v>
      </c>
      <c r="O185" s="44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AR185" s="21" t="s">
        <v>140</v>
      </c>
      <c r="AT185" s="21" t="s">
        <v>135</v>
      </c>
      <c r="AU185" s="21" t="s">
        <v>77</v>
      </c>
      <c r="AY185" s="21" t="s">
        <v>134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1" t="s">
        <v>77</v>
      </c>
      <c r="BK185" s="220">
        <f>ROUND(I185*H185,2)</f>
        <v>0</v>
      </c>
      <c r="BL185" s="21" t="s">
        <v>140</v>
      </c>
      <c r="BM185" s="21" t="s">
        <v>281</v>
      </c>
    </row>
    <row r="186" s="1" customFormat="1" ht="16.5" customHeight="1">
      <c r="B186" s="43"/>
      <c r="C186" s="209" t="s">
        <v>217</v>
      </c>
      <c r="D186" s="209" t="s">
        <v>135</v>
      </c>
      <c r="E186" s="210" t="s">
        <v>282</v>
      </c>
      <c r="F186" s="211" t="s">
        <v>283</v>
      </c>
      <c r="G186" s="212" t="s">
        <v>284</v>
      </c>
      <c r="H186" s="213">
        <v>4</v>
      </c>
      <c r="I186" s="214"/>
      <c r="J186" s="215">
        <f>ROUND(I186*H186,2)</f>
        <v>0</v>
      </c>
      <c r="K186" s="211" t="s">
        <v>285</v>
      </c>
      <c r="L186" s="69"/>
      <c r="M186" s="216" t="s">
        <v>21</v>
      </c>
      <c r="N186" s="217" t="s">
        <v>40</v>
      </c>
      <c r="O186" s="44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AR186" s="21" t="s">
        <v>140</v>
      </c>
      <c r="AT186" s="21" t="s">
        <v>135</v>
      </c>
      <c r="AU186" s="21" t="s">
        <v>77</v>
      </c>
      <c r="AY186" s="21" t="s">
        <v>134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1" t="s">
        <v>77</v>
      </c>
      <c r="BK186" s="220">
        <f>ROUND(I186*H186,2)</f>
        <v>0</v>
      </c>
      <c r="BL186" s="21" t="s">
        <v>140</v>
      </c>
      <c r="BM186" s="21" t="s">
        <v>286</v>
      </c>
    </row>
    <row r="187" s="1" customFormat="1" ht="25.5" customHeight="1">
      <c r="B187" s="43"/>
      <c r="C187" s="209" t="s">
        <v>287</v>
      </c>
      <c r="D187" s="209" t="s">
        <v>135</v>
      </c>
      <c r="E187" s="210" t="s">
        <v>288</v>
      </c>
      <c r="F187" s="211" t="s">
        <v>289</v>
      </c>
      <c r="G187" s="212" t="s">
        <v>272</v>
      </c>
      <c r="H187" s="213">
        <v>2.5129999999999999</v>
      </c>
      <c r="I187" s="214"/>
      <c r="J187" s="215">
        <f>ROUND(I187*H187,2)</f>
        <v>0</v>
      </c>
      <c r="K187" s="211" t="s">
        <v>139</v>
      </c>
      <c r="L187" s="69"/>
      <c r="M187" s="216" t="s">
        <v>21</v>
      </c>
      <c r="N187" s="217" t="s">
        <v>40</v>
      </c>
      <c r="O187" s="44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AR187" s="21" t="s">
        <v>140</v>
      </c>
      <c r="AT187" s="21" t="s">
        <v>135</v>
      </c>
      <c r="AU187" s="21" t="s">
        <v>77</v>
      </c>
      <c r="AY187" s="21" t="s">
        <v>134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1" t="s">
        <v>77</v>
      </c>
      <c r="BK187" s="220">
        <f>ROUND(I187*H187,2)</f>
        <v>0</v>
      </c>
      <c r="BL187" s="21" t="s">
        <v>140</v>
      </c>
      <c r="BM187" s="21" t="s">
        <v>290</v>
      </c>
    </row>
    <row r="188" s="9" customFormat="1" ht="37.44" customHeight="1">
      <c r="B188" s="195"/>
      <c r="C188" s="196"/>
      <c r="D188" s="197" t="s">
        <v>68</v>
      </c>
      <c r="E188" s="198" t="s">
        <v>291</v>
      </c>
      <c r="F188" s="198" t="s">
        <v>292</v>
      </c>
      <c r="G188" s="196"/>
      <c r="H188" s="196"/>
      <c r="I188" s="199"/>
      <c r="J188" s="200">
        <f>BK188</f>
        <v>0</v>
      </c>
      <c r="K188" s="196"/>
      <c r="L188" s="201"/>
      <c r="M188" s="202"/>
      <c r="N188" s="203"/>
      <c r="O188" s="203"/>
      <c r="P188" s="204">
        <f>SUM(P189:P233)</f>
        <v>0</v>
      </c>
      <c r="Q188" s="203"/>
      <c r="R188" s="204">
        <f>SUM(R189:R233)</f>
        <v>0</v>
      </c>
      <c r="S188" s="203"/>
      <c r="T188" s="205">
        <f>SUM(T189:T233)</f>
        <v>0</v>
      </c>
      <c r="AR188" s="206" t="s">
        <v>77</v>
      </c>
      <c r="AT188" s="207" t="s">
        <v>68</v>
      </c>
      <c r="AU188" s="207" t="s">
        <v>69</v>
      </c>
      <c r="AY188" s="206" t="s">
        <v>134</v>
      </c>
      <c r="BK188" s="208">
        <f>SUM(BK189:BK233)</f>
        <v>0</v>
      </c>
    </row>
    <row r="189" s="1" customFormat="1" ht="16.5" customHeight="1">
      <c r="B189" s="43"/>
      <c r="C189" s="209" t="s">
        <v>220</v>
      </c>
      <c r="D189" s="209" t="s">
        <v>135</v>
      </c>
      <c r="E189" s="210" t="s">
        <v>293</v>
      </c>
      <c r="F189" s="211" t="s">
        <v>294</v>
      </c>
      <c r="G189" s="212" t="s">
        <v>203</v>
      </c>
      <c r="H189" s="213">
        <v>3</v>
      </c>
      <c r="I189" s="214"/>
      <c r="J189" s="215">
        <f>ROUND(I189*H189,2)</f>
        <v>0</v>
      </c>
      <c r="K189" s="211" t="s">
        <v>139</v>
      </c>
      <c r="L189" s="69"/>
      <c r="M189" s="216" t="s">
        <v>21</v>
      </c>
      <c r="N189" s="217" t="s">
        <v>40</v>
      </c>
      <c r="O189" s="44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AR189" s="21" t="s">
        <v>140</v>
      </c>
      <c r="AT189" s="21" t="s">
        <v>135</v>
      </c>
      <c r="AU189" s="21" t="s">
        <v>77</v>
      </c>
      <c r="AY189" s="21" t="s">
        <v>134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1" t="s">
        <v>77</v>
      </c>
      <c r="BK189" s="220">
        <f>ROUND(I189*H189,2)</f>
        <v>0</v>
      </c>
      <c r="BL189" s="21" t="s">
        <v>140</v>
      </c>
      <c r="BM189" s="21" t="s">
        <v>295</v>
      </c>
    </row>
    <row r="190" s="1" customFormat="1" ht="16.5" customHeight="1">
      <c r="B190" s="43"/>
      <c r="C190" s="244" t="s">
        <v>296</v>
      </c>
      <c r="D190" s="244" t="s">
        <v>209</v>
      </c>
      <c r="E190" s="245" t="s">
        <v>297</v>
      </c>
      <c r="F190" s="246" t="s">
        <v>298</v>
      </c>
      <c r="G190" s="247" t="s">
        <v>203</v>
      </c>
      <c r="H190" s="248">
        <v>3</v>
      </c>
      <c r="I190" s="249"/>
      <c r="J190" s="250">
        <f>ROUND(I190*H190,2)</f>
        <v>0</v>
      </c>
      <c r="K190" s="246" t="s">
        <v>139</v>
      </c>
      <c r="L190" s="251"/>
      <c r="M190" s="252" t="s">
        <v>21</v>
      </c>
      <c r="N190" s="253" t="s">
        <v>40</v>
      </c>
      <c r="O190" s="44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AR190" s="21" t="s">
        <v>156</v>
      </c>
      <c r="AT190" s="21" t="s">
        <v>209</v>
      </c>
      <c r="AU190" s="21" t="s">
        <v>77</v>
      </c>
      <c r="AY190" s="21" t="s">
        <v>134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1" t="s">
        <v>77</v>
      </c>
      <c r="BK190" s="220">
        <f>ROUND(I190*H190,2)</f>
        <v>0</v>
      </c>
      <c r="BL190" s="21" t="s">
        <v>140</v>
      </c>
      <c r="BM190" s="21" t="s">
        <v>299</v>
      </c>
    </row>
    <row r="191" s="1" customFormat="1" ht="25.5" customHeight="1">
      <c r="B191" s="43"/>
      <c r="C191" s="209" t="s">
        <v>224</v>
      </c>
      <c r="D191" s="209" t="s">
        <v>135</v>
      </c>
      <c r="E191" s="210" t="s">
        <v>300</v>
      </c>
      <c r="F191" s="211" t="s">
        <v>301</v>
      </c>
      <c r="G191" s="212" t="s">
        <v>241</v>
      </c>
      <c r="H191" s="213">
        <v>10</v>
      </c>
      <c r="I191" s="214"/>
      <c r="J191" s="215">
        <f>ROUND(I191*H191,2)</f>
        <v>0</v>
      </c>
      <c r="K191" s="211" t="s">
        <v>139</v>
      </c>
      <c r="L191" s="69"/>
      <c r="M191" s="216" t="s">
        <v>21</v>
      </c>
      <c r="N191" s="217" t="s">
        <v>40</v>
      </c>
      <c r="O191" s="44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AR191" s="21" t="s">
        <v>140</v>
      </c>
      <c r="AT191" s="21" t="s">
        <v>135</v>
      </c>
      <c r="AU191" s="21" t="s">
        <v>77</v>
      </c>
      <c r="AY191" s="21" t="s">
        <v>134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1" t="s">
        <v>77</v>
      </c>
      <c r="BK191" s="220">
        <f>ROUND(I191*H191,2)</f>
        <v>0</v>
      </c>
      <c r="BL191" s="21" t="s">
        <v>140</v>
      </c>
      <c r="BM191" s="21" t="s">
        <v>302</v>
      </c>
    </row>
    <row r="192" s="10" customFormat="1">
      <c r="B192" s="221"/>
      <c r="C192" s="222"/>
      <c r="D192" s="223" t="s">
        <v>141</v>
      </c>
      <c r="E192" s="224" t="s">
        <v>21</v>
      </c>
      <c r="F192" s="225" t="s">
        <v>303</v>
      </c>
      <c r="G192" s="222"/>
      <c r="H192" s="226">
        <v>10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141</v>
      </c>
      <c r="AU192" s="232" t="s">
        <v>77</v>
      </c>
      <c r="AV192" s="10" t="s">
        <v>79</v>
      </c>
      <c r="AW192" s="10" t="s">
        <v>143</v>
      </c>
      <c r="AX192" s="10" t="s">
        <v>69</v>
      </c>
      <c r="AY192" s="232" t="s">
        <v>134</v>
      </c>
    </row>
    <row r="193" s="10" customFormat="1">
      <c r="B193" s="221"/>
      <c r="C193" s="222"/>
      <c r="D193" s="223" t="s">
        <v>141</v>
      </c>
      <c r="E193" s="224" t="s">
        <v>21</v>
      </c>
      <c r="F193" s="225" t="s">
        <v>21</v>
      </c>
      <c r="G193" s="222"/>
      <c r="H193" s="226">
        <v>0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141</v>
      </c>
      <c r="AU193" s="232" t="s">
        <v>77</v>
      </c>
      <c r="AV193" s="10" t="s">
        <v>79</v>
      </c>
      <c r="AW193" s="10" t="s">
        <v>6</v>
      </c>
      <c r="AX193" s="10" t="s">
        <v>69</v>
      </c>
      <c r="AY193" s="232" t="s">
        <v>134</v>
      </c>
    </row>
    <row r="194" s="11" customFormat="1">
      <c r="B194" s="233"/>
      <c r="C194" s="234"/>
      <c r="D194" s="223" t="s">
        <v>141</v>
      </c>
      <c r="E194" s="235" t="s">
        <v>21</v>
      </c>
      <c r="F194" s="236" t="s">
        <v>144</v>
      </c>
      <c r="G194" s="234"/>
      <c r="H194" s="237">
        <v>10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141</v>
      </c>
      <c r="AU194" s="243" t="s">
        <v>77</v>
      </c>
      <c r="AV194" s="11" t="s">
        <v>140</v>
      </c>
      <c r="AW194" s="11" t="s">
        <v>143</v>
      </c>
      <c r="AX194" s="11" t="s">
        <v>77</v>
      </c>
      <c r="AY194" s="243" t="s">
        <v>134</v>
      </c>
    </row>
    <row r="195" s="1" customFormat="1" ht="16.5" customHeight="1">
      <c r="B195" s="43"/>
      <c r="C195" s="244" t="s">
        <v>304</v>
      </c>
      <c r="D195" s="244" t="s">
        <v>209</v>
      </c>
      <c r="E195" s="245" t="s">
        <v>305</v>
      </c>
      <c r="F195" s="246" t="s">
        <v>306</v>
      </c>
      <c r="G195" s="247" t="s">
        <v>241</v>
      </c>
      <c r="H195" s="248">
        <v>2</v>
      </c>
      <c r="I195" s="249"/>
      <c r="J195" s="250">
        <f>ROUND(I195*H195,2)</f>
        <v>0</v>
      </c>
      <c r="K195" s="246" t="s">
        <v>139</v>
      </c>
      <c r="L195" s="251"/>
      <c r="M195" s="252" t="s">
        <v>21</v>
      </c>
      <c r="N195" s="253" t="s">
        <v>40</v>
      </c>
      <c r="O195" s="44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AR195" s="21" t="s">
        <v>156</v>
      </c>
      <c r="AT195" s="21" t="s">
        <v>209</v>
      </c>
      <c r="AU195" s="21" t="s">
        <v>77</v>
      </c>
      <c r="AY195" s="21" t="s">
        <v>134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1" t="s">
        <v>77</v>
      </c>
      <c r="BK195" s="220">
        <f>ROUND(I195*H195,2)</f>
        <v>0</v>
      </c>
      <c r="BL195" s="21" t="s">
        <v>140</v>
      </c>
      <c r="BM195" s="21" t="s">
        <v>307</v>
      </c>
    </row>
    <row r="196" s="1" customFormat="1" ht="16.5" customHeight="1">
      <c r="B196" s="43"/>
      <c r="C196" s="244" t="s">
        <v>229</v>
      </c>
      <c r="D196" s="244" t="s">
        <v>209</v>
      </c>
      <c r="E196" s="245" t="s">
        <v>308</v>
      </c>
      <c r="F196" s="246" t="s">
        <v>309</v>
      </c>
      <c r="G196" s="247" t="s">
        <v>241</v>
      </c>
      <c r="H196" s="248">
        <v>2</v>
      </c>
      <c r="I196" s="249"/>
      <c r="J196" s="250">
        <f>ROUND(I196*H196,2)</f>
        <v>0</v>
      </c>
      <c r="K196" s="246" t="s">
        <v>285</v>
      </c>
      <c r="L196" s="251"/>
      <c r="M196" s="252" t="s">
        <v>21</v>
      </c>
      <c r="N196" s="253" t="s">
        <v>40</v>
      </c>
      <c r="O196" s="44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AR196" s="21" t="s">
        <v>156</v>
      </c>
      <c r="AT196" s="21" t="s">
        <v>209</v>
      </c>
      <c r="AU196" s="21" t="s">
        <v>77</v>
      </c>
      <c r="AY196" s="21" t="s">
        <v>134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1" t="s">
        <v>77</v>
      </c>
      <c r="BK196" s="220">
        <f>ROUND(I196*H196,2)</f>
        <v>0</v>
      </c>
      <c r="BL196" s="21" t="s">
        <v>140</v>
      </c>
      <c r="BM196" s="21" t="s">
        <v>310</v>
      </c>
    </row>
    <row r="197" s="1" customFormat="1" ht="16.5" customHeight="1">
      <c r="B197" s="43"/>
      <c r="C197" s="244" t="s">
        <v>311</v>
      </c>
      <c r="D197" s="244" t="s">
        <v>209</v>
      </c>
      <c r="E197" s="245" t="s">
        <v>312</v>
      </c>
      <c r="F197" s="246" t="s">
        <v>313</v>
      </c>
      <c r="G197" s="247" t="s">
        <v>241</v>
      </c>
      <c r="H197" s="248">
        <v>2</v>
      </c>
      <c r="I197" s="249"/>
      <c r="J197" s="250">
        <f>ROUND(I197*H197,2)</f>
        <v>0</v>
      </c>
      <c r="K197" s="246" t="s">
        <v>285</v>
      </c>
      <c r="L197" s="251"/>
      <c r="M197" s="252" t="s">
        <v>21</v>
      </c>
      <c r="N197" s="253" t="s">
        <v>40</v>
      </c>
      <c r="O197" s="44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AR197" s="21" t="s">
        <v>156</v>
      </c>
      <c r="AT197" s="21" t="s">
        <v>209</v>
      </c>
      <c r="AU197" s="21" t="s">
        <v>77</v>
      </c>
      <c r="AY197" s="21" t="s">
        <v>134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1" t="s">
        <v>77</v>
      </c>
      <c r="BK197" s="220">
        <f>ROUND(I197*H197,2)</f>
        <v>0</v>
      </c>
      <c r="BL197" s="21" t="s">
        <v>140</v>
      </c>
      <c r="BM197" s="21" t="s">
        <v>314</v>
      </c>
    </row>
    <row r="198" s="1" customFormat="1" ht="25.5" customHeight="1">
      <c r="B198" s="43"/>
      <c r="C198" s="209" t="s">
        <v>234</v>
      </c>
      <c r="D198" s="209" t="s">
        <v>135</v>
      </c>
      <c r="E198" s="210" t="s">
        <v>315</v>
      </c>
      <c r="F198" s="211" t="s">
        <v>316</v>
      </c>
      <c r="G198" s="212" t="s">
        <v>241</v>
      </c>
      <c r="H198" s="213">
        <v>12</v>
      </c>
      <c r="I198" s="214"/>
      <c r="J198" s="215">
        <f>ROUND(I198*H198,2)</f>
        <v>0</v>
      </c>
      <c r="K198" s="211" t="s">
        <v>139</v>
      </c>
      <c r="L198" s="69"/>
      <c r="M198" s="216" t="s">
        <v>21</v>
      </c>
      <c r="N198" s="217" t="s">
        <v>40</v>
      </c>
      <c r="O198" s="44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AR198" s="21" t="s">
        <v>140</v>
      </c>
      <c r="AT198" s="21" t="s">
        <v>135</v>
      </c>
      <c r="AU198" s="21" t="s">
        <v>77</v>
      </c>
      <c r="AY198" s="21" t="s">
        <v>134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1" t="s">
        <v>77</v>
      </c>
      <c r="BK198" s="220">
        <f>ROUND(I198*H198,2)</f>
        <v>0</v>
      </c>
      <c r="BL198" s="21" t="s">
        <v>140</v>
      </c>
      <c r="BM198" s="21" t="s">
        <v>317</v>
      </c>
    </row>
    <row r="199" s="10" customFormat="1">
      <c r="B199" s="221"/>
      <c r="C199" s="222"/>
      <c r="D199" s="223" t="s">
        <v>141</v>
      </c>
      <c r="E199" s="224" t="s">
        <v>21</v>
      </c>
      <c r="F199" s="225" t="s">
        <v>318</v>
      </c>
      <c r="G199" s="222"/>
      <c r="H199" s="226">
        <v>12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141</v>
      </c>
      <c r="AU199" s="232" t="s">
        <v>77</v>
      </c>
      <c r="AV199" s="10" t="s">
        <v>79</v>
      </c>
      <c r="AW199" s="10" t="s">
        <v>143</v>
      </c>
      <c r="AX199" s="10" t="s">
        <v>69</v>
      </c>
      <c r="AY199" s="232" t="s">
        <v>134</v>
      </c>
    </row>
    <row r="200" s="10" customFormat="1">
      <c r="B200" s="221"/>
      <c r="C200" s="222"/>
      <c r="D200" s="223" t="s">
        <v>141</v>
      </c>
      <c r="E200" s="224" t="s">
        <v>21</v>
      </c>
      <c r="F200" s="225" t="s">
        <v>21</v>
      </c>
      <c r="G200" s="222"/>
      <c r="H200" s="226">
        <v>0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141</v>
      </c>
      <c r="AU200" s="232" t="s">
        <v>77</v>
      </c>
      <c r="AV200" s="10" t="s">
        <v>79</v>
      </c>
      <c r="AW200" s="10" t="s">
        <v>6</v>
      </c>
      <c r="AX200" s="10" t="s">
        <v>69</v>
      </c>
      <c r="AY200" s="232" t="s">
        <v>134</v>
      </c>
    </row>
    <row r="201" s="11" customFormat="1">
      <c r="B201" s="233"/>
      <c r="C201" s="234"/>
      <c r="D201" s="223" t="s">
        <v>141</v>
      </c>
      <c r="E201" s="235" t="s">
        <v>21</v>
      </c>
      <c r="F201" s="236" t="s">
        <v>144</v>
      </c>
      <c r="G201" s="234"/>
      <c r="H201" s="237">
        <v>12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141</v>
      </c>
      <c r="AU201" s="243" t="s">
        <v>77</v>
      </c>
      <c r="AV201" s="11" t="s">
        <v>140</v>
      </c>
      <c r="AW201" s="11" t="s">
        <v>143</v>
      </c>
      <c r="AX201" s="11" t="s">
        <v>77</v>
      </c>
      <c r="AY201" s="243" t="s">
        <v>134</v>
      </c>
    </row>
    <row r="202" s="1" customFormat="1" ht="25.5" customHeight="1">
      <c r="B202" s="43"/>
      <c r="C202" s="209" t="s">
        <v>319</v>
      </c>
      <c r="D202" s="209" t="s">
        <v>135</v>
      </c>
      <c r="E202" s="210" t="s">
        <v>320</v>
      </c>
      <c r="F202" s="211" t="s">
        <v>321</v>
      </c>
      <c r="G202" s="212" t="s">
        <v>241</v>
      </c>
      <c r="H202" s="213">
        <v>4</v>
      </c>
      <c r="I202" s="214"/>
      <c r="J202" s="215">
        <f>ROUND(I202*H202,2)</f>
        <v>0</v>
      </c>
      <c r="K202" s="211" t="s">
        <v>139</v>
      </c>
      <c r="L202" s="69"/>
      <c r="M202" s="216" t="s">
        <v>21</v>
      </c>
      <c r="N202" s="217" t="s">
        <v>40</v>
      </c>
      <c r="O202" s="44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AR202" s="21" t="s">
        <v>140</v>
      </c>
      <c r="AT202" s="21" t="s">
        <v>135</v>
      </c>
      <c r="AU202" s="21" t="s">
        <v>77</v>
      </c>
      <c r="AY202" s="21" t="s">
        <v>134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1" t="s">
        <v>77</v>
      </c>
      <c r="BK202" s="220">
        <f>ROUND(I202*H202,2)</f>
        <v>0</v>
      </c>
      <c r="BL202" s="21" t="s">
        <v>140</v>
      </c>
      <c r="BM202" s="21" t="s">
        <v>322</v>
      </c>
    </row>
    <row r="203" s="1" customFormat="1" ht="25.5" customHeight="1">
      <c r="B203" s="43"/>
      <c r="C203" s="209" t="s">
        <v>237</v>
      </c>
      <c r="D203" s="209" t="s">
        <v>135</v>
      </c>
      <c r="E203" s="210" t="s">
        <v>323</v>
      </c>
      <c r="F203" s="211" t="s">
        <v>324</v>
      </c>
      <c r="G203" s="212" t="s">
        <v>241</v>
      </c>
      <c r="H203" s="213">
        <v>24</v>
      </c>
      <c r="I203" s="214"/>
      <c r="J203" s="215">
        <f>ROUND(I203*H203,2)</f>
        <v>0</v>
      </c>
      <c r="K203" s="211" t="s">
        <v>139</v>
      </c>
      <c r="L203" s="69"/>
      <c r="M203" s="216" t="s">
        <v>21</v>
      </c>
      <c r="N203" s="217" t="s">
        <v>40</v>
      </c>
      <c r="O203" s="44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AR203" s="21" t="s">
        <v>140</v>
      </c>
      <c r="AT203" s="21" t="s">
        <v>135</v>
      </c>
      <c r="AU203" s="21" t="s">
        <v>77</v>
      </c>
      <c r="AY203" s="21" t="s">
        <v>134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1" t="s">
        <v>77</v>
      </c>
      <c r="BK203" s="220">
        <f>ROUND(I203*H203,2)</f>
        <v>0</v>
      </c>
      <c r="BL203" s="21" t="s">
        <v>140</v>
      </c>
      <c r="BM203" s="21" t="s">
        <v>325</v>
      </c>
    </row>
    <row r="204" s="10" customFormat="1">
      <c r="B204" s="221"/>
      <c r="C204" s="222"/>
      <c r="D204" s="223" t="s">
        <v>141</v>
      </c>
      <c r="E204" s="224" t="s">
        <v>21</v>
      </c>
      <c r="F204" s="225" t="s">
        <v>326</v>
      </c>
      <c r="G204" s="222"/>
      <c r="H204" s="226">
        <v>24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141</v>
      </c>
      <c r="AU204" s="232" t="s">
        <v>77</v>
      </c>
      <c r="AV204" s="10" t="s">
        <v>79</v>
      </c>
      <c r="AW204" s="10" t="s">
        <v>143</v>
      </c>
      <c r="AX204" s="10" t="s">
        <v>69</v>
      </c>
      <c r="AY204" s="232" t="s">
        <v>134</v>
      </c>
    </row>
    <row r="205" s="10" customFormat="1">
      <c r="B205" s="221"/>
      <c r="C205" s="222"/>
      <c r="D205" s="223" t="s">
        <v>141</v>
      </c>
      <c r="E205" s="224" t="s">
        <v>21</v>
      </c>
      <c r="F205" s="225" t="s">
        <v>21</v>
      </c>
      <c r="G205" s="222"/>
      <c r="H205" s="226">
        <v>0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141</v>
      </c>
      <c r="AU205" s="232" t="s">
        <v>77</v>
      </c>
      <c r="AV205" s="10" t="s">
        <v>79</v>
      </c>
      <c r="AW205" s="10" t="s">
        <v>6</v>
      </c>
      <c r="AX205" s="10" t="s">
        <v>69</v>
      </c>
      <c r="AY205" s="232" t="s">
        <v>134</v>
      </c>
    </row>
    <row r="206" s="11" customFormat="1">
      <c r="B206" s="233"/>
      <c r="C206" s="234"/>
      <c r="D206" s="223" t="s">
        <v>141</v>
      </c>
      <c r="E206" s="235" t="s">
        <v>21</v>
      </c>
      <c r="F206" s="236" t="s">
        <v>144</v>
      </c>
      <c r="G206" s="234"/>
      <c r="H206" s="237">
        <v>24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141</v>
      </c>
      <c r="AU206" s="243" t="s">
        <v>77</v>
      </c>
      <c r="AV206" s="11" t="s">
        <v>140</v>
      </c>
      <c r="AW206" s="11" t="s">
        <v>143</v>
      </c>
      <c r="AX206" s="11" t="s">
        <v>77</v>
      </c>
      <c r="AY206" s="243" t="s">
        <v>134</v>
      </c>
    </row>
    <row r="207" s="1" customFormat="1" ht="16.5" customHeight="1">
      <c r="B207" s="43"/>
      <c r="C207" s="209" t="s">
        <v>327</v>
      </c>
      <c r="D207" s="209" t="s">
        <v>135</v>
      </c>
      <c r="E207" s="210" t="s">
        <v>328</v>
      </c>
      <c r="F207" s="211" t="s">
        <v>329</v>
      </c>
      <c r="G207" s="212" t="s">
        <v>241</v>
      </c>
      <c r="H207" s="213">
        <v>2</v>
      </c>
      <c r="I207" s="214"/>
      <c r="J207" s="215">
        <f>ROUND(I207*H207,2)</f>
        <v>0</v>
      </c>
      <c r="K207" s="211" t="s">
        <v>139</v>
      </c>
      <c r="L207" s="69"/>
      <c r="M207" s="216" t="s">
        <v>21</v>
      </c>
      <c r="N207" s="217" t="s">
        <v>40</v>
      </c>
      <c r="O207" s="44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AR207" s="21" t="s">
        <v>140</v>
      </c>
      <c r="AT207" s="21" t="s">
        <v>135</v>
      </c>
      <c r="AU207" s="21" t="s">
        <v>77</v>
      </c>
      <c r="AY207" s="21" t="s">
        <v>134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1" t="s">
        <v>77</v>
      </c>
      <c r="BK207" s="220">
        <f>ROUND(I207*H207,2)</f>
        <v>0</v>
      </c>
      <c r="BL207" s="21" t="s">
        <v>140</v>
      </c>
      <c r="BM207" s="21" t="s">
        <v>330</v>
      </c>
    </row>
    <row r="208" s="1" customFormat="1" ht="16.5" customHeight="1">
      <c r="B208" s="43"/>
      <c r="C208" s="244" t="s">
        <v>242</v>
      </c>
      <c r="D208" s="244" t="s">
        <v>209</v>
      </c>
      <c r="E208" s="245" t="s">
        <v>331</v>
      </c>
      <c r="F208" s="246" t="s">
        <v>332</v>
      </c>
      <c r="G208" s="247" t="s">
        <v>241</v>
      </c>
      <c r="H208" s="248">
        <v>2</v>
      </c>
      <c r="I208" s="249"/>
      <c r="J208" s="250">
        <f>ROUND(I208*H208,2)</f>
        <v>0</v>
      </c>
      <c r="K208" s="246" t="s">
        <v>139</v>
      </c>
      <c r="L208" s="251"/>
      <c r="M208" s="252" t="s">
        <v>21</v>
      </c>
      <c r="N208" s="253" t="s">
        <v>40</v>
      </c>
      <c r="O208" s="44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AR208" s="21" t="s">
        <v>156</v>
      </c>
      <c r="AT208" s="21" t="s">
        <v>209</v>
      </c>
      <c r="AU208" s="21" t="s">
        <v>77</v>
      </c>
      <c r="AY208" s="21" t="s">
        <v>134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1" t="s">
        <v>77</v>
      </c>
      <c r="BK208" s="220">
        <f>ROUND(I208*H208,2)</f>
        <v>0</v>
      </c>
      <c r="BL208" s="21" t="s">
        <v>140</v>
      </c>
      <c r="BM208" s="21" t="s">
        <v>333</v>
      </c>
    </row>
    <row r="209" s="1" customFormat="1" ht="16.5" customHeight="1">
      <c r="B209" s="43"/>
      <c r="C209" s="244" t="s">
        <v>334</v>
      </c>
      <c r="D209" s="244" t="s">
        <v>209</v>
      </c>
      <c r="E209" s="245" t="s">
        <v>335</v>
      </c>
      <c r="F209" s="246" t="s">
        <v>336</v>
      </c>
      <c r="G209" s="247" t="s">
        <v>241</v>
      </c>
      <c r="H209" s="248">
        <v>2</v>
      </c>
      <c r="I209" s="249"/>
      <c r="J209" s="250">
        <f>ROUND(I209*H209,2)</f>
        <v>0</v>
      </c>
      <c r="K209" s="246" t="s">
        <v>139</v>
      </c>
      <c r="L209" s="251"/>
      <c r="M209" s="252" t="s">
        <v>21</v>
      </c>
      <c r="N209" s="253" t="s">
        <v>40</v>
      </c>
      <c r="O209" s="44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AR209" s="21" t="s">
        <v>156</v>
      </c>
      <c r="AT209" s="21" t="s">
        <v>209</v>
      </c>
      <c r="AU209" s="21" t="s">
        <v>77</v>
      </c>
      <c r="AY209" s="21" t="s">
        <v>134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1" t="s">
        <v>77</v>
      </c>
      <c r="BK209" s="220">
        <f>ROUND(I209*H209,2)</f>
        <v>0</v>
      </c>
      <c r="BL209" s="21" t="s">
        <v>140</v>
      </c>
      <c r="BM209" s="21" t="s">
        <v>337</v>
      </c>
    </row>
    <row r="210" s="1" customFormat="1" ht="16.5" customHeight="1">
      <c r="B210" s="43"/>
      <c r="C210" s="209" t="s">
        <v>245</v>
      </c>
      <c r="D210" s="209" t="s">
        <v>135</v>
      </c>
      <c r="E210" s="210" t="s">
        <v>338</v>
      </c>
      <c r="F210" s="211" t="s">
        <v>339</v>
      </c>
      <c r="G210" s="212" t="s">
        <v>241</v>
      </c>
      <c r="H210" s="213">
        <v>2</v>
      </c>
      <c r="I210" s="214"/>
      <c r="J210" s="215">
        <f>ROUND(I210*H210,2)</f>
        <v>0</v>
      </c>
      <c r="K210" s="211" t="s">
        <v>139</v>
      </c>
      <c r="L210" s="69"/>
      <c r="M210" s="216" t="s">
        <v>21</v>
      </c>
      <c r="N210" s="217" t="s">
        <v>40</v>
      </c>
      <c r="O210" s="44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AR210" s="21" t="s">
        <v>140</v>
      </c>
      <c r="AT210" s="21" t="s">
        <v>135</v>
      </c>
      <c r="AU210" s="21" t="s">
        <v>77</v>
      </c>
      <c r="AY210" s="21" t="s">
        <v>134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1" t="s">
        <v>77</v>
      </c>
      <c r="BK210" s="220">
        <f>ROUND(I210*H210,2)</f>
        <v>0</v>
      </c>
      <c r="BL210" s="21" t="s">
        <v>140</v>
      </c>
      <c r="BM210" s="21" t="s">
        <v>340</v>
      </c>
    </row>
    <row r="211" s="1" customFormat="1" ht="16.5" customHeight="1">
      <c r="B211" s="43"/>
      <c r="C211" s="244" t="s">
        <v>341</v>
      </c>
      <c r="D211" s="244" t="s">
        <v>209</v>
      </c>
      <c r="E211" s="245" t="s">
        <v>342</v>
      </c>
      <c r="F211" s="246" t="s">
        <v>343</v>
      </c>
      <c r="G211" s="247" t="s">
        <v>241</v>
      </c>
      <c r="H211" s="248">
        <v>2</v>
      </c>
      <c r="I211" s="249"/>
      <c r="J211" s="250">
        <f>ROUND(I211*H211,2)</f>
        <v>0</v>
      </c>
      <c r="K211" s="246" t="s">
        <v>139</v>
      </c>
      <c r="L211" s="251"/>
      <c r="M211" s="252" t="s">
        <v>21</v>
      </c>
      <c r="N211" s="253" t="s">
        <v>40</v>
      </c>
      <c r="O211" s="44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AR211" s="21" t="s">
        <v>156</v>
      </c>
      <c r="AT211" s="21" t="s">
        <v>209</v>
      </c>
      <c r="AU211" s="21" t="s">
        <v>77</v>
      </c>
      <c r="AY211" s="21" t="s">
        <v>134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1" t="s">
        <v>77</v>
      </c>
      <c r="BK211" s="220">
        <f>ROUND(I211*H211,2)</f>
        <v>0</v>
      </c>
      <c r="BL211" s="21" t="s">
        <v>140</v>
      </c>
      <c r="BM211" s="21" t="s">
        <v>344</v>
      </c>
    </row>
    <row r="212" s="1" customFormat="1" ht="25.5" customHeight="1">
      <c r="B212" s="43"/>
      <c r="C212" s="209" t="s">
        <v>249</v>
      </c>
      <c r="D212" s="209" t="s">
        <v>135</v>
      </c>
      <c r="E212" s="210" t="s">
        <v>345</v>
      </c>
      <c r="F212" s="211" t="s">
        <v>346</v>
      </c>
      <c r="G212" s="212" t="s">
        <v>241</v>
      </c>
      <c r="H212" s="213">
        <v>2</v>
      </c>
      <c r="I212" s="214"/>
      <c r="J212" s="215">
        <f>ROUND(I212*H212,2)</f>
        <v>0</v>
      </c>
      <c r="K212" s="211" t="s">
        <v>139</v>
      </c>
      <c r="L212" s="69"/>
      <c r="M212" s="216" t="s">
        <v>21</v>
      </c>
      <c r="N212" s="217" t="s">
        <v>40</v>
      </c>
      <c r="O212" s="44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AR212" s="21" t="s">
        <v>140</v>
      </c>
      <c r="AT212" s="21" t="s">
        <v>135</v>
      </c>
      <c r="AU212" s="21" t="s">
        <v>77</v>
      </c>
      <c r="AY212" s="21" t="s">
        <v>134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1" t="s">
        <v>77</v>
      </c>
      <c r="BK212" s="220">
        <f>ROUND(I212*H212,2)</f>
        <v>0</v>
      </c>
      <c r="BL212" s="21" t="s">
        <v>140</v>
      </c>
      <c r="BM212" s="21" t="s">
        <v>347</v>
      </c>
    </row>
    <row r="213" s="1" customFormat="1" ht="25.5" customHeight="1">
      <c r="B213" s="43"/>
      <c r="C213" s="209" t="s">
        <v>348</v>
      </c>
      <c r="D213" s="209" t="s">
        <v>135</v>
      </c>
      <c r="E213" s="210" t="s">
        <v>349</v>
      </c>
      <c r="F213" s="211" t="s">
        <v>350</v>
      </c>
      <c r="G213" s="212" t="s">
        <v>241</v>
      </c>
      <c r="H213" s="213">
        <v>4</v>
      </c>
      <c r="I213" s="214"/>
      <c r="J213" s="215">
        <f>ROUND(I213*H213,2)</f>
        <v>0</v>
      </c>
      <c r="K213" s="211" t="s">
        <v>139</v>
      </c>
      <c r="L213" s="69"/>
      <c r="M213" s="216" t="s">
        <v>21</v>
      </c>
      <c r="N213" s="217" t="s">
        <v>40</v>
      </c>
      <c r="O213" s="44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AR213" s="21" t="s">
        <v>140</v>
      </c>
      <c r="AT213" s="21" t="s">
        <v>135</v>
      </c>
      <c r="AU213" s="21" t="s">
        <v>77</v>
      </c>
      <c r="AY213" s="21" t="s">
        <v>134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1" t="s">
        <v>77</v>
      </c>
      <c r="BK213" s="220">
        <f>ROUND(I213*H213,2)</f>
        <v>0</v>
      </c>
      <c r="BL213" s="21" t="s">
        <v>140</v>
      </c>
      <c r="BM213" s="21" t="s">
        <v>351</v>
      </c>
    </row>
    <row r="214" s="1" customFormat="1" ht="16.5" customHeight="1">
      <c r="B214" s="43"/>
      <c r="C214" s="244" t="s">
        <v>252</v>
      </c>
      <c r="D214" s="244" t="s">
        <v>209</v>
      </c>
      <c r="E214" s="245" t="s">
        <v>352</v>
      </c>
      <c r="F214" s="246" t="s">
        <v>353</v>
      </c>
      <c r="G214" s="247" t="s">
        <v>241</v>
      </c>
      <c r="H214" s="248">
        <v>2</v>
      </c>
      <c r="I214" s="249"/>
      <c r="J214" s="250">
        <f>ROUND(I214*H214,2)</f>
        <v>0</v>
      </c>
      <c r="K214" s="246" t="s">
        <v>139</v>
      </c>
      <c r="L214" s="251"/>
      <c r="M214" s="252" t="s">
        <v>21</v>
      </c>
      <c r="N214" s="253" t="s">
        <v>40</v>
      </c>
      <c r="O214" s="44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AR214" s="21" t="s">
        <v>156</v>
      </c>
      <c r="AT214" s="21" t="s">
        <v>209</v>
      </c>
      <c r="AU214" s="21" t="s">
        <v>77</v>
      </c>
      <c r="AY214" s="21" t="s">
        <v>134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1" t="s">
        <v>77</v>
      </c>
      <c r="BK214" s="220">
        <f>ROUND(I214*H214,2)</f>
        <v>0</v>
      </c>
      <c r="BL214" s="21" t="s">
        <v>140</v>
      </c>
      <c r="BM214" s="21" t="s">
        <v>354</v>
      </c>
    </row>
    <row r="215" s="1" customFormat="1" ht="16.5" customHeight="1">
      <c r="B215" s="43"/>
      <c r="C215" s="244" t="s">
        <v>355</v>
      </c>
      <c r="D215" s="244" t="s">
        <v>209</v>
      </c>
      <c r="E215" s="245" t="s">
        <v>356</v>
      </c>
      <c r="F215" s="246" t="s">
        <v>357</v>
      </c>
      <c r="G215" s="247" t="s">
        <v>241</v>
      </c>
      <c r="H215" s="248">
        <v>6</v>
      </c>
      <c r="I215" s="249"/>
      <c r="J215" s="250">
        <f>ROUND(I215*H215,2)</f>
        <v>0</v>
      </c>
      <c r="K215" s="246" t="s">
        <v>139</v>
      </c>
      <c r="L215" s="251"/>
      <c r="M215" s="252" t="s">
        <v>21</v>
      </c>
      <c r="N215" s="253" t="s">
        <v>40</v>
      </c>
      <c r="O215" s="44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AR215" s="21" t="s">
        <v>156</v>
      </c>
      <c r="AT215" s="21" t="s">
        <v>209</v>
      </c>
      <c r="AU215" s="21" t="s">
        <v>77</v>
      </c>
      <c r="AY215" s="21" t="s">
        <v>134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1" t="s">
        <v>77</v>
      </c>
      <c r="BK215" s="220">
        <f>ROUND(I215*H215,2)</f>
        <v>0</v>
      </c>
      <c r="BL215" s="21" t="s">
        <v>140</v>
      </c>
      <c r="BM215" s="21" t="s">
        <v>358</v>
      </c>
    </row>
    <row r="216" s="1" customFormat="1" ht="16.5" customHeight="1">
      <c r="B216" s="43"/>
      <c r="C216" s="209" t="s">
        <v>257</v>
      </c>
      <c r="D216" s="209" t="s">
        <v>135</v>
      </c>
      <c r="E216" s="210" t="s">
        <v>359</v>
      </c>
      <c r="F216" s="211" t="s">
        <v>360</v>
      </c>
      <c r="G216" s="212" t="s">
        <v>241</v>
      </c>
      <c r="H216" s="213">
        <v>2</v>
      </c>
      <c r="I216" s="214"/>
      <c r="J216" s="215">
        <f>ROUND(I216*H216,2)</f>
        <v>0</v>
      </c>
      <c r="K216" s="211" t="s">
        <v>139</v>
      </c>
      <c r="L216" s="69"/>
      <c r="M216" s="216" t="s">
        <v>21</v>
      </c>
      <c r="N216" s="217" t="s">
        <v>40</v>
      </c>
      <c r="O216" s="44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AR216" s="21" t="s">
        <v>140</v>
      </c>
      <c r="AT216" s="21" t="s">
        <v>135</v>
      </c>
      <c r="AU216" s="21" t="s">
        <v>77</v>
      </c>
      <c r="AY216" s="21" t="s">
        <v>134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1" t="s">
        <v>77</v>
      </c>
      <c r="BK216" s="220">
        <f>ROUND(I216*H216,2)</f>
        <v>0</v>
      </c>
      <c r="BL216" s="21" t="s">
        <v>140</v>
      </c>
      <c r="BM216" s="21" t="s">
        <v>361</v>
      </c>
    </row>
    <row r="217" s="1" customFormat="1" ht="16.5" customHeight="1">
      <c r="B217" s="43"/>
      <c r="C217" s="244" t="s">
        <v>362</v>
      </c>
      <c r="D217" s="244" t="s">
        <v>209</v>
      </c>
      <c r="E217" s="245" t="s">
        <v>363</v>
      </c>
      <c r="F217" s="246" t="s">
        <v>364</v>
      </c>
      <c r="G217" s="247" t="s">
        <v>241</v>
      </c>
      <c r="H217" s="248">
        <v>2</v>
      </c>
      <c r="I217" s="249"/>
      <c r="J217" s="250">
        <f>ROUND(I217*H217,2)</f>
        <v>0</v>
      </c>
      <c r="K217" s="246" t="s">
        <v>139</v>
      </c>
      <c r="L217" s="251"/>
      <c r="M217" s="252" t="s">
        <v>21</v>
      </c>
      <c r="N217" s="253" t="s">
        <v>40</v>
      </c>
      <c r="O217" s="44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AR217" s="21" t="s">
        <v>156</v>
      </c>
      <c r="AT217" s="21" t="s">
        <v>209</v>
      </c>
      <c r="AU217" s="21" t="s">
        <v>77</v>
      </c>
      <c r="AY217" s="21" t="s">
        <v>134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1" t="s">
        <v>77</v>
      </c>
      <c r="BK217" s="220">
        <f>ROUND(I217*H217,2)</f>
        <v>0</v>
      </c>
      <c r="BL217" s="21" t="s">
        <v>140</v>
      </c>
      <c r="BM217" s="21" t="s">
        <v>365</v>
      </c>
    </row>
    <row r="218" s="1" customFormat="1" ht="16.5" customHeight="1">
      <c r="B218" s="43"/>
      <c r="C218" s="209" t="s">
        <v>261</v>
      </c>
      <c r="D218" s="209" t="s">
        <v>135</v>
      </c>
      <c r="E218" s="210" t="s">
        <v>366</v>
      </c>
      <c r="F218" s="211" t="s">
        <v>367</v>
      </c>
      <c r="G218" s="212" t="s">
        <v>368</v>
      </c>
      <c r="H218" s="213">
        <v>1</v>
      </c>
      <c r="I218" s="214"/>
      <c r="J218" s="215">
        <f>ROUND(I218*H218,2)</f>
        <v>0</v>
      </c>
      <c r="K218" s="211" t="s">
        <v>285</v>
      </c>
      <c r="L218" s="69"/>
      <c r="M218" s="216" t="s">
        <v>21</v>
      </c>
      <c r="N218" s="217" t="s">
        <v>40</v>
      </c>
      <c r="O218" s="44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AR218" s="21" t="s">
        <v>140</v>
      </c>
      <c r="AT218" s="21" t="s">
        <v>135</v>
      </c>
      <c r="AU218" s="21" t="s">
        <v>77</v>
      </c>
      <c r="AY218" s="21" t="s">
        <v>134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1" t="s">
        <v>77</v>
      </c>
      <c r="BK218" s="220">
        <f>ROUND(I218*H218,2)</f>
        <v>0</v>
      </c>
      <c r="BL218" s="21" t="s">
        <v>140</v>
      </c>
      <c r="BM218" s="21" t="s">
        <v>369</v>
      </c>
    </row>
    <row r="219" s="1" customFormat="1" ht="25.5" customHeight="1">
      <c r="B219" s="43"/>
      <c r="C219" s="209" t="s">
        <v>370</v>
      </c>
      <c r="D219" s="209" t="s">
        <v>135</v>
      </c>
      <c r="E219" s="210" t="s">
        <v>371</v>
      </c>
      <c r="F219" s="211" t="s">
        <v>372</v>
      </c>
      <c r="G219" s="212" t="s">
        <v>241</v>
      </c>
      <c r="H219" s="213">
        <v>1</v>
      </c>
      <c r="I219" s="214"/>
      <c r="J219" s="215">
        <f>ROUND(I219*H219,2)</f>
        <v>0</v>
      </c>
      <c r="K219" s="211" t="s">
        <v>139</v>
      </c>
      <c r="L219" s="69"/>
      <c r="M219" s="216" t="s">
        <v>21</v>
      </c>
      <c r="N219" s="217" t="s">
        <v>40</v>
      </c>
      <c r="O219" s="44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AR219" s="21" t="s">
        <v>140</v>
      </c>
      <c r="AT219" s="21" t="s">
        <v>135</v>
      </c>
      <c r="AU219" s="21" t="s">
        <v>77</v>
      </c>
      <c r="AY219" s="21" t="s">
        <v>134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1" t="s">
        <v>77</v>
      </c>
      <c r="BK219" s="220">
        <f>ROUND(I219*H219,2)</f>
        <v>0</v>
      </c>
      <c r="BL219" s="21" t="s">
        <v>140</v>
      </c>
      <c r="BM219" s="21" t="s">
        <v>373</v>
      </c>
    </row>
    <row r="220" s="1" customFormat="1" ht="16.5" customHeight="1">
      <c r="B220" s="43"/>
      <c r="C220" s="209" t="s">
        <v>265</v>
      </c>
      <c r="D220" s="209" t="s">
        <v>135</v>
      </c>
      <c r="E220" s="210" t="s">
        <v>374</v>
      </c>
      <c r="F220" s="211" t="s">
        <v>375</v>
      </c>
      <c r="G220" s="212" t="s">
        <v>203</v>
      </c>
      <c r="H220" s="213">
        <v>1</v>
      </c>
      <c r="I220" s="214"/>
      <c r="J220" s="215">
        <f>ROUND(I220*H220,2)</f>
        <v>0</v>
      </c>
      <c r="K220" s="211" t="s">
        <v>139</v>
      </c>
      <c r="L220" s="69"/>
      <c r="M220" s="216" t="s">
        <v>21</v>
      </c>
      <c r="N220" s="217" t="s">
        <v>40</v>
      </c>
      <c r="O220" s="44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AR220" s="21" t="s">
        <v>140</v>
      </c>
      <c r="AT220" s="21" t="s">
        <v>135</v>
      </c>
      <c r="AU220" s="21" t="s">
        <v>77</v>
      </c>
      <c r="AY220" s="21" t="s">
        <v>134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1" t="s">
        <v>77</v>
      </c>
      <c r="BK220" s="220">
        <f>ROUND(I220*H220,2)</f>
        <v>0</v>
      </c>
      <c r="BL220" s="21" t="s">
        <v>140</v>
      </c>
      <c r="BM220" s="21" t="s">
        <v>376</v>
      </c>
    </row>
    <row r="221" s="1" customFormat="1" ht="16.5" customHeight="1">
      <c r="B221" s="43"/>
      <c r="C221" s="244" t="s">
        <v>377</v>
      </c>
      <c r="D221" s="244" t="s">
        <v>209</v>
      </c>
      <c r="E221" s="245" t="s">
        <v>378</v>
      </c>
      <c r="F221" s="246" t="s">
        <v>379</v>
      </c>
      <c r="G221" s="247" t="s">
        <v>203</v>
      </c>
      <c r="H221" s="248">
        <v>1</v>
      </c>
      <c r="I221" s="249"/>
      <c r="J221" s="250">
        <f>ROUND(I221*H221,2)</f>
        <v>0</v>
      </c>
      <c r="K221" s="246" t="s">
        <v>139</v>
      </c>
      <c r="L221" s="251"/>
      <c r="M221" s="252" t="s">
        <v>21</v>
      </c>
      <c r="N221" s="253" t="s">
        <v>40</v>
      </c>
      <c r="O221" s="44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AR221" s="21" t="s">
        <v>156</v>
      </c>
      <c r="AT221" s="21" t="s">
        <v>209</v>
      </c>
      <c r="AU221" s="21" t="s">
        <v>77</v>
      </c>
      <c r="AY221" s="21" t="s">
        <v>134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1" t="s">
        <v>77</v>
      </c>
      <c r="BK221" s="220">
        <f>ROUND(I221*H221,2)</f>
        <v>0</v>
      </c>
      <c r="BL221" s="21" t="s">
        <v>140</v>
      </c>
      <c r="BM221" s="21" t="s">
        <v>380</v>
      </c>
    </row>
    <row r="222" s="1" customFormat="1" ht="16.5" customHeight="1">
      <c r="B222" s="43"/>
      <c r="C222" s="209" t="s">
        <v>268</v>
      </c>
      <c r="D222" s="209" t="s">
        <v>135</v>
      </c>
      <c r="E222" s="210" t="s">
        <v>381</v>
      </c>
      <c r="F222" s="211" t="s">
        <v>382</v>
      </c>
      <c r="G222" s="212" t="s">
        <v>203</v>
      </c>
      <c r="H222" s="213">
        <v>5</v>
      </c>
      <c r="I222" s="214"/>
      <c r="J222" s="215">
        <f>ROUND(I222*H222,2)</f>
        <v>0</v>
      </c>
      <c r="K222" s="211" t="s">
        <v>139</v>
      </c>
      <c r="L222" s="69"/>
      <c r="M222" s="216" t="s">
        <v>21</v>
      </c>
      <c r="N222" s="217" t="s">
        <v>40</v>
      </c>
      <c r="O222" s="44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AR222" s="21" t="s">
        <v>140</v>
      </c>
      <c r="AT222" s="21" t="s">
        <v>135</v>
      </c>
      <c r="AU222" s="21" t="s">
        <v>77</v>
      </c>
      <c r="AY222" s="21" t="s">
        <v>134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1" t="s">
        <v>77</v>
      </c>
      <c r="BK222" s="220">
        <f>ROUND(I222*H222,2)</f>
        <v>0</v>
      </c>
      <c r="BL222" s="21" t="s">
        <v>140</v>
      </c>
      <c r="BM222" s="21" t="s">
        <v>383</v>
      </c>
    </row>
    <row r="223" s="1" customFormat="1" ht="16.5" customHeight="1">
      <c r="B223" s="43"/>
      <c r="C223" s="244" t="s">
        <v>384</v>
      </c>
      <c r="D223" s="244" t="s">
        <v>209</v>
      </c>
      <c r="E223" s="245" t="s">
        <v>385</v>
      </c>
      <c r="F223" s="246" t="s">
        <v>386</v>
      </c>
      <c r="G223" s="247" t="s">
        <v>203</v>
      </c>
      <c r="H223" s="248">
        <v>5</v>
      </c>
      <c r="I223" s="249"/>
      <c r="J223" s="250">
        <f>ROUND(I223*H223,2)</f>
        <v>0</v>
      </c>
      <c r="K223" s="246" t="s">
        <v>139</v>
      </c>
      <c r="L223" s="251"/>
      <c r="M223" s="252" t="s">
        <v>21</v>
      </c>
      <c r="N223" s="253" t="s">
        <v>40</v>
      </c>
      <c r="O223" s="44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AR223" s="21" t="s">
        <v>156</v>
      </c>
      <c r="AT223" s="21" t="s">
        <v>209</v>
      </c>
      <c r="AU223" s="21" t="s">
        <v>77</v>
      </c>
      <c r="AY223" s="21" t="s">
        <v>134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1" t="s">
        <v>77</v>
      </c>
      <c r="BK223" s="220">
        <f>ROUND(I223*H223,2)</f>
        <v>0</v>
      </c>
      <c r="BL223" s="21" t="s">
        <v>140</v>
      </c>
      <c r="BM223" s="21" t="s">
        <v>387</v>
      </c>
    </row>
    <row r="224" s="1" customFormat="1" ht="16.5" customHeight="1">
      <c r="B224" s="43"/>
      <c r="C224" s="209" t="s">
        <v>273</v>
      </c>
      <c r="D224" s="209" t="s">
        <v>135</v>
      </c>
      <c r="E224" s="210" t="s">
        <v>388</v>
      </c>
      <c r="F224" s="211" t="s">
        <v>389</v>
      </c>
      <c r="G224" s="212" t="s">
        <v>368</v>
      </c>
      <c r="H224" s="213">
        <v>1</v>
      </c>
      <c r="I224" s="214"/>
      <c r="J224" s="215">
        <f>ROUND(I224*H224,2)</f>
        <v>0</v>
      </c>
      <c r="K224" s="211" t="s">
        <v>285</v>
      </c>
      <c r="L224" s="69"/>
      <c r="M224" s="216" t="s">
        <v>21</v>
      </c>
      <c r="N224" s="217" t="s">
        <v>40</v>
      </c>
      <c r="O224" s="44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AR224" s="21" t="s">
        <v>140</v>
      </c>
      <c r="AT224" s="21" t="s">
        <v>135</v>
      </c>
      <c r="AU224" s="21" t="s">
        <v>77</v>
      </c>
      <c r="AY224" s="21" t="s">
        <v>134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1" t="s">
        <v>77</v>
      </c>
      <c r="BK224" s="220">
        <f>ROUND(I224*H224,2)</f>
        <v>0</v>
      </c>
      <c r="BL224" s="21" t="s">
        <v>140</v>
      </c>
      <c r="BM224" s="21" t="s">
        <v>390</v>
      </c>
    </row>
    <row r="225" s="1" customFormat="1" ht="25.5" customHeight="1">
      <c r="B225" s="43"/>
      <c r="C225" s="209" t="s">
        <v>391</v>
      </c>
      <c r="D225" s="209" t="s">
        <v>135</v>
      </c>
      <c r="E225" s="210" t="s">
        <v>392</v>
      </c>
      <c r="F225" s="211" t="s">
        <v>393</v>
      </c>
      <c r="G225" s="212" t="s">
        <v>203</v>
      </c>
      <c r="H225" s="213">
        <v>20</v>
      </c>
      <c r="I225" s="214"/>
      <c r="J225" s="215">
        <f>ROUND(I225*H225,2)</f>
        <v>0</v>
      </c>
      <c r="K225" s="211" t="s">
        <v>139</v>
      </c>
      <c r="L225" s="69"/>
      <c r="M225" s="216" t="s">
        <v>21</v>
      </c>
      <c r="N225" s="217" t="s">
        <v>40</v>
      </c>
      <c r="O225" s="44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AR225" s="21" t="s">
        <v>140</v>
      </c>
      <c r="AT225" s="21" t="s">
        <v>135</v>
      </c>
      <c r="AU225" s="21" t="s">
        <v>77</v>
      </c>
      <c r="AY225" s="21" t="s">
        <v>134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1" t="s">
        <v>77</v>
      </c>
      <c r="BK225" s="220">
        <f>ROUND(I225*H225,2)</f>
        <v>0</v>
      </c>
      <c r="BL225" s="21" t="s">
        <v>140</v>
      </c>
      <c r="BM225" s="21" t="s">
        <v>394</v>
      </c>
    </row>
    <row r="226" s="1" customFormat="1" ht="16.5" customHeight="1">
      <c r="B226" s="43"/>
      <c r="C226" s="244" t="s">
        <v>276</v>
      </c>
      <c r="D226" s="244" t="s">
        <v>209</v>
      </c>
      <c r="E226" s="245" t="s">
        <v>395</v>
      </c>
      <c r="F226" s="246" t="s">
        <v>396</v>
      </c>
      <c r="G226" s="247" t="s">
        <v>203</v>
      </c>
      <c r="H226" s="248">
        <v>20</v>
      </c>
      <c r="I226" s="249"/>
      <c r="J226" s="250">
        <f>ROUND(I226*H226,2)</f>
        <v>0</v>
      </c>
      <c r="K226" s="246" t="s">
        <v>139</v>
      </c>
      <c r="L226" s="251"/>
      <c r="M226" s="252" t="s">
        <v>21</v>
      </c>
      <c r="N226" s="253" t="s">
        <v>40</v>
      </c>
      <c r="O226" s="44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AR226" s="21" t="s">
        <v>156</v>
      </c>
      <c r="AT226" s="21" t="s">
        <v>209</v>
      </c>
      <c r="AU226" s="21" t="s">
        <v>77</v>
      </c>
      <c r="AY226" s="21" t="s">
        <v>134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1" t="s">
        <v>77</v>
      </c>
      <c r="BK226" s="220">
        <f>ROUND(I226*H226,2)</f>
        <v>0</v>
      </c>
      <c r="BL226" s="21" t="s">
        <v>140</v>
      </c>
      <c r="BM226" s="21" t="s">
        <v>397</v>
      </c>
    </row>
    <row r="227" s="1" customFormat="1" ht="25.5" customHeight="1">
      <c r="B227" s="43"/>
      <c r="C227" s="209" t="s">
        <v>398</v>
      </c>
      <c r="D227" s="209" t="s">
        <v>135</v>
      </c>
      <c r="E227" s="210" t="s">
        <v>399</v>
      </c>
      <c r="F227" s="211" t="s">
        <v>400</v>
      </c>
      <c r="G227" s="212" t="s">
        <v>203</v>
      </c>
      <c r="H227" s="213">
        <v>30</v>
      </c>
      <c r="I227" s="214"/>
      <c r="J227" s="215">
        <f>ROUND(I227*H227,2)</f>
        <v>0</v>
      </c>
      <c r="K227" s="211" t="s">
        <v>139</v>
      </c>
      <c r="L227" s="69"/>
      <c r="M227" s="216" t="s">
        <v>21</v>
      </c>
      <c r="N227" s="217" t="s">
        <v>40</v>
      </c>
      <c r="O227" s="44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AR227" s="21" t="s">
        <v>140</v>
      </c>
      <c r="AT227" s="21" t="s">
        <v>135</v>
      </c>
      <c r="AU227" s="21" t="s">
        <v>77</v>
      </c>
      <c r="AY227" s="21" t="s">
        <v>134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1" t="s">
        <v>77</v>
      </c>
      <c r="BK227" s="220">
        <f>ROUND(I227*H227,2)</f>
        <v>0</v>
      </c>
      <c r="BL227" s="21" t="s">
        <v>140</v>
      </c>
      <c r="BM227" s="21" t="s">
        <v>401</v>
      </c>
    </row>
    <row r="228" s="1" customFormat="1" ht="16.5" customHeight="1">
      <c r="B228" s="43"/>
      <c r="C228" s="244" t="s">
        <v>281</v>
      </c>
      <c r="D228" s="244" t="s">
        <v>209</v>
      </c>
      <c r="E228" s="245" t="s">
        <v>402</v>
      </c>
      <c r="F228" s="246" t="s">
        <v>403</v>
      </c>
      <c r="G228" s="247" t="s">
        <v>203</v>
      </c>
      <c r="H228" s="248">
        <v>30</v>
      </c>
      <c r="I228" s="249"/>
      <c r="J228" s="250">
        <f>ROUND(I228*H228,2)</f>
        <v>0</v>
      </c>
      <c r="K228" s="246" t="s">
        <v>139</v>
      </c>
      <c r="L228" s="251"/>
      <c r="M228" s="252" t="s">
        <v>21</v>
      </c>
      <c r="N228" s="253" t="s">
        <v>40</v>
      </c>
      <c r="O228" s="44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AR228" s="21" t="s">
        <v>156</v>
      </c>
      <c r="AT228" s="21" t="s">
        <v>209</v>
      </c>
      <c r="AU228" s="21" t="s">
        <v>77</v>
      </c>
      <c r="AY228" s="21" t="s">
        <v>134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1" t="s">
        <v>77</v>
      </c>
      <c r="BK228" s="220">
        <f>ROUND(I228*H228,2)</f>
        <v>0</v>
      </c>
      <c r="BL228" s="21" t="s">
        <v>140</v>
      </c>
      <c r="BM228" s="21" t="s">
        <v>404</v>
      </c>
    </row>
    <row r="229" s="1" customFormat="1" ht="25.5" customHeight="1">
      <c r="B229" s="43"/>
      <c r="C229" s="209" t="s">
        <v>405</v>
      </c>
      <c r="D229" s="209" t="s">
        <v>135</v>
      </c>
      <c r="E229" s="210" t="s">
        <v>406</v>
      </c>
      <c r="F229" s="211" t="s">
        <v>407</v>
      </c>
      <c r="G229" s="212" t="s">
        <v>203</v>
      </c>
      <c r="H229" s="213">
        <v>25</v>
      </c>
      <c r="I229" s="214"/>
      <c r="J229" s="215">
        <f>ROUND(I229*H229,2)</f>
        <v>0</v>
      </c>
      <c r="K229" s="211" t="s">
        <v>139</v>
      </c>
      <c r="L229" s="69"/>
      <c r="M229" s="216" t="s">
        <v>21</v>
      </c>
      <c r="N229" s="217" t="s">
        <v>40</v>
      </c>
      <c r="O229" s="44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AR229" s="21" t="s">
        <v>140</v>
      </c>
      <c r="AT229" s="21" t="s">
        <v>135</v>
      </c>
      <c r="AU229" s="21" t="s">
        <v>77</v>
      </c>
      <c r="AY229" s="21" t="s">
        <v>134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1" t="s">
        <v>77</v>
      </c>
      <c r="BK229" s="220">
        <f>ROUND(I229*H229,2)</f>
        <v>0</v>
      </c>
      <c r="BL229" s="21" t="s">
        <v>140</v>
      </c>
      <c r="BM229" s="21" t="s">
        <v>408</v>
      </c>
    </row>
    <row r="230" s="1" customFormat="1" ht="16.5" customHeight="1">
      <c r="B230" s="43"/>
      <c r="C230" s="244" t="s">
        <v>286</v>
      </c>
      <c r="D230" s="244" t="s">
        <v>209</v>
      </c>
      <c r="E230" s="245" t="s">
        <v>409</v>
      </c>
      <c r="F230" s="246" t="s">
        <v>410</v>
      </c>
      <c r="G230" s="247" t="s">
        <v>203</v>
      </c>
      <c r="H230" s="248">
        <v>25</v>
      </c>
      <c r="I230" s="249"/>
      <c r="J230" s="250">
        <f>ROUND(I230*H230,2)</f>
        <v>0</v>
      </c>
      <c r="K230" s="246" t="s">
        <v>139</v>
      </c>
      <c r="L230" s="251"/>
      <c r="M230" s="252" t="s">
        <v>21</v>
      </c>
      <c r="N230" s="253" t="s">
        <v>40</v>
      </c>
      <c r="O230" s="44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AR230" s="21" t="s">
        <v>156</v>
      </c>
      <c r="AT230" s="21" t="s">
        <v>209</v>
      </c>
      <c r="AU230" s="21" t="s">
        <v>77</v>
      </c>
      <c r="AY230" s="21" t="s">
        <v>134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1" t="s">
        <v>77</v>
      </c>
      <c r="BK230" s="220">
        <f>ROUND(I230*H230,2)</f>
        <v>0</v>
      </c>
      <c r="BL230" s="21" t="s">
        <v>140</v>
      </c>
      <c r="BM230" s="21" t="s">
        <v>411</v>
      </c>
    </row>
    <row r="231" s="1" customFormat="1" ht="25.5" customHeight="1">
      <c r="B231" s="43"/>
      <c r="C231" s="209" t="s">
        <v>412</v>
      </c>
      <c r="D231" s="209" t="s">
        <v>135</v>
      </c>
      <c r="E231" s="210" t="s">
        <v>413</v>
      </c>
      <c r="F231" s="211" t="s">
        <v>414</v>
      </c>
      <c r="G231" s="212" t="s">
        <v>203</v>
      </c>
      <c r="H231" s="213">
        <v>4</v>
      </c>
      <c r="I231" s="214"/>
      <c r="J231" s="215">
        <f>ROUND(I231*H231,2)</f>
        <v>0</v>
      </c>
      <c r="K231" s="211" t="s">
        <v>139</v>
      </c>
      <c r="L231" s="69"/>
      <c r="M231" s="216" t="s">
        <v>21</v>
      </c>
      <c r="N231" s="217" t="s">
        <v>40</v>
      </c>
      <c r="O231" s="44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AR231" s="21" t="s">
        <v>140</v>
      </c>
      <c r="AT231" s="21" t="s">
        <v>135</v>
      </c>
      <c r="AU231" s="21" t="s">
        <v>77</v>
      </c>
      <c r="AY231" s="21" t="s">
        <v>134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1" t="s">
        <v>77</v>
      </c>
      <c r="BK231" s="220">
        <f>ROUND(I231*H231,2)</f>
        <v>0</v>
      </c>
      <c r="BL231" s="21" t="s">
        <v>140</v>
      </c>
      <c r="BM231" s="21" t="s">
        <v>415</v>
      </c>
    </row>
    <row r="232" s="1" customFormat="1" ht="16.5" customHeight="1">
      <c r="B232" s="43"/>
      <c r="C232" s="244" t="s">
        <v>290</v>
      </c>
      <c r="D232" s="244" t="s">
        <v>209</v>
      </c>
      <c r="E232" s="245" t="s">
        <v>416</v>
      </c>
      <c r="F232" s="246" t="s">
        <v>417</v>
      </c>
      <c r="G232" s="247" t="s">
        <v>203</v>
      </c>
      <c r="H232" s="248">
        <v>4</v>
      </c>
      <c r="I232" s="249"/>
      <c r="J232" s="250">
        <f>ROUND(I232*H232,2)</f>
        <v>0</v>
      </c>
      <c r="K232" s="246" t="s">
        <v>139</v>
      </c>
      <c r="L232" s="251"/>
      <c r="M232" s="252" t="s">
        <v>21</v>
      </c>
      <c r="N232" s="253" t="s">
        <v>40</v>
      </c>
      <c r="O232" s="44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AR232" s="21" t="s">
        <v>156</v>
      </c>
      <c r="AT232" s="21" t="s">
        <v>209</v>
      </c>
      <c r="AU232" s="21" t="s">
        <v>77</v>
      </c>
      <c r="AY232" s="21" t="s">
        <v>134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1" t="s">
        <v>77</v>
      </c>
      <c r="BK232" s="220">
        <f>ROUND(I232*H232,2)</f>
        <v>0</v>
      </c>
      <c r="BL232" s="21" t="s">
        <v>140</v>
      </c>
      <c r="BM232" s="21" t="s">
        <v>418</v>
      </c>
    </row>
    <row r="233" s="1" customFormat="1" ht="25.5" customHeight="1">
      <c r="B233" s="43"/>
      <c r="C233" s="209" t="s">
        <v>419</v>
      </c>
      <c r="D233" s="209" t="s">
        <v>135</v>
      </c>
      <c r="E233" s="210" t="s">
        <v>420</v>
      </c>
      <c r="F233" s="211" t="s">
        <v>421</v>
      </c>
      <c r="G233" s="212" t="s">
        <v>368</v>
      </c>
      <c r="H233" s="213">
        <v>1</v>
      </c>
      <c r="I233" s="214"/>
      <c r="J233" s="215">
        <f>ROUND(I233*H233,2)</f>
        <v>0</v>
      </c>
      <c r="K233" s="211" t="s">
        <v>285</v>
      </c>
      <c r="L233" s="69"/>
      <c r="M233" s="216" t="s">
        <v>21</v>
      </c>
      <c r="N233" s="217" t="s">
        <v>40</v>
      </c>
      <c r="O233" s="44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AR233" s="21" t="s">
        <v>140</v>
      </c>
      <c r="AT233" s="21" t="s">
        <v>135</v>
      </c>
      <c r="AU233" s="21" t="s">
        <v>77</v>
      </c>
      <c r="AY233" s="21" t="s">
        <v>134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1" t="s">
        <v>77</v>
      </c>
      <c r="BK233" s="220">
        <f>ROUND(I233*H233,2)</f>
        <v>0</v>
      </c>
      <c r="BL233" s="21" t="s">
        <v>140</v>
      </c>
      <c r="BM233" s="21" t="s">
        <v>422</v>
      </c>
    </row>
    <row r="234" s="9" customFormat="1" ht="37.44" customHeight="1">
      <c r="B234" s="195"/>
      <c r="C234" s="196"/>
      <c r="D234" s="197" t="s">
        <v>68</v>
      </c>
      <c r="E234" s="198" t="s">
        <v>423</v>
      </c>
      <c r="F234" s="198" t="s">
        <v>424</v>
      </c>
      <c r="G234" s="196"/>
      <c r="H234" s="196"/>
      <c r="I234" s="199"/>
      <c r="J234" s="200">
        <f>BK234</f>
        <v>0</v>
      </c>
      <c r="K234" s="196"/>
      <c r="L234" s="201"/>
      <c r="M234" s="202"/>
      <c r="N234" s="203"/>
      <c r="O234" s="203"/>
      <c r="P234" s="204">
        <f>SUM(P235:P236)</f>
        <v>0</v>
      </c>
      <c r="Q234" s="203"/>
      <c r="R234" s="204">
        <f>SUM(R235:R236)</f>
        <v>0</v>
      </c>
      <c r="S234" s="203"/>
      <c r="T234" s="205">
        <f>SUM(T235:T236)</f>
        <v>0</v>
      </c>
      <c r="AR234" s="206" t="s">
        <v>77</v>
      </c>
      <c r="AT234" s="207" t="s">
        <v>68</v>
      </c>
      <c r="AU234" s="207" t="s">
        <v>69</v>
      </c>
      <c r="AY234" s="206" t="s">
        <v>134</v>
      </c>
      <c r="BK234" s="208">
        <f>SUM(BK235:BK236)</f>
        <v>0</v>
      </c>
    </row>
    <row r="235" s="1" customFormat="1" ht="16.5" customHeight="1">
      <c r="B235" s="43"/>
      <c r="C235" s="209" t="s">
        <v>295</v>
      </c>
      <c r="D235" s="209" t="s">
        <v>135</v>
      </c>
      <c r="E235" s="210" t="s">
        <v>425</v>
      </c>
      <c r="F235" s="211" t="s">
        <v>426</v>
      </c>
      <c r="G235" s="212" t="s">
        <v>427</v>
      </c>
      <c r="H235" s="213">
        <v>3</v>
      </c>
      <c r="I235" s="214"/>
      <c r="J235" s="215">
        <f>ROUND(I235*H235,2)</f>
        <v>0</v>
      </c>
      <c r="K235" s="211" t="s">
        <v>285</v>
      </c>
      <c r="L235" s="69"/>
      <c r="M235" s="216" t="s">
        <v>21</v>
      </c>
      <c r="N235" s="217" t="s">
        <v>40</v>
      </c>
      <c r="O235" s="44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AR235" s="21" t="s">
        <v>140</v>
      </c>
      <c r="AT235" s="21" t="s">
        <v>135</v>
      </c>
      <c r="AU235" s="21" t="s">
        <v>77</v>
      </c>
      <c r="AY235" s="21" t="s">
        <v>134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1" t="s">
        <v>77</v>
      </c>
      <c r="BK235" s="220">
        <f>ROUND(I235*H235,2)</f>
        <v>0</v>
      </c>
      <c r="BL235" s="21" t="s">
        <v>140</v>
      </c>
      <c r="BM235" s="21" t="s">
        <v>428</v>
      </c>
    </row>
    <row r="236" s="1" customFormat="1" ht="16.5" customHeight="1">
      <c r="B236" s="43"/>
      <c r="C236" s="209" t="s">
        <v>429</v>
      </c>
      <c r="D236" s="209" t="s">
        <v>135</v>
      </c>
      <c r="E236" s="210" t="s">
        <v>430</v>
      </c>
      <c r="F236" s="211" t="s">
        <v>431</v>
      </c>
      <c r="G236" s="212" t="s">
        <v>241</v>
      </c>
      <c r="H236" s="213">
        <v>3</v>
      </c>
      <c r="I236" s="214"/>
      <c r="J236" s="215">
        <f>ROUND(I236*H236,2)</f>
        <v>0</v>
      </c>
      <c r="K236" s="211" t="s">
        <v>285</v>
      </c>
      <c r="L236" s="69"/>
      <c r="M236" s="216" t="s">
        <v>21</v>
      </c>
      <c r="N236" s="217" t="s">
        <v>40</v>
      </c>
      <c r="O236" s="44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AR236" s="21" t="s">
        <v>140</v>
      </c>
      <c r="AT236" s="21" t="s">
        <v>135</v>
      </c>
      <c r="AU236" s="21" t="s">
        <v>77</v>
      </c>
      <c r="AY236" s="21" t="s">
        <v>134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1" t="s">
        <v>77</v>
      </c>
      <c r="BK236" s="220">
        <f>ROUND(I236*H236,2)</f>
        <v>0</v>
      </c>
      <c r="BL236" s="21" t="s">
        <v>140</v>
      </c>
      <c r="BM236" s="21" t="s">
        <v>432</v>
      </c>
    </row>
    <row r="237" s="9" customFormat="1" ht="37.44" customHeight="1">
      <c r="B237" s="195"/>
      <c r="C237" s="196"/>
      <c r="D237" s="197" t="s">
        <v>68</v>
      </c>
      <c r="E237" s="198" t="s">
        <v>433</v>
      </c>
      <c r="F237" s="198" t="s">
        <v>434</v>
      </c>
      <c r="G237" s="196"/>
      <c r="H237" s="196"/>
      <c r="I237" s="199"/>
      <c r="J237" s="200">
        <f>BK237</f>
        <v>0</v>
      </c>
      <c r="K237" s="196"/>
      <c r="L237" s="201"/>
      <c r="M237" s="202"/>
      <c r="N237" s="203"/>
      <c r="O237" s="203"/>
      <c r="P237" s="204">
        <f>SUM(P238:P247)</f>
        <v>0</v>
      </c>
      <c r="Q237" s="203"/>
      <c r="R237" s="204">
        <f>SUM(R238:R247)</f>
        <v>0.011987999999999999</v>
      </c>
      <c r="S237" s="203"/>
      <c r="T237" s="205">
        <f>SUM(T238:T247)</f>
        <v>0</v>
      </c>
      <c r="AR237" s="206" t="s">
        <v>77</v>
      </c>
      <c r="AT237" s="207" t="s">
        <v>68</v>
      </c>
      <c r="AU237" s="207" t="s">
        <v>69</v>
      </c>
      <c r="AY237" s="206" t="s">
        <v>134</v>
      </c>
      <c r="BK237" s="208">
        <f>SUM(BK238:BK247)</f>
        <v>0</v>
      </c>
    </row>
    <row r="238" s="1" customFormat="1" ht="16.5" customHeight="1">
      <c r="B238" s="43"/>
      <c r="C238" s="209" t="s">
        <v>299</v>
      </c>
      <c r="D238" s="209" t="s">
        <v>135</v>
      </c>
      <c r="E238" s="210" t="s">
        <v>435</v>
      </c>
      <c r="F238" s="211" t="s">
        <v>436</v>
      </c>
      <c r="G238" s="212" t="s">
        <v>241</v>
      </c>
      <c r="H238" s="213">
        <v>10</v>
      </c>
      <c r="I238" s="214"/>
      <c r="J238" s="215">
        <f>ROUND(I238*H238,2)</f>
        <v>0</v>
      </c>
      <c r="K238" s="211" t="s">
        <v>139</v>
      </c>
      <c r="L238" s="69"/>
      <c r="M238" s="216" t="s">
        <v>21</v>
      </c>
      <c r="N238" s="217" t="s">
        <v>40</v>
      </c>
      <c r="O238" s="44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AR238" s="21" t="s">
        <v>140</v>
      </c>
      <c r="AT238" s="21" t="s">
        <v>135</v>
      </c>
      <c r="AU238" s="21" t="s">
        <v>77</v>
      </c>
      <c r="AY238" s="21" t="s">
        <v>134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1" t="s">
        <v>77</v>
      </c>
      <c r="BK238" s="220">
        <f>ROUND(I238*H238,2)</f>
        <v>0</v>
      </c>
      <c r="BL238" s="21" t="s">
        <v>140</v>
      </c>
      <c r="BM238" s="21" t="s">
        <v>437</v>
      </c>
    </row>
    <row r="239" s="1" customFormat="1" ht="25.5" customHeight="1">
      <c r="B239" s="43"/>
      <c r="C239" s="209" t="s">
        <v>438</v>
      </c>
      <c r="D239" s="209" t="s">
        <v>135</v>
      </c>
      <c r="E239" s="210" t="s">
        <v>439</v>
      </c>
      <c r="F239" s="211" t="s">
        <v>440</v>
      </c>
      <c r="G239" s="212" t="s">
        <v>203</v>
      </c>
      <c r="H239" s="213">
        <v>7.4000000000000004</v>
      </c>
      <c r="I239" s="214"/>
      <c r="J239" s="215">
        <f>ROUND(I239*H239,2)</f>
        <v>0</v>
      </c>
      <c r="K239" s="211" t="s">
        <v>139</v>
      </c>
      <c r="L239" s="69"/>
      <c r="M239" s="216" t="s">
        <v>21</v>
      </c>
      <c r="N239" s="217" t="s">
        <v>40</v>
      </c>
      <c r="O239" s="44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AR239" s="21" t="s">
        <v>140</v>
      </c>
      <c r="AT239" s="21" t="s">
        <v>135</v>
      </c>
      <c r="AU239" s="21" t="s">
        <v>77</v>
      </c>
      <c r="AY239" s="21" t="s">
        <v>134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1" t="s">
        <v>77</v>
      </c>
      <c r="BK239" s="220">
        <f>ROUND(I239*H239,2)</f>
        <v>0</v>
      </c>
      <c r="BL239" s="21" t="s">
        <v>140</v>
      </c>
      <c r="BM239" s="21" t="s">
        <v>441</v>
      </c>
    </row>
    <row r="240" s="10" customFormat="1">
      <c r="B240" s="221"/>
      <c r="C240" s="222"/>
      <c r="D240" s="223" t="s">
        <v>141</v>
      </c>
      <c r="E240" s="224" t="s">
        <v>21</v>
      </c>
      <c r="F240" s="225" t="s">
        <v>442</v>
      </c>
      <c r="G240" s="222"/>
      <c r="H240" s="226">
        <v>7.4000000000000004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141</v>
      </c>
      <c r="AU240" s="232" t="s">
        <v>77</v>
      </c>
      <c r="AV240" s="10" t="s">
        <v>79</v>
      </c>
      <c r="AW240" s="10" t="s">
        <v>143</v>
      </c>
      <c r="AX240" s="10" t="s">
        <v>69</v>
      </c>
      <c r="AY240" s="232" t="s">
        <v>134</v>
      </c>
    </row>
    <row r="241" s="10" customFormat="1">
      <c r="B241" s="221"/>
      <c r="C241" s="222"/>
      <c r="D241" s="223" t="s">
        <v>141</v>
      </c>
      <c r="E241" s="224" t="s">
        <v>21</v>
      </c>
      <c r="F241" s="225" t="s">
        <v>21</v>
      </c>
      <c r="G241" s="222"/>
      <c r="H241" s="226">
        <v>0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141</v>
      </c>
      <c r="AU241" s="232" t="s">
        <v>77</v>
      </c>
      <c r="AV241" s="10" t="s">
        <v>79</v>
      </c>
      <c r="AW241" s="10" t="s">
        <v>6</v>
      </c>
      <c r="AX241" s="10" t="s">
        <v>69</v>
      </c>
      <c r="AY241" s="232" t="s">
        <v>134</v>
      </c>
    </row>
    <row r="242" s="11" customFormat="1">
      <c r="B242" s="233"/>
      <c r="C242" s="234"/>
      <c r="D242" s="223" t="s">
        <v>141</v>
      </c>
      <c r="E242" s="235" t="s">
        <v>21</v>
      </c>
      <c r="F242" s="236" t="s">
        <v>144</v>
      </c>
      <c r="G242" s="234"/>
      <c r="H242" s="237">
        <v>7.4000000000000004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141</v>
      </c>
      <c r="AU242" s="243" t="s">
        <v>77</v>
      </c>
      <c r="AV242" s="11" t="s">
        <v>140</v>
      </c>
      <c r="AW242" s="11" t="s">
        <v>143</v>
      </c>
      <c r="AX242" s="11" t="s">
        <v>77</v>
      </c>
      <c r="AY242" s="243" t="s">
        <v>134</v>
      </c>
    </row>
    <row r="243" s="1" customFormat="1" ht="25.5" customHeight="1">
      <c r="B243" s="43"/>
      <c r="C243" s="209" t="s">
        <v>302</v>
      </c>
      <c r="D243" s="209" t="s">
        <v>135</v>
      </c>
      <c r="E243" s="210" t="s">
        <v>443</v>
      </c>
      <c r="F243" s="211" t="s">
        <v>444</v>
      </c>
      <c r="G243" s="212" t="s">
        <v>203</v>
      </c>
      <c r="H243" s="213">
        <v>14.800000000000001</v>
      </c>
      <c r="I243" s="214"/>
      <c r="J243" s="215">
        <f>ROUND(I243*H243,2)</f>
        <v>0</v>
      </c>
      <c r="K243" s="211" t="s">
        <v>139</v>
      </c>
      <c r="L243" s="69"/>
      <c r="M243" s="216" t="s">
        <v>21</v>
      </c>
      <c r="N243" s="217" t="s">
        <v>40</v>
      </c>
      <c r="O243" s="44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AR243" s="21" t="s">
        <v>140</v>
      </c>
      <c r="AT243" s="21" t="s">
        <v>135</v>
      </c>
      <c r="AU243" s="21" t="s">
        <v>77</v>
      </c>
      <c r="AY243" s="21" t="s">
        <v>134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1" t="s">
        <v>77</v>
      </c>
      <c r="BK243" s="220">
        <f>ROUND(I243*H243,2)</f>
        <v>0</v>
      </c>
      <c r="BL243" s="21" t="s">
        <v>140</v>
      </c>
      <c r="BM243" s="21" t="s">
        <v>445</v>
      </c>
    </row>
    <row r="244" s="10" customFormat="1">
      <c r="B244" s="221"/>
      <c r="C244" s="222"/>
      <c r="D244" s="223" t="s">
        <v>141</v>
      </c>
      <c r="E244" s="224" t="s">
        <v>21</v>
      </c>
      <c r="F244" s="225" t="s">
        <v>446</v>
      </c>
      <c r="G244" s="222"/>
      <c r="H244" s="226">
        <v>14.800000000000001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141</v>
      </c>
      <c r="AU244" s="232" t="s">
        <v>77</v>
      </c>
      <c r="AV244" s="10" t="s">
        <v>79</v>
      </c>
      <c r="AW244" s="10" t="s">
        <v>143</v>
      </c>
      <c r="AX244" s="10" t="s">
        <v>69</v>
      </c>
      <c r="AY244" s="232" t="s">
        <v>134</v>
      </c>
    </row>
    <row r="245" s="11" customFormat="1">
      <c r="B245" s="233"/>
      <c r="C245" s="234"/>
      <c r="D245" s="223" t="s">
        <v>141</v>
      </c>
      <c r="E245" s="235" t="s">
        <v>21</v>
      </c>
      <c r="F245" s="236" t="s">
        <v>144</v>
      </c>
      <c r="G245" s="234"/>
      <c r="H245" s="237">
        <v>14.800000000000001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141</v>
      </c>
      <c r="AU245" s="243" t="s">
        <v>77</v>
      </c>
      <c r="AV245" s="11" t="s">
        <v>140</v>
      </c>
      <c r="AW245" s="11" t="s">
        <v>143</v>
      </c>
      <c r="AX245" s="11" t="s">
        <v>77</v>
      </c>
      <c r="AY245" s="243" t="s">
        <v>134</v>
      </c>
    </row>
    <row r="246" s="1" customFormat="1" ht="16.5" customHeight="1">
      <c r="B246" s="43"/>
      <c r="C246" s="209" t="s">
        <v>447</v>
      </c>
      <c r="D246" s="209" t="s">
        <v>135</v>
      </c>
      <c r="E246" s="210" t="s">
        <v>448</v>
      </c>
      <c r="F246" s="211" t="s">
        <v>449</v>
      </c>
      <c r="G246" s="212" t="s">
        <v>203</v>
      </c>
      <c r="H246" s="213">
        <v>7.4000000000000004</v>
      </c>
      <c r="I246" s="214"/>
      <c r="J246" s="215">
        <f>ROUND(I246*H246,2)</f>
        <v>0</v>
      </c>
      <c r="K246" s="211" t="s">
        <v>139</v>
      </c>
      <c r="L246" s="69"/>
      <c r="M246" s="216" t="s">
        <v>21</v>
      </c>
      <c r="N246" s="217" t="s">
        <v>40</v>
      </c>
      <c r="O246" s="44"/>
      <c r="P246" s="218">
        <f>O246*H246</f>
        <v>0</v>
      </c>
      <c r="Q246" s="218">
        <v>0.00042000000000000002</v>
      </c>
      <c r="R246" s="218">
        <f>Q246*H246</f>
        <v>0.0031080000000000001</v>
      </c>
      <c r="S246" s="218">
        <v>0</v>
      </c>
      <c r="T246" s="219">
        <f>S246*H246</f>
        <v>0</v>
      </c>
      <c r="AR246" s="21" t="s">
        <v>140</v>
      </c>
      <c r="AT246" s="21" t="s">
        <v>135</v>
      </c>
      <c r="AU246" s="21" t="s">
        <v>77</v>
      </c>
      <c r="AY246" s="21" t="s">
        <v>134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1" t="s">
        <v>77</v>
      </c>
      <c r="BK246" s="220">
        <f>ROUND(I246*H246,2)</f>
        <v>0</v>
      </c>
      <c r="BL246" s="21" t="s">
        <v>140</v>
      </c>
      <c r="BM246" s="21" t="s">
        <v>450</v>
      </c>
    </row>
    <row r="247" s="1" customFormat="1" ht="16.5" customHeight="1">
      <c r="B247" s="43"/>
      <c r="C247" s="209" t="s">
        <v>307</v>
      </c>
      <c r="D247" s="209" t="s">
        <v>135</v>
      </c>
      <c r="E247" s="210" t="s">
        <v>451</v>
      </c>
      <c r="F247" s="211" t="s">
        <v>452</v>
      </c>
      <c r="G247" s="212" t="s">
        <v>203</v>
      </c>
      <c r="H247" s="213">
        <v>14.800000000000001</v>
      </c>
      <c r="I247" s="214"/>
      <c r="J247" s="215">
        <f>ROUND(I247*H247,2)</f>
        <v>0</v>
      </c>
      <c r="K247" s="211" t="s">
        <v>139</v>
      </c>
      <c r="L247" s="69"/>
      <c r="M247" s="216" t="s">
        <v>21</v>
      </c>
      <c r="N247" s="217" t="s">
        <v>40</v>
      </c>
      <c r="O247" s="44"/>
      <c r="P247" s="218">
        <f>O247*H247</f>
        <v>0</v>
      </c>
      <c r="Q247" s="218">
        <v>0.00059999999999999995</v>
      </c>
      <c r="R247" s="218">
        <f>Q247*H247</f>
        <v>0.008879999999999999</v>
      </c>
      <c r="S247" s="218">
        <v>0</v>
      </c>
      <c r="T247" s="219">
        <f>S247*H247</f>
        <v>0</v>
      </c>
      <c r="AR247" s="21" t="s">
        <v>140</v>
      </c>
      <c r="AT247" s="21" t="s">
        <v>135</v>
      </c>
      <c r="AU247" s="21" t="s">
        <v>77</v>
      </c>
      <c r="AY247" s="21" t="s">
        <v>134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1" t="s">
        <v>77</v>
      </c>
      <c r="BK247" s="220">
        <f>ROUND(I247*H247,2)</f>
        <v>0</v>
      </c>
      <c r="BL247" s="21" t="s">
        <v>140</v>
      </c>
      <c r="BM247" s="21" t="s">
        <v>453</v>
      </c>
    </row>
    <row r="248" s="9" customFormat="1" ht="37.44" customHeight="1">
      <c r="B248" s="195"/>
      <c r="C248" s="196"/>
      <c r="D248" s="197" t="s">
        <v>68</v>
      </c>
      <c r="E248" s="198" t="s">
        <v>454</v>
      </c>
      <c r="F248" s="198" t="s">
        <v>455</v>
      </c>
      <c r="G248" s="196"/>
      <c r="H248" s="196"/>
      <c r="I248" s="199"/>
      <c r="J248" s="200">
        <f>BK248</f>
        <v>0</v>
      </c>
      <c r="K248" s="196"/>
      <c r="L248" s="201"/>
      <c r="M248" s="202"/>
      <c r="N248" s="203"/>
      <c r="O248" s="203"/>
      <c r="P248" s="204">
        <f>P249</f>
        <v>0</v>
      </c>
      <c r="Q248" s="203"/>
      <c r="R248" s="204">
        <f>R249</f>
        <v>0</v>
      </c>
      <c r="S248" s="203"/>
      <c r="T248" s="205">
        <f>T249</f>
        <v>0</v>
      </c>
      <c r="AR248" s="206" t="s">
        <v>77</v>
      </c>
      <c r="AT248" s="207" t="s">
        <v>68</v>
      </c>
      <c r="AU248" s="207" t="s">
        <v>69</v>
      </c>
      <c r="AY248" s="206" t="s">
        <v>134</v>
      </c>
      <c r="BK248" s="208">
        <f>BK249</f>
        <v>0</v>
      </c>
    </row>
    <row r="249" s="1" customFormat="1" ht="38.25" customHeight="1">
      <c r="B249" s="43"/>
      <c r="C249" s="209" t="s">
        <v>456</v>
      </c>
      <c r="D249" s="209" t="s">
        <v>135</v>
      </c>
      <c r="E249" s="210" t="s">
        <v>457</v>
      </c>
      <c r="F249" s="211" t="s">
        <v>458</v>
      </c>
      <c r="G249" s="212" t="s">
        <v>272</v>
      </c>
      <c r="H249" s="213">
        <v>3.044</v>
      </c>
      <c r="I249" s="214"/>
      <c r="J249" s="215">
        <f>ROUND(I249*H249,2)</f>
        <v>0</v>
      </c>
      <c r="K249" s="211" t="s">
        <v>139</v>
      </c>
      <c r="L249" s="69"/>
      <c r="M249" s="216" t="s">
        <v>21</v>
      </c>
      <c r="N249" s="217" t="s">
        <v>40</v>
      </c>
      <c r="O249" s="44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AR249" s="21" t="s">
        <v>140</v>
      </c>
      <c r="AT249" s="21" t="s">
        <v>135</v>
      </c>
      <c r="AU249" s="21" t="s">
        <v>77</v>
      </c>
      <c r="AY249" s="21" t="s">
        <v>134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1" t="s">
        <v>77</v>
      </c>
      <c r="BK249" s="220">
        <f>ROUND(I249*H249,2)</f>
        <v>0</v>
      </c>
      <c r="BL249" s="21" t="s">
        <v>140</v>
      </c>
      <c r="BM249" s="21" t="s">
        <v>459</v>
      </c>
    </row>
    <row r="250" s="9" customFormat="1" ht="37.44" customHeight="1">
      <c r="B250" s="195"/>
      <c r="C250" s="196"/>
      <c r="D250" s="197" t="s">
        <v>68</v>
      </c>
      <c r="E250" s="198" t="s">
        <v>460</v>
      </c>
      <c r="F250" s="198" t="s">
        <v>461</v>
      </c>
      <c r="G250" s="196"/>
      <c r="H250" s="196"/>
      <c r="I250" s="199"/>
      <c r="J250" s="200">
        <f>BK250</f>
        <v>0</v>
      </c>
      <c r="K250" s="196"/>
      <c r="L250" s="201"/>
      <c r="M250" s="202"/>
      <c r="N250" s="203"/>
      <c r="O250" s="203"/>
      <c r="P250" s="204">
        <f>SUM(P251:P259)</f>
        <v>0</v>
      </c>
      <c r="Q250" s="203"/>
      <c r="R250" s="204">
        <f>SUM(R251:R259)</f>
        <v>0.022315999999999999</v>
      </c>
      <c r="S250" s="203"/>
      <c r="T250" s="205">
        <f>SUM(T251:T259)</f>
        <v>0</v>
      </c>
      <c r="AR250" s="206" t="s">
        <v>79</v>
      </c>
      <c r="AT250" s="207" t="s">
        <v>68</v>
      </c>
      <c r="AU250" s="207" t="s">
        <v>69</v>
      </c>
      <c r="AY250" s="206" t="s">
        <v>134</v>
      </c>
      <c r="BK250" s="208">
        <f>SUM(BK251:BK259)</f>
        <v>0</v>
      </c>
    </row>
    <row r="251" s="1" customFormat="1" ht="25.5" customHeight="1">
      <c r="B251" s="43"/>
      <c r="C251" s="209" t="s">
        <v>310</v>
      </c>
      <c r="D251" s="209" t="s">
        <v>135</v>
      </c>
      <c r="E251" s="210" t="s">
        <v>462</v>
      </c>
      <c r="F251" s="211" t="s">
        <v>463</v>
      </c>
      <c r="G251" s="212" t="s">
        <v>138</v>
      </c>
      <c r="H251" s="213">
        <v>22.315999999999999</v>
      </c>
      <c r="I251" s="214"/>
      <c r="J251" s="215">
        <f>ROUND(I251*H251,2)</f>
        <v>0</v>
      </c>
      <c r="K251" s="211" t="s">
        <v>139</v>
      </c>
      <c r="L251" s="69"/>
      <c r="M251" s="216" t="s">
        <v>21</v>
      </c>
      <c r="N251" s="217" t="s">
        <v>40</v>
      </c>
      <c r="O251" s="44"/>
      <c r="P251" s="218">
        <f>O251*H251</f>
        <v>0</v>
      </c>
      <c r="Q251" s="218">
        <v>0.001</v>
      </c>
      <c r="R251" s="218">
        <f>Q251*H251</f>
        <v>0.022315999999999999</v>
      </c>
      <c r="S251" s="218">
        <v>0</v>
      </c>
      <c r="T251" s="219">
        <f>S251*H251</f>
        <v>0</v>
      </c>
      <c r="AR251" s="21" t="s">
        <v>175</v>
      </c>
      <c r="AT251" s="21" t="s">
        <v>135</v>
      </c>
      <c r="AU251" s="21" t="s">
        <v>77</v>
      </c>
      <c r="AY251" s="21" t="s">
        <v>134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1" t="s">
        <v>77</v>
      </c>
      <c r="BK251" s="220">
        <f>ROUND(I251*H251,2)</f>
        <v>0</v>
      </c>
      <c r="BL251" s="21" t="s">
        <v>175</v>
      </c>
      <c r="BM251" s="21" t="s">
        <v>464</v>
      </c>
    </row>
    <row r="252" s="1" customFormat="1" ht="16.5" customHeight="1">
      <c r="B252" s="43"/>
      <c r="C252" s="209" t="s">
        <v>465</v>
      </c>
      <c r="D252" s="209" t="s">
        <v>135</v>
      </c>
      <c r="E252" s="210" t="s">
        <v>466</v>
      </c>
      <c r="F252" s="211" t="s">
        <v>467</v>
      </c>
      <c r="G252" s="212" t="s">
        <v>138</v>
      </c>
      <c r="H252" s="213">
        <v>44.631999999999998</v>
      </c>
      <c r="I252" s="214"/>
      <c r="J252" s="215">
        <f>ROUND(I252*H252,2)</f>
        <v>0</v>
      </c>
      <c r="K252" s="211" t="s">
        <v>139</v>
      </c>
      <c r="L252" s="69"/>
      <c r="M252" s="216" t="s">
        <v>21</v>
      </c>
      <c r="N252" s="217" t="s">
        <v>40</v>
      </c>
      <c r="O252" s="44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AR252" s="21" t="s">
        <v>175</v>
      </c>
      <c r="AT252" s="21" t="s">
        <v>135</v>
      </c>
      <c r="AU252" s="21" t="s">
        <v>77</v>
      </c>
      <c r="AY252" s="21" t="s">
        <v>134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1" t="s">
        <v>77</v>
      </c>
      <c r="BK252" s="220">
        <f>ROUND(I252*H252,2)</f>
        <v>0</v>
      </c>
      <c r="BL252" s="21" t="s">
        <v>175</v>
      </c>
      <c r="BM252" s="21" t="s">
        <v>468</v>
      </c>
    </row>
    <row r="253" s="10" customFormat="1">
      <c r="B253" s="221"/>
      <c r="C253" s="222"/>
      <c r="D253" s="223" t="s">
        <v>141</v>
      </c>
      <c r="E253" s="224" t="s">
        <v>21</v>
      </c>
      <c r="F253" s="225" t="s">
        <v>469</v>
      </c>
      <c r="G253" s="222"/>
      <c r="H253" s="226">
        <v>44.631999999999998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141</v>
      </c>
      <c r="AU253" s="232" t="s">
        <v>77</v>
      </c>
      <c r="AV253" s="10" t="s">
        <v>79</v>
      </c>
      <c r="AW253" s="10" t="s">
        <v>143</v>
      </c>
      <c r="AX253" s="10" t="s">
        <v>69</v>
      </c>
      <c r="AY253" s="232" t="s">
        <v>134</v>
      </c>
    </row>
    <row r="254" s="10" customFormat="1">
      <c r="B254" s="221"/>
      <c r="C254" s="222"/>
      <c r="D254" s="223" t="s">
        <v>141</v>
      </c>
      <c r="E254" s="224" t="s">
        <v>21</v>
      </c>
      <c r="F254" s="225" t="s">
        <v>21</v>
      </c>
      <c r="G254" s="222"/>
      <c r="H254" s="226">
        <v>0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141</v>
      </c>
      <c r="AU254" s="232" t="s">
        <v>77</v>
      </c>
      <c r="AV254" s="10" t="s">
        <v>79</v>
      </c>
      <c r="AW254" s="10" t="s">
        <v>6</v>
      </c>
      <c r="AX254" s="10" t="s">
        <v>69</v>
      </c>
      <c r="AY254" s="232" t="s">
        <v>134</v>
      </c>
    </row>
    <row r="255" s="11" customFormat="1">
      <c r="B255" s="233"/>
      <c r="C255" s="234"/>
      <c r="D255" s="223" t="s">
        <v>141</v>
      </c>
      <c r="E255" s="235" t="s">
        <v>21</v>
      </c>
      <c r="F255" s="236" t="s">
        <v>144</v>
      </c>
      <c r="G255" s="234"/>
      <c r="H255" s="237">
        <v>44.631999999999998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141</v>
      </c>
      <c r="AU255" s="243" t="s">
        <v>77</v>
      </c>
      <c r="AV255" s="11" t="s">
        <v>140</v>
      </c>
      <c r="AW255" s="11" t="s">
        <v>143</v>
      </c>
      <c r="AX255" s="11" t="s">
        <v>77</v>
      </c>
      <c r="AY255" s="243" t="s">
        <v>134</v>
      </c>
    </row>
    <row r="256" s="1" customFormat="1" ht="16.5" customHeight="1">
      <c r="B256" s="43"/>
      <c r="C256" s="244" t="s">
        <v>314</v>
      </c>
      <c r="D256" s="244" t="s">
        <v>209</v>
      </c>
      <c r="E256" s="245" t="s">
        <v>470</v>
      </c>
      <c r="F256" s="246" t="s">
        <v>471</v>
      </c>
      <c r="G256" s="247" t="s">
        <v>472</v>
      </c>
      <c r="H256" s="248">
        <v>4.4630000000000001</v>
      </c>
      <c r="I256" s="249"/>
      <c r="J256" s="250">
        <f>ROUND(I256*H256,2)</f>
        <v>0</v>
      </c>
      <c r="K256" s="246" t="s">
        <v>139</v>
      </c>
      <c r="L256" s="251"/>
      <c r="M256" s="252" t="s">
        <v>21</v>
      </c>
      <c r="N256" s="253" t="s">
        <v>40</v>
      </c>
      <c r="O256" s="44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AR256" s="21" t="s">
        <v>212</v>
      </c>
      <c r="AT256" s="21" t="s">
        <v>209</v>
      </c>
      <c r="AU256" s="21" t="s">
        <v>77</v>
      </c>
      <c r="AY256" s="21" t="s">
        <v>134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1" t="s">
        <v>77</v>
      </c>
      <c r="BK256" s="220">
        <f>ROUND(I256*H256,2)</f>
        <v>0</v>
      </c>
      <c r="BL256" s="21" t="s">
        <v>175</v>
      </c>
      <c r="BM256" s="21" t="s">
        <v>473</v>
      </c>
    </row>
    <row r="257" s="10" customFormat="1">
      <c r="B257" s="221"/>
      <c r="C257" s="222"/>
      <c r="D257" s="223" t="s">
        <v>141</v>
      </c>
      <c r="E257" s="224" t="s">
        <v>21</v>
      </c>
      <c r="F257" s="225" t="s">
        <v>474</v>
      </c>
      <c r="G257" s="222"/>
      <c r="H257" s="226">
        <v>4.4631999999999996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141</v>
      </c>
      <c r="AU257" s="232" t="s">
        <v>77</v>
      </c>
      <c r="AV257" s="10" t="s">
        <v>79</v>
      </c>
      <c r="AW257" s="10" t="s">
        <v>143</v>
      </c>
      <c r="AX257" s="10" t="s">
        <v>69</v>
      </c>
      <c r="AY257" s="232" t="s">
        <v>134</v>
      </c>
    </row>
    <row r="258" s="10" customFormat="1">
      <c r="B258" s="221"/>
      <c r="C258" s="222"/>
      <c r="D258" s="223" t="s">
        <v>141</v>
      </c>
      <c r="E258" s="224" t="s">
        <v>21</v>
      </c>
      <c r="F258" s="225" t="s">
        <v>21</v>
      </c>
      <c r="G258" s="222"/>
      <c r="H258" s="226">
        <v>0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141</v>
      </c>
      <c r="AU258" s="232" t="s">
        <v>77</v>
      </c>
      <c r="AV258" s="10" t="s">
        <v>79</v>
      </c>
      <c r="AW258" s="10" t="s">
        <v>6</v>
      </c>
      <c r="AX258" s="10" t="s">
        <v>69</v>
      </c>
      <c r="AY258" s="232" t="s">
        <v>134</v>
      </c>
    </row>
    <row r="259" s="11" customFormat="1">
      <c r="B259" s="233"/>
      <c r="C259" s="234"/>
      <c r="D259" s="223" t="s">
        <v>141</v>
      </c>
      <c r="E259" s="235" t="s">
        <v>21</v>
      </c>
      <c r="F259" s="236" t="s">
        <v>144</v>
      </c>
      <c r="G259" s="234"/>
      <c r="H259" s="237">
        <v>4.4631999999999996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141</v>
      </c>
      <c r="AU259" s="243" t="s">
        <v>77</v>
      </c>
      <c r="AV259" s="11" t="s">
        <v>140</v>
      </c>
      <c r="AW259" s="11" t="s">
        <v>143</v>
      </c>
      <c r="AX259" s="11" t="s">
        <v>77</v>
      </c>
      <c r="AY259" s="243" t="s">
        <v>134</v>
      </c>
    </row>
    <row r="260" s="9" customFormat="1" ht="37.44" customHeight="1">
      <c r="B260" s="195"/>
      <c r="C260" s="196"/>
      <c r="D260" s="197" t="s">
        <v>68</v>
      </c>
      <c r="E260" s="198" t="s">
        <v>475</v>
      </c>
      <c r="F260" s="198" t="s">
        <v>476</v>
      </c>
      <c r="G260" s="196"/>
      <c r="H260" s="196"/>
      <c r="I260" s="199"/>
      <c r="J260" s="200">
        <f>BK260</f>
        <v>0</v>
      </c>
      <c r="K260" s="196"/>
      <c r="L260" s="201"/>
      <c r="M260" s="202"/>
      <c r="N260" s="203"/>
      <c r="O260" s="203"/>
      <c r="P260" s="204">
        <f>SUM(P261:P270)</f>
        <v>0</v>
      </c>
      <c r="Q260" s="203"/>
      <c r="R260" s="204">
        <f>SUM(R261:R270)</f>
        <v>0.0049616</v>
      </c>
      <c r="S260" s="203"/>
      <c r="T260" s="205">
        <f>SUM(T261:T270)</f>
        <v>0.033399999999999999</v>
      </c>
      <c r="AR260" s="206" t="s">
        <v>79</v>
      </c>
      <c r="AT260" s="207" t="s">
        <v>68</v>
      </c>
      <c r="AU260" s="207" t="s">
        <v>69</v>
      </c>
      <c r="AY260" s="206" t="s">
        <v>134</v>
      </c>
      <c r="BK260" s="208">
        <f>SUM(BK261:BK270)</f>
        <v>0</v>
      </c>
    </row>
    <row r="261" s="1" customFormat="1" ht="25.5" customHeight="1">
      <c r="B261" s="43"/>
      <c r="C261" s="209" t="s">
        <v>317</v>
      </c>
      <c r="D261" s="209" t="s">
        <v>135</v>
      </c>
      <c r="E261" s="210" t="s">
        <v>477</v>
      </c>
      <c r="F261" s="211" t="s">
        <v>478</v>
      </c>
      <c r="G261" s="212" t="s">
        <v>203</v>
      </c>
      <c r="H261" s="213">
        <v>10</v>
      </c>
      <c r="I261" s="214"/>
      <c r="J261" s="215">
        <f>ROUND(I261*H261,2)</f>
        <v>0</v>
      </c>
      <c r="K261" s="211" t="s">
        <v>139</v>
      </c>
      <c r="L261" s="69"/>
      <c r="M261" s="216" t="s">
        <v>21</v>
      </c>
      <c r="N261" s="217" t="s">
        <v>40</v>
      </c>
      <c r="O261" s="44"/>
      <c r="P261" s="218">
        <f>O261*H261</f>
        <v>0</v>
      </c>
      <c r="Q261" s="218">
        <v>0</v>
      </c>
      <c r="R261" s="218">
        <f>Q261*H261</f>
        <v>0</v>
      </c>
      <c r="S261" s="218">
        <v>0.0020999999999999999</v>
      </c>
      <c r="T261" s="219">
        <f>S261*H261</f>
        <v>0.020999999999999998</v>
      </c>
      <c r="AR261" s="21" t="s">
        <v>175</v>
      </c>
      <c r="AT261" s="21" t="s">
        <v>135</v>
      </c>
      <c r="AU261" s="21" t="s">
        <v>77</v>
      </c>
      <c r="AY261" s="21" t="s">
        <v>134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1" t="s">
        <v>77</v>
      </c>
      <c r="BK261" s="220">
        <f>ROUND(I261*H261,2)</f>
        <v>0</v>
      </c>
      <c r="BL261" s="21" t="s">
        <v>175</v>
      </c>
      <c r="BM261" s="21" t="s">
        <v>479</v>
      </c>
    </row>
    <row r="262" s="1" customFormat="1" ht="16.5" customHeight="1">
      <c r="B262" s="43"/>
      <c r="C262" s="209" t="s">
        <v>480</v>
      </c>
      <c r="D262" s="209" t="s">
        <v>135</v>
      </c>
      <c r="E262" s="210" t="s">
        <v>481</v>
      </c>
      <c r="F262" s="211" t="s">
        <v>482</v>
      </c>
      <c r="G262" s="212" t="s">
        <v>203</v>
      </c>
      <c r="H262" s="213">
        <v>4</v>
      </c>
      <c r="I262" s="214"/>
      <c r="J262" s="215">
        <f>ROUND(I262*H262,2)</f>
        <v>0</v>
      </c>
      <c r="K262" s="211" t="s">
        <v>139</v>
      </c>
      <c r="L262" s="69"/>
      <c r="M262" s="216" t="s">
        <v>21</v>
      </c>
      <c r="N262" s="217" t="s">
        <v>40</v>
      </c>
      <c r="O262" s="44"/>
      <c r="P262" s="218">
        <f>O262*H262</f>
        <v>0</v>
      </c>
      <c r="Q262" s="218">
        <v>0.00028939999999999999</v>
      </c>
      <c r="R262" s="218">
        <f>Q262*H262</f>
        <v>0.0011576</v>
      </c>
      <c r="S262" s="218">
        <v>0</v>
      </c>
      <c r="T262" s="219">
        <f>S262*H262</f>
        <v>0</v>
      </c>
      <c r="AR262" s="21" t="s">
        <v>175</v>
      </c>
      <c r="AT262" s="21" t="s">
        <v>135</v>
      </c>
      <c r="AU262" s="21" t="s">
        <v>77</v>
      </c>
      <c r="AY262" s="21" t="s">
        <v>134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1" t="s">
        <v>77</v>
      </c>
      <c r="BK262" s="220">
        <f>ROUND(I262*H262,2)</f>
        <v>0</v>
      </c>
      <c r="BL262" s="21" t="s">
        <v>175</v>
      </c>
      <c r="BM262" s="21" t="s">
        <v>483</v>
      </c>
    </row>
    <row r="263" s="1" customFormat="1" ht="16.5" customHeight="1">
      <c r="B263" s="43"/>
      <c r="C263" s="209" t="s">
        <v>322</v>
      </c>
      <c r="D263" s="209" t="s">
        <v>135</v>
      </c>
      <c r="E263" s="210" t="s">
        <v>484</v>
      </c>
      <c r="F263" s="211" t="s">
        <v>485</v>
      </c>
      <c r="G263" s="212" t="s">
        <v>203</v>
      </c>
      <c r="H263" s="213">
        <v>6</v>
      </c>
      <c r="I263" s="214"/>
      <c r="J263" s="215">
        <f>ROUND(I263*H263,2)</f>
        <v>0</v>
      </c>
      <c r="K263" s="211" t="s">
        <v>139</v>
      </c>
      <c r="L263" s="69"/>
      <c r="M263" s="216" t="s">
        <v>21</v>
      </c>
      <c r="N263" s="217" t="s">
        <v>40</v>
      </c>
      <c r="O263" s="44"/>
      <c r="P263" s="218">
        <f>O263*H263</f>
        <v>0</v>
      </c>
      <c r="Q263" s="218">
        <v>0.00035399999999999999</v>
      </c>
      <c r="R263" s="218">
        <f>Q263*H263</f>
        <v>0.002124</v>
      </c>
      <c r="S263" s="218">
        <v>0</v>
      </c>
      <c r="T263" s="219">
        <f>S263*H263</f>
        <v>0</v>
      </c>
      <c r="AR263" s="21" t="s">
        <v>175</v>
      </c>
      <c r="AT263" s="21" t="s">
        <v>135</v>
      </c>
      <c r="AU263" s="21" t="s">
        <v>77</v>
      </c>
      <c r="AY263" s="21" t="s">
        <v>134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1" t="s">
        <v>77</v>
      </c>
      <c r="BK263" s="220">
        <f>ROUND(I263*H263,2)</f>
        <v>0</v>
      </c>
      <c r="BL263" s="21" t="s">
        <v>175</v>
      </c>
      <c r="BM263" s="21" t="s">
        <v>486</v>
      </c>
    </row>
    <row r="264" s="1" customFormat="1" ht="25.5" customHeight="1">
      <c r="B264" s="43"/>
      <c r="C264" s="209" t="s">
        <v>487</v>
      </c>
      <c r="D264" s="209" t="s">
        <v>135</v>
      </c>
      <c r="E264" s="210" t="s">
        <v>488</v>
      </c>
      <c r="F264" s="211" t="s">
        <v>489</v>
      </c>
      <c r="G264" s="212" t="s">
        <v>241</v>
      </c>
      <c r="H264" s="213">
        <v>8</v>
      </c>
      <c r="I264" s="214"/>
      <c r="J264" s="215">
        <f>ROUND(I264*H264,2)</f>
        <v>0</v>
      </c>
      <c r="K264" s="211" t="s">
        <v>139</v>
      </c>
      <c r="L264" s="69"/>
      <c r="M264" s="216" t="s">
        <v>21</v>
      </c>
      <c r="N264" s="217" t="s">
        <v>40</v>
      </c>
      <c r="O264" s="44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AR264" s="21" t="s">
        <v>175</v>
      </c>
      <c r="AT264" s="21" t="s">
        <v>135</v>
      </c>
      <c r="AU264" s="21" t="s">
        <v>77</v>
      </c>
      <c r="AY264" s="21" t="s">
        <v>134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1" t="s">
        <v>77</v>
      </c>
      <c r="BK264" s="220">
        <f>ROUND(I264*H264,2)</f>
        <v>0</v>
      </c>
      <c r="BL264" s="21" t="s">
        <v>175</v>
      </c>
      <c r="BM264" s="21" t="s">
        <v>490</v>
      </c>
    </row>
    <row r="265" s="1" customFormat="1" ht="16.5" customHeight="1">
      <c r="B265" s="43"/>
      <c r="C265" s="209" t="s">
        <v>325</v>
      </c>
      <c r="D265" s="209" t="s">
        <v>135</v>
      </c>
      <c r="E265" s="210" t="s">
        <v>491</v>
      </c>
      <c r="F265" s="211" t="s">
        <v>492</v>
      </c>
      <c r="G265" s="212" t="s">
        <v>241</v>
      </c>
      <c r="H265" s="213">
        <v>4</v>
      </c>
      <c r="I265" s="214"/>
      <c r="J265" s="215">
        <f>ROUND(I265*H265,2)</f>
        <v>0</v>
      </c>
      <c r="K265" s="211" t="s">
        <v>139</v>
      </c>
      <c r="L265" s="69"/>
      <c r="M265" s="216" t="s">
        <v>21</v>
      </c>
      <c r="N265" s="217" t="s">
        <v>40</v>
      </c>
      <c r="O265" s="44"/>
      <c r="P265" s="218">
        <f>O265*H265</f>
        <v>0</v>
      </c>
      <c r="Q265" s="218">
        <v>0</v>
      </c>
      <c r="R265" s="218">
        <f>Q265*H265</f>
        <v>0</v>
      </c>
      <c r="S265" s="218">
        <v>0.0030999999999999999</v>
      </c>
      <c r="T265" s="219">
        <f>S265*H265</f>
        <v>0.0124</v>
      </c>
      <c r="AR265" s="21" t="s">
        <v>175</v>
      </c>
      <c r="AT265" s="21" t="s">
        <v>135</v>
      </c>
      <c r="AU265" s="21" t="s">
        <v>77</v>
      </c>
      <c r="AY265" s="21" t="s">
        <v>134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1" t="s">
        <v>77</v>
      </c>
      <c r="BK265" s="220">
        <f>ROUND(I265*H265,2)</f>
        <v>0</v>
      </c>
      <c r="BL265" s="21" t="s">
        <v>175</v>
      </c>
      <c r="BM265" s="21" t="s">
        <v>493</v>
      </c>
    </row>
    <row r="266" s="1" customFormat="1" ht="25.5" customHeight="1">
      <c r="B266" s="43"/>
      <c r="C266" s="209" t="s">
        <v>494</v>
      </c>
      <c r="D266" s="209" t="s">
        <v>135</v>
      </c>
      <c r="E266" s="210" t="s">
        <v>495</v>
      </c>
      <c r="F266" s="211" t="s">
        <v>496</v>
      </c>
      <c r="G266" s="212" t="s">
        <v>241</v>
      </c>
      <c r="H266" s="213">
        <v>2</v>
      </c>
      <c r="I266" s="214"/>
      <c r="J266" s="215">
        <f>ROUND(I266*H266,2)</f>
        <v>0</v>
      </c>
      <c r="K266" s="211" t="s">
        <v>139</v>
      </c>
      <c r="L266" s="69"/>
      <c r="M266" s="216" t="s">
        <v>21</v>
      </c>
      <c r="N266" s="217" t="s">
        <v>40</v>
      </c>
      <c r="O266" s="44"/>
      <c r="P266" s="218">
        <f>O266*H266</f>
        <v>0</v>
      </c>
      <c r="Q266" s="218">
        <v>0.00034000000000000002</v>
      </c>
      <c r="R266" s="218">
        <f>Q266*H266</f>
        <v>0.00068000000000000005</v>
      </c>
      <c r="S266" s="218">
        <v>0</v>
      </c>
      <c r="T266" s="219">
        <f>S266*H266</f>
        <v>0</v>
      </c>
      <c r="AR266" s="21" t="s">
        <v>175</v>
      </c>
      <c r="AT266" s="21" t="s">
        <v>135</v>
      </c>
      <c r="AU266" s="21" t="s">
        <v>77</v>
      </c>
      <c r="AY266" s="21" t="s">
        <v>134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1" t="s">
        <v>77</v>
      </c>
      <c r="BK266" s="220">
        <f>ROUND(I266*H266,2)</f>
        <v>0</v>
      </c>
      <c r="BL266" s="21" t="s">
        <v>175</v>
      </c>
      <c r="BM266" s="21" t="s">
        <v>497</v>
      </c>
    </row>
    <row r="267" s="1" customFormat="1" ht="16.5" customHeight="1">
      <c r="B267" s="43"/>
      <c r="C267" s="209" t="s">
        <v>330</v>
      </c>
      <c r="D267" s="209" t="s">
        <v>135</v>
      </c>
      <c r="E267" s="210" t="s">
        <v>498</v>
      </c>
      <c r="F267" s="211" t="s">
        <v>499</v>
      </c>
      <c r="G267" s="212" t="s">
        <v>241</v>
      </c>
      <c r="H267" s="213">
        <v>2</v>
      </c>
      <c r="I267" s="214"/>
      <c r="J267" s="215">
        <f>ROUND(I267*H267,2)</f>
        <v>0</v>
      </c>
      <c r="K267" s="211" t="s">
        <v>139</v>
      </c>
      <c r="L267" s="69"/>
      <c r="M267" s="216" t="s">
        <v>21</v>
      </c>
      <c r="N267" s="217" t="s">
        <v>40</v>
      </c>
      <c r="O267" s="44"/>
      <c r="P267" s="218">
        <f>O267*H267</f>
        <v>0</v>
      </c>
      <c r="Q267" s="218">
        <v>0.00050000000000000001</v>
      </c>
      <c r="R267" s="218">
        <f>Q267*H267</f>
        <v>0.001</v>
      </c>
      <c r="S267" s="218">
        <v>0</v>
      </c>
      <c r="T267" s="219">
        <f>S267*H267</f>
        <v>0</v>
      </c>
      <c r="AR267" s="21" t="s">
        <v>175</v>
      </c>
      <c r="AT267" s="21" t="s">
        <v>135</v>
      </c>
      <c r="AU267" s="21" t="s">
        <v>77</v>
      </c>
      <c r="AY267" s="21" t="s">
        <v>134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1" t="s">
        <v>77</v>
      </c>
      <c r="BK267" s="220">
        <f>ROUND(I267*H267,2)</f>
        <v>0</v>
      </c>
      <c r="BL267" s="21" t="s">
        <v>175</v>
      </c>
      <c r="BM267" s="21" t="s">
        <v>500</v>
      </c>
    </row>
    <row r="268" s="1" customFormat="1" ht="16.5" customHeight="1">
      <c r="B268" s="43"/>
      <c r="C268" s="209" t="s">
        <v>501</v>
      </c>
      <c r="D268" s="209" t="s">
        <v>135</v>
      </c>
      <c r="E268" s="210" t="s">
        <v>502</v>
      </c>
      <c r="F268" s="211" t="s">
        <v>503</v>
      </c>
      <c r="G268" s="212" t="s">
        <v>203</v>
      </c>
      <c r="H268" s="213">
        <v>10</v>
      </c>
      <c r="I268" s="214"/>
      <c r="J268" s="215">
        <f>ROUND(I268*H268,2)</f>
        <v>0</v>
      </c>
      <c r="K268" s="211" t="s">
        <v>139</v>
      </c>
      <c r="L268" s="69"/>
      <c r="M268" s="216" t="s">
        <v>21</v>
      </c>
      <c r="N268" s="217" t="s">
        <v>40</v>
      </c>
      <c r="O268" s="44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AR268" s="21" t="s">
        <v>175</v>
      </c>
      <c r="AT268" s="21" t="s">
        <v>135</v>
      </c>
      <c r="AU268" s="21" t="s">
        <v>77</v>
      </c>
      <c r="AY268" s="21" t="s">
        <v>134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1" t="s">
        <v>77</v>
      </c>
      <c r="BK268" s="220">
        <f>ROUND(I268*H268,2)</f>
        <v>0</v>
      </c>
      <c r="BL268" s="21" t="s">
        <v>175</v>
      </c>
      <c r="BM268" s="21" t="s">
        <v>504</v>
      </c>
    </row>
    <row r="269" s="1" customFormat="1" ht="16.5" customHeight="1">
      <c r="B269" s="43"/>
      <c r="C269" s="209" t="s">
        <v>333</v>
      </c>
      <c r="D269" s="209" t="s">
        <v>135</v>
      </c>
      <c r="E269" s="210" t="s">
        <v>505</v>
      </c>
      <c r="F269" s="211" t="s">
        <v>506</v>
      </c>
      <c r="G269" s="212" t="s">
        <v>203</v>
      </c>
      <c r="H269" s="213">
        <v>10</v>
      </c>
      <c r="I269" s="214"/>
      <c r="J269" s="215">
        <f>ROUND(I269*H269,2)</f>
        <v>0</v>
      </c>
      <c r="K269" s="211" t="s">
        <v>285</v>
      </c>
      <c r="L269" s="69"/>
      <c r="M269" s="216" t="s">
        <v>21</v>
      </c>
      <c r="N269" s="217" t="s">
        <v>40</v>
      </c>
      <c r="O269" s="44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AR269" s="21" t="s">
        <v>175</v>
      </c>
      <c r="AT269" s="21" t="s">
        <v>135</v>
      </c>
      <c r="AU269" s="21" t="s">
        <v>77</v>
      </c>
      <c r="AY269" s="21" t="s">
        <v>134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1" t="s">
        <v>77</v>
      </c>
      <c r="BK269" s="220">
        <f>ROUND(I269*H269,2)</f>
        <v>0</v>
      </c>
      <c r="BL269" s="21" t="s">
        <v>175</v>
      </c>
      <c r="BM269" s="21" t="s">
        <v>507</v>
      </c>
    </row>
    <row r="270" s="1" customFormat="1" ht="25.5" customHeight="1">
      <c r="B270" s="43"/>
      <c r="C270" s="209" t="s">
        <v>508</v>
      </c>
      <c r="D270" s="209" t="s">
        <v>135</v>
      </c>
      <c r="E270" s="210" t="s">
        <v>509</v>
      </c>
      <c r="F270" s="211" t="s">
        <v>510</v>
      </c>
      <c r="G270" s="212" t="s">
        <v>272</v>
      </c>
      <c r="H270" s="213">
        <v>0.033000000000000002</v>
      </c>
      <c r="I270" s="214"/>
      <c r="J270" s="215">
        <f>ROUND(I270*H270,2)</f>
        <v>0</v>
      </c>
      <c r="K270" s="211" t="s">
        <v>139</v>
      </c>
      <c r="L270" s="69"/>
      <c r="M270" s="216" t="s">
        <v>21</v>
      </c>
      <c r="N270" s="217" t="s">
        <v>40</v>
      </c>
      <c r="O270" s="44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AR270" s="21" t="s">
        <v>175</v>
      </c>
      <c r="AT270" s="21" t="s">
        <v>135</v>
      </c>
      <c r="AU270" s="21" t="s">
        <v>77</v>
      </c>
      <c r="AY270" s="21" t="s">
        <v>134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1" t="s">
        <v>77</v>
      </c>
      <c r="BK270" s="220">
        <f>ROUND(I270*H270,2)</f>
        <v>0</v>
      </c>
      <c r="BL270" s="21" t="s">
        <v>175</v>
      </c>
      <c r="BM270" s="21" t="s">
        <v>511</v>
      </c>
    </row>
    <row r="271" s="9" customFormat="1" ht="37.44" customHeight="1">
      <c r="B271" s="195"/>
      <c r="C271" s="196"/>
      <c r="D271" s="197" t="s">
        <v>68</v>
      </c>
      <c r="E271" s="198" t="s">
        <v>512</v>
      </c>
      <c r="F271" s="198" t="s">
        <v>513</v>
      </c>
      <c r="G271" s="196"/>
      <c r="H271" s="196"/>
      <c r="I271" s="199"/>
      <c r="J271" s="200">
        <f>BK271</f>
        <v>0</v>
      </c>
      <c r="K271" s="196"/>
      <c r="L271" s="201"/>
      <c r="M271" s="202"/>
      <c r="N271" s="203"/>
      <c r="O271" s="203"/>
      <c r="P271" s="204">
        <f>SUM(P272:P293)</f>
        <v>0</v>
      </c>
      <c r="Q271" s="203"/>
      <c r="R271" s="204">
        <f>SUM(R272:R293)</f>
        <v>0.085064868000000016</v>
      </c>
      <c r="S271" s="203"/>
      <c r="T271" s="205">
        <f>SUM(T272:T293)</f>
        <v>0.18194000000000002</v>
      </c>
      <c r="AR271" s="206" t="s">
        <v>79</v>
      </c>
      <c r="AT271" s="207" t="s">
        <v>68</v>
      </c>
      <c r="AU271" s="207" t="s">
        <v>69</v>
      </c>
      <c r="AY271" s="206" t="s">
        <v>134</v>
      </c>
      <c r="BK271" s="208">
        <f>SUM(BK272:BK293)</f>
        <v>0</v>
      </c>
    </row>
    <row r="272" s="1" customFormat="1" ht="25.5" customHeight="1">
      <c r="B272" s="43"/>
      <c r="C272" s="209" t="s">
        <v>514</v>
      </c>
      <c r="D272" s="209" t="s">
        <v>135</v>
      </c>
      <c r="E272" s="210" t="s">
        <v>515</v>
      </c>
      <c r="F272" s="211" t="s">
        <v>516</v>
      </c>
      <c r="G272" s="212" t="s">
        <v>203</v>
      </c>
      <c r="H272" s="213">
        <v>26</v>
      </c>
      <c r="I272" s="214"/>
      <c r="J272" s="215">
        <f>ROUND(I272*H272,2)</f>
        <v>0</v>
      </c>
      <c r="K272" s="211" t="s">
        <v>139</v>
      </c>
      <c r="L272" s="69"/>
      <c r="M272" s="216" t="s">
        <v>21</v>
      </c>
      <c r="N272" s="217" t="s">
        <v>40</v>
      </c>
      <c r="O272" s="44"/>
      <c r="P272" s="218">
        <f>O272*H272</f>
        <v>0</v>
      </c>
      <c r="Q272" s="218">
        <v>0</v>
      </c>
      <c r="R272" s="218">
        <f>Q272*H272</f>
        <v>0</v>
      </c>
      <c r="S272" s="218">
        <v>0.0067000000000000002</v>
      </c>
      <c r="T272" s="219">
        <f>S272*H272</f>
        <v>0.17419999999999999</v>
      </c>
      <c r="AR272" s="21" t="s">
        <v>175</v>
      </c>
      <c r="AT272" s="21" t="s">
        <v>135</v>
      </c>
      <c r="AU272" s="21" t="s">
        <v>77</v>
      </c>
      <c r="AY272" s="21" t="s">
        <v>134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1" t="s">
        <v>77</v>
      </c>
      <c r="BK272" s="220">
        <f>ROUND(I272*H272,2)</f>
        <v>0</v>
      </c>
      <c r="BL272" s="21" t="s">
        <v>175</v>
      </c>
      <c r="BM272" s="21" t="s">
        <v>517</v>
      </c>
    </row>
    <row r="273" s="1" customFormat="1" ht="16.5" customHeight="1">
      <c r="B273" s="43"/>
      <c r="C273" s="209" t="s">
        <v>340</v>
      </c>
      <c r="D273" s="209" t="s">
        <v>135</v>
      </c>
      <c r="E273" s="210" t="s">
        <v>518</v>
      </c>
      <c r="F273" s="211" t="s">
        <v>519</v>
      </c>
      <c r="G273" s="212" t="s">
        <v>241</v>
      </c>
      <c r="H273" s="213">
        <v>8</v>
      </c>
      <c r="I273" s="214"/>
      <c r="J273" s="215">
        <f>ROUND(I273*H273,2)</f>
        <v>0</v>
      </c>
      <c r="K273" s="211" t="s">
        <v>139</v>
      </c>
      <c r="L273" s="69"/>
      <c r="M273" s="216" t="s">
        <v>21</v>
      </c>
      <c r="N273" s="217" t="s">
        <v>40</v>
      </c>
      <c r="O273" s="44"/>
      <c r="P273" s="218">
        <f>O273*H273</f>
        <v>0</v>
      </c>
      <c r="Q273" s="218">
        <v>0</v>
      </c>
      <c r="R273" s="218">
        <f>Q273*H273</f>
        <v>0</v>
      </c>
      <c r="S273" s="218">
        <v>0.00022000000000000001</v>
      </c>
      <c r="T273" s="219">
        <f>S273*H273</f>
        <v>0.0017600000000000001</v>
      </c>
      <c r="AR273" s="21" t="s">
        <v>175</v>
      </c>
      <c r="AT273" s="21" t="s">
        <v>135</v>
      </c>
      <c r="AU273" s="21" t="s">
        <v>77</v>
      </c>
      <c r="AY273" s="21" t="s">
        <v>134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1" t="s">
        <v>77</v>
      </c>
      <c r="BK273" s="220">
        <f>ROUND(I273*H273,2)</f>
        <v>0</v>
      </c>
      <c r="BL273" s="21" t="s">
        <v>175</v>
      </c>
      <c r="BM273" s="21" t="s">
        <v>520</v>
      </c>
    </row>
    <row r="274" s="1" customFormat="1" ht="25.5" customHeight="1">
      <c r="B274" s="43"/>
      <c r="C274" s="209" t="s">
        <v>521</v>
      </c>
      <c r="D274" s="209" t="s">
        <v>135</v>
      </c>
      <c r="E274" s="210" t="s">
        <v>522</v>
      </c>
      <c r="F274" s="211" t="s">
        <v>523</v>
      </c>
      <c r="G274" s="212" t="s">
        <v>203</v>
      </c>
      <c r="H274" s="213">
        <v>16</v>
      </c>
      <c r="I274" s="214"/>
      <c r="J274" s="215">
        <f>ROUND(I274*H274,2)</f>
        <v>0</v>
      </c>
      <c r="K274" s="211" t="s">
        <v>139</v>
      </c>
      <c r="L274" s="69"/>
      <c r="M274" s="216" t="s">
        <v>21</v>
      </c>
      <c r="N274" s="217" t="s">
        <v>40</v>
      </c>
      <c r="O274" s="44"/>
      <c r="P274" s="218">
        <f>O274*H274</f>
        <v>0</v>
      </c>
      <c r="Q274" s="218">
        <v>0.00077688400000000004</v>
      </c>
      <c r="R274" s="218">
        <f>Q274*H274</f>
        <v>0.012430144000000001</v>
      </c>
      <c r="S274" s="218">
        <v>0</v>
      </c>
      <c r="T274" s="219">
        <f>S274*H274</f>
        <v>0</v>
      </c>
      <c r="AR274" s="21" t="s">
        <v>175</v>
      </c>
      <c r="AT274" s="21" t="s">
        <v>135</v>
      </c>
      <c r="AU274" s="21" t="s">
        <v>77</v>
      </c>
      <c r="AY274" s="21" t="s">
        <v>134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1" t="s">
        <v>77</v>
      </c>
      <c r="BK274" s="220">
        <f>ROUND(I274*H274,2)</f>
        <v>0</v>
      </c>
      <c r="BL274" s="21" t="s">
        <v>175</v>
      </c>
      <c r="BM274" s="21" t="s">
        <v>524</v>
      </c>
    </row>
    <row r="275" s="1" customFormat="1" ht="25.5" customHeight="1">
      <c r="B275" s="43"/>
      <c r="C275" s="209" t="s">
        <v>344</v>
      </c>
      <c r="D275" s="209" t="s">
        <v>135</v>
      </c>
      <c r="E275" s="210" t="s">
        <v>525</v>
      </c>
      <c r="F275" s="211" t="s">
        <v>526</v>
      </c>
      <c r="G275" s="212" t="s">
        <v>203</v>
      </c>
      <c r="H275" s="213">
        <v>36</v>
      </c>
      <c r="I275" s="214"/>
      <c r="J275" s="215">
        <f>ROUND(I275*H275,2)</f>
        <v>0</v>
      </c>
      <c r="K275" s="211" t="s">
        <v>139</v>
      </c>
      <c r="L275" s="69"/>
      <c r="M275" s="216" t="s">
        <v>21</v>
      </c>
      <c r="N275" s="217" t="s">
        <v>40</v>
      </c>
      <c r="O275" s="44"/>
      <c r="P275" s="218">
        <f>O275*H275</f>
        <v>0</v>
      </c>
      <c r="Q275" s="218">
        <v>0.00095549999999999997</v>
      </c>
      <c r="R275" s="218">
        <f>Q275*H275</f>
        <v>0.034397999999999998</v>
      </c>
      <c r="S275" s="218">
        <v>0</v>
      </c>
      <c r="T275" s="219">
        <f>S275*H275</f>
        <v>0</v>
      </c>
      <c r="AR275" s="21" t="s">
        <v>175</v>
      </c>
      <c r="AT275" s="21" t="s">
        <v>135</v>
      </c>
      <c r="AU275" s="21" t="s">
        <v>77</v>
      </c>
      <c r="AY275" s="21" t="s">
        <v>134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1" t="s">
        <v>77</v>
      </c>
      <c r="BK275" s="220">
        <f>ROUND(I275*H275,2)</f>
        <v>0</v>
      </c>
      <c r="BL275" s="21" t="s">
        <v>175</v>
      </c>
      <c r="BM275" s="21" t="s">
        <v>527</v>
      </c>
    </row>
    <row r="276" s="1" customFormat="1" ht="25.5" customHeight="1">
      <c r="B276" s="43"/>
      <c r="C276" s="209" t="s">
        <v>528</v>
      </c>
      <c r="D276" s="209" t="s">
        <v>135</v>
      </c>
      <c r="E276" s="210" t="s">
        <v>529</v>
      </c>
      <c r="F276" s="211" t="s">
        <v>530</v>
      </c>
      <c r="G276" s="212" t="s">
        <v>203</v>
      </c>
      <c r="H276" s="213">
        <v>12</v>
      </c>
      <c r="I276" s="214"/>
      <c r="J276" s="215">
        <f>ROUND(I276*H276,2)</f>
        <v>0</v>
      </c>
      <c r="K276" s="211" t="s">
        <v>139</v>
      </c>
      <c r="L276" s="69"/>
      <c r="M276" s="216" t="s">
        <v>21</v>
      </c>
      <c r="N276" s="217" t="s">
        <v>40</v>
      </c>
      <c r="O276" s="44"/>
      <c r="P276" s="218">
        <f>O276*H276</f>
        <v>0</v>
      </c>
      <c r="Q276" s="218">
        <v>0.0012473759999999999</v>
      </c>
      <c r="R276" s="218">
        <f>Q276*H276</f>
        <v>0.014968512</v>
      </c>
      <c r="S276" s="218">
        <v>0</v>
      </c>
      <c r="T276" s="219">
        <f>S276*H276</f>
        <v>0</v>
      </c>
      <c r="AR276" s="21" t="s">
        <v>175</v>
      </c>
      <c r="AT276" s="21" t="s">
        <v>135</v>
      </c>
      <c r="AU276" s="21" t="s">
        <v>77</v>
      </c>
      <c r="AY276" s="21" t="s">
        <v>134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1" t="s">
        <v>77</v>
      </c>
      <c r="BK276" s="220">
        <f>ROUND(I276*H276,2)</f>
        <v>0</v>
      </c>
      <c r="BL276" s="21" t="s">
        <v>175</v>
      </c>
      <c r="BM276" s="21" t="s">
        <v>531</v>
      </c>
    </row>
    <row r="277" s="1" customFormat="1" ht="25.5" customHeight="1">
      <c r="B277" s="43"/>
      <c r="C277" s="209" t="s">
        <v>347</v>
      </c>
      <c r="D277" s="209" t="s">
        <v>135</v>
      </c>
      <c r="E277" s="210" t="s">
        <v>532</v>
      </c>
      <c r="F277" s="211" t="s">
        <v>533</v>
      </c>
      <c r="G277" s="212" t="s">
        <v>241</v>
      </c>
      <c r="H277" s="213">
        <v>4</v>
      </c>
      <c r="I277" s="214"/>
      <c r="J277" s="215">
        <f>ROUND(I277*H277,2)</f>
        <v>0</v>
      </c>
      <c r="K277" s="211" t="s">
        <v>139</v>
      </c>
      <c r="L277" s="69"/>
      <c r="M277" s="216" t="s">
        <v>21</v>
      </c>
      <c r="N277" s="217" t="s">
        <v>40</v>
      </c>
      <c r="O277" s="44"/>
      <c r="P277" s="218">
        <f>O277*H277</f>
        <v>0</v>
      </c>
      <c r="Q277" s="218">
        <v>0.00090987499999999998</v>
      </c>
      <c r="R277" s="218">
        <f>Q277*H277</f>
        <v>0.0036394999999999999</v>
      </c>
      <c r="S277" s="218">
        <v>0</v>
      </c>
      <c r="T277" s="219">
        <f>S277*H277</f>
        <v>0</v>
      </c>
      <c r="AR277" s="21" t="s">
        <v>175</v>
      </c>
      <c r="AT277" s="21" t="s">
        <v>135</v>
      </c>
      <c r="AU277" s="21" t="s">
        <v>77</v>
      </c>
      <c r="AY277" s="21" t="s">
        <v>134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1" t="s">
        <v>77</v>
      </c>
      <c r="BK277" s="220">
        <f>ROUND(I277*H277,2)</f>
        <v>0</v>
      </c>
      <c r="BL277" s="21" t="s">
        <v>175</v>
      </c>
      <c r="BM277" s="21" t="s">
        <v>534</v>
      </c>
    </row>
    <row r="278" s="1" customFormat="1" ht="25.5" customHeight="1">
      <c r="B278" s="43"/>
      <c r="C278" s="209" t="s">
        <v>535</v>
      </c>
      <c r="D278" s="209" t="s">
        <v>135</v>
      </c>
      <c r="E278" s="210" t="s">
        <v>536</v>
      </c>
      <c r="F278" s="211" t="s">
        <v>537</v>
      </c>
      <c r="G278" s="212" t="s">
        <v>241</v>
      </c>
      <c r="H278" s="213">
        <v>2</v>
      </c>
      <c r="I278" s="214"/>
      <c r="J278" s="215">
        <f>ROUND(I278*H278,2)</f>
        <v>0</v>
      </c>
      <c r="K278" s="211" t="s">
        <v>139</v>
      </c>
      <c r="L278" s="69"/>
      <c r="M278" s="216" t="s">
        <v>21</v>
      </c>
      <c r="N278" s="217" t="s">
        <v>40</v>
      </c>
      <c r="O278" s="44"/>
      <c r="P278" s="218">
        <f>O278*H278</f>
        <v>0</v>
      </c>
      <c r="Q278" s="218">
        <v>0.0011698749999999999</v>
      </c>
      <c r="R278" s="218">
        <f>Q278*H278</f>
        <v>0.0023397499999999998</v>
      </c>
      <c r="S278" s="218">
        <v>0</v>
      </c>
      <c r="T278" s="219">
        <f>S278*H278</f>
        <v>0</v>
      </c>
      <c r="AR278" s="21" t="s">
        <v>175</v>
      </c>
      <c r="AT278" s="21" t="s">
        <v>135</v>
      </c>
      <c r="AU278" s="21" t="s">
        <v>77</v>
      </c>
      <c r="AY278" s="21" t="s">
        <v>134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1" t="s">
        <v>77</v>
      </c>
      <c r="BK278" s="220">
        <f>ROUND(I278*H278,2)</f>
        <v>0</v>
      </c>
      <c r="BL278" s="21" t="s">
        <v>175</v>
      </c>
      <c r="BM278" s="21" t="s">
        <v>538</v>
      </c>
    </row>
    <row r="279" s="1" customFormat="1" ht="25.5" customHeight="1">
      <c r="B279" s="43"/>
      <c r="C279" s="209" t="s">
        <v>351</v>
      </c>
      <c r="D279" s="209" t="s">
        <v>135</v>
      </c>
      <c r="E279" s="210" t="s">
        <v>539</v>
      </c>
      <c r="F279" s="211" t="s">
        <v>540</v>
      </c>
      <c r="G279" s="212" t="s">
        <v>203</v>
      </c>
      <c r="H279" s="213">
        <v>8</v>
      </c>
      <c r="I279" s="214"/>
      <c r="J279" s="215">
        <f>ROUND(I279*H279,2)</f>
        <v>0</v>
      </c>
      <c r="K279" s="211" t="s">
        <v>285</v>
      </c>
      <c r="L279" s="69"/>
      <c r="M279" s="216" t="s">
        <v>21</v>
      </c>
      <c r="N279" s="217" t="s">
        <v>40</v>
      </c>
      <c r="O279" s="44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AR279" s="21" t="s">
        <v>175</v>
      </c>
      <c r="AT279" s="21" t="s">
        <v>135</v>
      </c>
      <c r="AU279" s="21" t="s">
        <v>77</v>
      </c>
      <c r="AY279" s="21" t="s">
        <v>134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1" t="s">
        <v>77</v>
      </c>
      <c r="BK279" s="220">
        <f>ROUND(I279*H279,2)</f>
        <v>0</v>
      </c>
      <c r="BL279" s="21" t="s">
        <v>175</v>
      </c>
      <c r="BM279" s="21" t="s">
        <v>541</v>
      </c>
    </row>
    <row r="280" s="1" customFormat="1" ht="25.5" customHeight="1">
      <c r="B280" s="43"/>
      <c r="C280" s="209" t="s">
        <v>542</v>
      </c>
      <c r="D280" s="209" t="s">
        <v>135</v>
      </c>
      <c r="E280" s="210" t="s">
        <v>543</v>
      </c>
      <c r="F280" s="211" t="s">
        <v>544</v>
      </c>
      <c r="G280" s="212" t="s">
        <v>203</v>
      </c>
      <c r="H280" s="213">
        <v>8</v>
      </c>
      <c r="I280" s="214"/>
      <c r="J280" s="215">
        <f>ROUND(I280*H280,2)</f>
        <v>0</v>
      </c>
      <c r="K280" s="211" t="s">
        <v>285</v>
      </c>
      <c r="L280" s="69"/>
      <c r="M280" s="216" t="s">
        <v>21</v>
      </c>
      <c r="N280" s="217" t="s">
        <v>40</v>
      </c>
      <c r="O280" s="44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AR280" s="21" t="s">
        <v>175</v>
      </c>
      <c r="AT280" s="21" t="s">
        <v>135</v>
      </c>
      <c r="AU280" s="21" t="s">
        <v>77</v>
      </c>
      <c r="AY280" s="21" t="s">
        <v>134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1" t="s">
        <v>77</v>
      </c>
      <c r="BK280" s="220">
        <f>ROUND(I280*H280,2)</f>
        <v>0</v>
      </c>
      <c r="BL280" s="21" t="s">
        <v>175</v>
      </c>
      <c r="BM280" s="21" t="s">
        <v>545</v>
      </c>
    </row>
    <row r="281" s="1" customFormat="1" ht="25.5" customHeight="1">
      <c r="B281" s="43"/>
      <c r="C281" s="209" t="s">
        <v>354</v>
      </c>
      <c r="D281" s="209" t="s">
        <v>135</v>
      </c>
      <c r="E281" s="210" t="s">
        <v>546</v>
      </c>
      <c r="F281" s="211" t="s">
        <v>547</v>
      </c>
      <c r="G281" s="212" t="s">
        <v>203</v>
      </c>
      <c r="H281" s="213">
        <v>24</v>
      </c>
      <c r="I281" s="214"/>
      <c r="J281" s="215">
        <f>ROUND(I281*H281,2)</f>
        <v>0</v>
      </c>
      <c r="K281" s="211" t="s">
        <v>285</v>
      </c>
      <c r="L281" s="69"/>
      <c r="M281" s="216" t="s">
        <v>21</v>
      </c>
      <c r="N281" s="217" t="s">
        <v>40</v>
      </c>
      <c r="O281" s="44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AR281" s="21" t="s">
        <v>175</v>
      </c>
      <c r="AT281" s="21" t="s">
        <v>135</v>
      </c>
      <c r="AU281" s="21" t="s">
        <v>77</v>
      </c>
      <c r="AY281" s="21" t="s">
        <v>134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1" t="s">
        <v>77</v>
      </c>
      <c r="BK281" s="220">
        <f>ROUND(I281*H281,2)</f>
        <v>0</v>
      </c>
      <c r="BL281" s="21" t="s">
        <v>175</v>
      </c>
      <c r="BM281" s="21" t="s">
        <v>548</v>
      </c>
    </row>
    <row r="282" s="1" customFormat="1" ht="25.5" customHeight="1">
      <c r="B282" s="43"/>
      <c r="C282" s="209" t="s">
        <v>549</v>
      </c>
      <c r="D282" s="209" t="s">
        <v>135</v>
      </c>
      <c r="E282" s="210" t="s">
        <v>550</v>
      </c>
      <c r="F282" s="211" t="s">
        <v>551</v>
      </c>
      <c r="G282" s="212" t="s">
        <v>203</v>
      </c>
      <c r="H282" s="213">
        <v>24</v>
      </c>
      <c r="I282" s="214"/>
      <c r="J282" s="215">
        <f>ROUND(I282*H282,2)</f>
        <v>0</v>
      </c>
      <c r="K282" s="211" t="s">
        <v>285</v>
      </c>
      <c r="L282" s="69"/>
      <c r="M282" s="216" t="s">
        <v>21</v>
      </c>
      <c r="N282" s="217" t="s">
        <v>40</v>
      </c>
      <c r="O282" s="44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AR282" s="21" t="s">
        <v>175</v>
      </c>
      <c r="AT282" s="21" t="s">
        <v>135</v>
      </c>
      <c r="AU282" s="21" t="s">
        <v>77</v>
      </c>
      <c r="AY282" s="21" t="s">
        <v>134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1" t="s">
        <v>77</v>
      </c>
      <c r="BK282" s="220">
        <f>ROUND(I282*H282,2)</f>
        <v>0</v>
      </c>
      <c r="BL282" s="21" t="s">
        <v>175</v>
      </c>
      <c r="BM282" s="21" t="s">
        <v>552</v>
      </c>
    </row>
    <row r="283" s="1" customFormat="1" ht="16.5" customHeight="1">
      <c r="B283" s="43"/>
      <c r="C283" s="209" t="s">
        <v>358</v>
      </c>
      <c r="D283" s="209" t="s">
        <v>135</v>
      </c>
      <c r="E283" s="210" t="s">
        <v>553</v>
      </c>
      <c r="F283" s="211" t="s">
        <v>554</v>
      </c>
      <c r="G283" s="212" t="s">
        <v>203</v>
      </c>
      <c r="H283" s="213">
        <v>26</v>
      </c>
      <c r="I283" s="214"/>
      <c r="J283" s="215">
        <f>ROUND(I283*H283,2)</f>
        <v>0</v>
      </c>
      <c r="K283" s="211" t="s">
        <v>139</v>
      </c>
      <c r="L283" s="69"/>
      <c r="M283" s="216" t="s">
        <v>21</v>
      </c>
      <c r="N283" s="217" t="s">
        <v>40</v>
      </c>
      <c r="O283" s="44"/>
      <c r="P283" s="218">
        <f>O283*H283</f>
        <v>0</v>
      </c>
      <c r="Q283" s="218">
        <v>0</v>
      </c>
      <c r="R283" s="218">
        <f>Q283*H283</f>
        <v>0</v>
      </c>
      <c r="S283" s="218">
        <v>0.00023000000000000001</v>
      </c>
      <c r="T283" s="219">
        <f>S283*H283</f>
        <v>0.0059800000000000001</v>
      </c>
      <c r="AR283" s="21" t="s">
        <v>175</v>
      </c>
      <c r="AT283" s="21" t="s">
        <v>135</v>
      </c>
      <c r="AU283" s="21" t="s">
        <v>77</v>
      </c>
      <c r="AY283" s="21" t="s">
        <v>134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1" t="s">
        <v>77</v>
      </c>
      <c r="BK283" s="220">
        <f>ROUND(I283*H283,2)</f>
        <v>0</v>
      </c>
      <c r="BL283" s="21" t="s">
        <v>175</v>
      </c>
      <c r="BM283" s="21" t="s">
        <v>555</v>
      </c>
    </row>
    <row r="284" s="1" customFormat="1" ht="16.5" customHeight="1">
      <c r="B284" s="43"/>
      <c r="C284" s="209" t="s">
        <v>556</v>
      </c>
      <c r="D284" s="209" t="s">
        <v>135</v>
      </c>
      <c r="E284" s="210" t="s">
        <v>557</v>
      </c>
      <c r="F284" s="211" t="s">
        <v>558</v>
      </c>
      <c r="G284" s="212" t="s">
        <v>241</v>
      </c>
      <c r="H284" s="213">
        <v>12</v>
      </c>
      <c r="I284" s="214"/>
      <c r="J284" s="215">
        <f>ROUND(I284*H284,2)</f>
        <v>0</v>
      </c>
      <c r="K284" s="211" t="s">
        <v>139</v>
      </c>
      <c r="L284" s="69"/>
      <c r="M284" s="216" t="s">
        <v>21</v>
      </c>
      <c r="N284" s="217" t="s">
        <v>40</v>
      </c>
      <c r="O284" s="44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AR284" s="21" t="s">
        <v>175</v>
      </c>
      <c r="AT284" s="21" t="s">
        <v>135</v>
      </c>
      <c r="AU284" s="21" t="s">
        <v>77</v>
      </c>
      <c r="AY284" s="21" t="s">
        <v>134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1" t="s">
        <v>77</v>
      </c>
      <c r="BK284" s="220">
        <f>ROUND(I284*H284,2)</f>
        <v>0</v>
      </c>
      <c r="BL284" s="21" t="s">
        <v>175</v>
      </c>
      <c r="BM284" s="21" t="s">
        <v>559</v>
      </c>
    </row>
    <row r="285" s="1" customFormat="1" ht="16.5" customHeight="1">
      <c r="B285" s="43"/>
      <c r="C285" s="209" t="s">
        <v>361</v>
      </c>
      <c r="D285" s="209" t="s">
        <v>135</v>
      </c>
      <c r="E285" s="210" t="s">
        <v>560</v>
      </c>
      <c r="F285" s="211" t="s">
        <v>561</v>
      </c>
      <c r="G285" s="212" t="s">
        <v>241</v>
      </c>
      <c r="H285" s="213">
        <v>4</v>
      </c>
      <c r="I285" s="214"/>
      <c r="J285" s="215">
        <f>ROUND(I285*H285,2)</f>
        <v>0</v>
      </c>
      <c r="K285" s="211" t="s">
        <v>139</v>
      </c>
      <c r="L285" s="69"/>
      <c r="M285" s="216" t="s">
        <v>21</v>
      </c>
      <c r="N285" s="217" t="s">
        <v>40</v>
      </c>
      <c r="O285" s="44"/>
      <c r="P285" s="218">
        <f>O285*H285</f>
        <v>0</v>
      </c>
      <c r="Q285" s="218">
        <v>0.00012604850000000001</v>
      </c>
      <c r="R285" s="218">
        <f>Q285*H285</f>
        <v>0.00050419400000000002</v>
      </c>
      <c r="S285" s="218">
        <v>0</v>
      </c>
      <c r="T285" s="219">
        <f>S285*H285</f>
        <v>0</v>
      </c>
      <c r="AR285" s="21" t="s">
        <v>175</v>
      </c>
      <c r="AT285" s="21" t="s">
        <v>135</v>
      </c>
      <c r="AU285" s="21" t="s">
        <v>77</v>
      </c>
      <c r="AY285" s="21" t="s">
        <v>134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1" t="s">
        <v>77</v>
      </c>
      <c r="BK285" s="220">
        <f>ROUND(I285*H285,2)</f>
        <v>0</v>
      </c>
      <c r="BL285" s="21" t="s">
        <v>175</v>
      </c>
      <c r="BM285" s="21" t="s">
        <v>562</v>
      </c>
    </row>
    <row r="286" s="1" customFormat="1" ht="16.5" customHeight="1">
      <c r="B286" s="43"/>
      <c r="C286" s="209" t="s">
        <v>563</v>
      </c>
      <c r="D286" s="209" t="s">
        <v>135</v>
      </c>
      <c r="E286" s="210" t="s">
        <v>564</v>
      </c>
      <c r="F286" s="211" t="s">
        <v>565</v>
      </c>
      <c r="G286" s="212" t="s">
        <v>566</v>
      </c>
      <c r="H286" s="213">
        <v>4</v>
      </c>
      <c r="I286" s="214"/>
      <c r="J286" s="215">
        <f>ROUND(I286*H286,2)</f>
        <v>0</v>
      </c>
      <c r="K286" s="211" t="s">
        <v>139</v>
      </c>
      <c r="L286" s="69"/>
      <c r="M286" s="216" t="s">
        <v>21</v>
      </c>
      <c r="N286" s="217" t="s">
        <v>40</v>
      </c>
      <c r="O286" s="44"/>
      <c r="P286" s="218">
        <f>O286*H286</f>
        <v>0</v>
      </c>
      <c r="Q286" s="218">
        <v>0.00025209700000000001</v>
      </c>
      <c r="R286" s="218">
        <f>Q286*H286</f>
        <v>0.001008388</v>
      </c>
      <c r="S286" s="218">
        <v>0</v>
      </c>
      <c r="T286" s="219">
        <f>S286*H286</f>
        <v>0</v>
      </c>
      <c r="AR286" s="21" t="s">
        <v>175</v>
      </c>
      <c r="AT286" s="21" t="s">
        <v>135</v>
      </c>
      <c r="AU286" s="21" t="s">
        <v>77</v>
      </c>
      <c r="AY286" s="21" t="s">
        <v>134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1" t="s">
        <v>77</v>
      </c>
      <c r="BK286" s="220">
        <f>ROUND(I286*H286,2)</f>
        <v>0</v>
      </c>
      <c r="BL286" s="21" t="s">
        <v>175</v>
      </c>
      <c r="BM286" s="21" t="s">
        <v>567</v>
      </c>
    </row>
    <row r="287" s="1" customFormat="1" ht="16.5" customHeight="1">
      <c r="B287" s="43"/>
      <c r="C287" s="209" t="s">
        <v>365</v>
      </c>
      <c r="D287" s="209" t="s">
        <v>135</v>
      </c>
      <c r="E287" s="210" t="s">
        <v>568</v>
      </c>
      <c r="F287" s="211" t="s">
        <v>569</v>
      </c>
      <c r="G287" s="212" t="s">
        <v>241</v>
      </c>
      <c r="H287" s="213">
        <v>4</v>
      </c>
      <c r="I287" s="214"/>
      <c r="J287" s="215">
        <f>ROUND(I287*H287,2)</f>
        <v>0</v>
      </c>
      <c r="K287" s="211" t="s">
        <v>139</v>
      </c>
      <c r="L287" s="69"/>
      <c r="M287" s="216" t="s">
        <v>21</v>
      </c>
      <c r="N287" s="217" t="s">
        <v>40</v>
      </c>
      <c r="O287" s="44"/>
      <c r="P287" s="218">
        <f>O287*H287</f>
        <v>0</v>
      </c>
      <c r="Q287" s="218">
        <v>0.00074737499999999999</v>
      </c>
      <c r="R287" s="218">
        <f>Q287*H287</f>
        <v>0.0029895</v>
      </c>
      <c r="S287" s="218">
        <v>0</v>
      </c>
      <c r="T287" s="219">
        <f>S287*H287</f>
        <v>0</v>
      </c>
      <c r="AR287" s="21" t="s">
        <v>175</v>
      </c>
      <c r="AT287" s="21" t="s">
        <v>135</v>
      </c>
      <c r="AU287" s="21" t="s">
        <v>77</v>
      </c>
      <c r="AY287" s="21" t="s">
        <v>134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1" t="s">
        <v>77</v>
      </c>
      <c r="BK287" s="220">
        <f>ROUND(I287*H287,2)</f>
        <v>0</v>
      </c>
      <c r="BL287" s="21" t="s">
        <v>175</v>
      </c>
      <c r="BM287" s="21" t="s">
        <v>570</v>
      </c>
    </row>
    <row r="288" s="1" customFormat="1" ht="25.5" customHeight="1">
      <c r="B288" s="43"/>
      <c r="C288" s="209" t="s">
        <v>571</v>
      </c>
      <c r="D288" s="209" t="s">
        <v>135</v>
      </c>
      <c r="E288" s="210" t="s">
        <v>572</v>
      </c>
      <c r="F288" s="211" t="s">
        <v>573</v>
      </c>
      <c r="G288" s="212" t="s">
        <v>203</v>
      </c>
      <c r="H288" s="213">
        <v>64</v>
      </c>
      <c r="I288" s="214"/>
      <c r="J288" s="215">
        <f>ROUND(I288*H288,2)</f>
        <v>0</v>
      </c>
      <c r="K288" s="211" t="s">
        <v>139</v>
      </c>
      <c r="L288" s="69"/>
      <c r="M288" s="216" t="s">
        <v>21</v>
      </c>
      <c r="N288" s="217" t="s">
        <v>40</v>
      </c>
      <c r="O288" s="44"/>
      <c r="P288" s="218">
        <f>O288*H288</f>
        <v>0</v>
      </c>
      <c r="Q288" s="218">
        <v>0.00018979500000000001</v>
      </c>
      <c r="R288" s="218">
        <f>Q288*H288</f>
        <v>0.012146880000000001</v>
      </c>
      <c r="S288" s="218">
        <v>0</v>
      </c>
      <c r="T288" s="219">
        <f>S288*H288</f>
        <v>0</v>
      </c>
      <c r="AR288" s="21" t="s">
        <v>175</v>
      </c>
      <c r="AT288" s="21" t="s">
        <v>135</v>
      </c>
      <c r="AU288" s="21" t="s">
        <v>77</v>
      </c>
      <c r="AY288" s="21" t="s">
        <v>134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1" t="s">
        <v>77</v>
      </c>
      <c r="BK288" s="220">
        <f>ROUND(I288*H288,2)</f>
        <v>0</v>
      </c>
      <c r="BL288" s="21" t="s">
        <v>175</v>
      </c>
      <c r="BM288" s="21" t="s">
        <v>574</v>
      </c>
    </row>
    <row r="289" s="10" customFormat="1">
      <c r="B289" s="221"/>
      <c r="C289" s="222"/>
      <c r="D289" s="223" t="s">
        <v>141</v>
      </c>
      <c r="E289" s="224" t="s">
        <v>21</v>
      </c>
      <c r="F289" s="225" t="s">
        <v>575</v>
      </c>
      <c r="G289" s="222"/>
      <c r="H289" s="226">
        <v>64</v>
      </c>
      <c r="I289" s="227"/>
      <c r="J289" s="222"/>
      <c r="K289" s="222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141</v>
      </c>
      <c r="AU289" s="232" t="s">
        <v>77</v>
      </c>
      <c r="AV289" s="10" t="s">
        <v>79</v>
      </c>
      <c r="AW289" s="10" t="s">
        <v>143</v>
      </c>
      <c r="AX289" s="10" t="s">
        <v>69</v>
      </c>
      <c r="AY289" s="232" t="s">
        <v>134</v>
      </c>
    </row>
    <row r="290" s="10" customFormat="1">
      <c r="B290" s="221"/>
      <c r="C290" s="222"/>
      <c r="D290" s="223" t="s">
        <v>141</v>
      </c>
      <c r="E290" s="224" t="s">
        <v>21</v>
      </c>
      <c r="F290" s="225" t="s">
        <v>21</v>
      </c>
      <c r="G290" s="222"/>
      <c r="H290" s="226">
        <v>0</v>
      </c>
      <c r="I290" s="227"/>
      <c r="J290" s="222"/>
      <c r="K290" s="222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141</v>
      </c>
      <c r="AU290" s="232" t="s">
        <v>77</v>
      </c>
      <c r="AV290" s="10" t="s">
        <v>79</v>
      </c>
      <c r="AW290" s="10" t="s">
        <v>6</v>
      </c>
      <c r="AX290" s="10" t="s">
        <v>69</v>
      </c>
      <c r="AY290" s="232" t="s">
        <v>134</v>
      </c>
    </row>
    <row r="291" s="11" customFormat="1">
      <c r="B291" s="233"/>
      <c r="C291" s="234"/>
      <c r="D291" s="223" t="s">
        <v>141</v>
      </c>
      <c r="E291" s="235" t="s">
        <v>21</v>
      </c>
      <c r="F291" s="236" t="s">
        <v>144</v>
      </c>
      <c r="G291" s="234"/>
      <c r="H291" s="237">
        <v>64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141</v>
      </c>
      <c r="AU291" s="243" t="s">
        <v>77</v>
      </c>
      <c r="AV291" s="11" t="s">
        <v>140</v>
      </c>
      <c r="AW291" s="11" t="s">
        <v>143</v>
      </c>
      <c r="AX291" s="11" t="s">
        <v>77</v>
      </c>
      <c r="AY291" s="243" t="s">
        <v>134</v>
      </c>
    </row>
    <row r="292" s="1" customFormat="1" ht="25.5" customHeight="1">
      <c r="B292" s="43"/>
      <c r="C292" s="209" t="s">
        <v>369</v>
      </c>
      <c r="D292" s="209" t="s">
        <v>135</v>
      </c>
      <c r="E292" s="210" t="s">
        <v>576</v>
      </c>
      <c r="F292" s="211" t="s">
        <v>577</v>
      </c>
      <c r="G292" s="212" t="s">
        <v>203</v>
      </c>
      <c r="H292" s="213">
        <v>64</v>
      </c>
      <c r="I292" s="214"/>
      <c r="J292" s="215">
        <f>ROUND(I292*H292,2)</f>
        <v>0</v>
      </c>
      <c r="K292" s="211" t="s">
        <v>139</v>
      </c>
      <c r="L292" s="69"/>
      <c r="M292" s="216" t="s">
        <v>21</v>
      </c>
      <c r="N292" s="217" t="s">
        <v>40</v>
      </c>
      <c r="O292" s="44"/>
      <c r="P292" s="218">
        <f>O292*H292</f>
        <v>0</v>
      </c>
      <c r="Q292" s="218">
        <v>1.0000000000000001E-05</v>
      </c>
      <c r="R292" s="218">
        <f>Q292*H292</f>
        <v>0.00064000000000000005</v>
      </c>
      <c r="S292" s="218">
        <v>0</v>
      </c>
      <c r="T292" s="219">
        <f>S292*H292</f>
        <v>0</v>
      </c>
      <c r="AR292" s="21" t="s">
        <v>175</v>
      </c>
      <c r="AT292" s="21" t="s">
        <v>135</v>
      </c>
      <c r="AU292" s="21" t="s">
        <v>77</v>
      </c>
      <c r="AY292" s="21" t="s">
        <v>134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1" t="s">
        <v>77</v>
      </c>
      <c r="BK292" s="220">
        <f>ROUND(I292*H292,2)</f>
        <v>0</v>
      </c>
      <c r="BL292" s="21" t="s">
        <v>175</v>
      </c>
      <c r="BM292" s="21" t="s">
        <v>578</v>
      </c>
    </row>
    <row r="293" s="1" customFormat="1" ht="25.5" customHeight="1">
      <c r="B293" s="43"/>
      <c r="C293" s="209" t="s">
        <v>579</v>
      </c>
      <c r="D293" s="209" t="s">
        <v>135</v>
      </c>
      <c r="E293" s="210" t="s">
        <v>580</v>
      </c>
      <c r="F293" s="211" t="s">
        <v>581</v>
      </c>
      <c r="G293" s="212" t="s">
        <v>272</v>
      </c>
      <c r="H293" s="213">
        <v>0.182</v>
      </c>
      <c r="I293" s="214"/>
      <c r="J293" s="215">
        <f>ROUND(I293*H293,2)</f>
        <v>0</v>
      </c>
      <c r="K293" s="211" t="s">
        <v>139</v>
      </c>
      <c r="L293" s="69"/>
      <c r="M293" s="216" t="s">
        <v>21</v>
      </c>
      <c r="N293" s="217" t="s">
        <v>40</v>
      </c>
      <c r="O293" s="44"/>
      <c r="P293" s="218">
        <f>O293*H293</f>
        <v>0</v>
      </c>
      <c r="Q293" s="218">
        <v>0</v>
      </c>
      <c r="R293" s="218">
        <f>Q293*H293</f>
        <v>0</v>
      </c>
      <c r="S293" s="218">
        <v>0</v>
      </c>
      <c r="T293" s="219">
        <f>S293*H293</f>
        <v>0</v>
      </c>
      <c r="AR293" s="21" t="s">
        <v>175</v>
      </c>
      <c r="AT293" s="21" t="s">
        <v>135</v>
      </c>
      <c r="AU293" s="21" t="s">
        <v>77</v>
      </c>
      <c r="AY293" s="21" t="s">
        <v>134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1" t="s">
        <v>77</v>
      </c>
      <c r="BK293" s="220">
        <f>ROUND(I293*H293,2)</f>
        <v>0</v>
      </c>
      <c r="BL293" s="21" t="s">
        <v>175</v>
      </c>
      <c r="BM293" s="21" t="s">
        <v>582</v>
      </c>
    </row>
    <row r="294" s="9" customFormat="1" ht="37.44" customHeight="1">
      <c r="B294" s="195"/>
      <c r="C294" s="196"/>
      <c r="D294" s="197" t="s">
        <v>68</v>
      </c>
      <c r="E294" s="198" t="s">
        <v>583</v>
      </c>
      <c r="F294" s="198" t="s">
        <v>584</v>
      </c>
      <c r="G294" s="196"/>
      <c r="H294" s="196"/>
      <c r="I294" s="199"/>
      <c r="J294" s="200">
        <f>BK294</f>
        <v>0</v>
      </c>
      <c r="K294" s="196"/>
      <c r="L294" s="201"/>
      <c r="M294" s="202"/>
      <c r="N294" s="203"/>
      <c r="O294" s="203"/>
      <c r="P294" s="204">
        <f>P295</f>
        <v>0</v>
      </c>
      <c r="Q294" s="203"/>
      <c r="R294" s="204">
        <f>R295</f>
        <v>0</v>
      </c>
      <c r="S294" s="203"/>
      <c r="T294" s="205">
        <f>T295</f>
        <v>0</v>
      </c>
      <c r="AR294" s="206" t="s">
        <v>79</v>
      </c>
      <c r="AT294" s="207" t="s">
        <v>68</v>
      </c>
      <c r="AU294" s="207" t="s">
        <v>69</v>
      </c>
      <c r="AY294" s="206" t="s">
        <v>134</v>
      </c>
      <c r="BK294" s="208">
        <f>BK295</f>
        <v>0</v>
      </c>
    </row>
    <row r="295" s="1" customFormat="1" ht="16.5" customHeight="1">
      <c r="B295" s="43"/>
      <c r="C295" s="209" t="s">
        <v>585</v>
      </c>
      <c r="D295" s="209" t="s">
        <v>135</v>
      </c>
      <c r="E295" s="210" t="s">
        <v>586</v>
      </c>
      <c r="F295" s="211" t="s">
        <v>587</v>
      </c>
      <c r="G295" s="212" t="s">
        <v>427</v>
      </c>
      <c r="H295" s="213">
        <v>2</v>
      </c>
      <c r="I295" s="214"/>
      <c r="J295" s="215">
        <f>ROUND(I295*H295,2)</f>
        <v>0</v>
      </c>
      <c r="K295" s="211" t="s">
        <v>285</v>
      </c>
      <c r="L295" s="69"/>
      <c r="M295" s="216" t="s">
        <v>21</v>
      </c>
      <c r="N295" s="217" t="s">
        <v>40</v>
      </c>
      <c r="O295" s="44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AR295" s="21" t="s">
        <v>175</v>
      </c>
      <c r="AT295" s="21" t="s">
        <v>135</v>
      </c>
      <c r="AU295" s="21" t="s">
        <v>77</v>
      </c>
      <c r="AY295" s="21" t="s">
        <v>134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1" t="s">
        <v>77</v>
      </c>
      <c r="BK295" s="220">
        <f>ROUND(I295*H295,2)</f>
        <v>0</v>
      </c>
      <c r="BL295" s="21" t="s">
        <v>175</v>
      </c>
      <c r="BM295" s="21" t="s">
        <v>588</v>
      </c>
    </row>
    <row r="296" s="9" customFormat="1" ht="37.44" customHeight="1">
      <c r="B296" s="195"/>
      <c r="C296" s="196"/>
      <c r="D296" s="197" t="s">
        <v>68</v>
      </c>
      <c r="E296" s="198" t="s">
        <v>589</v>
      </c>
      <c r="F296" s="198" t="s">
        <v>590</v>
      </c>
      <c r="G296" s="196"/>
      <c r="H296" s="196"/>
      <c r="I296" s="199"/>
      <c r="J296" s="200">
        <f>BK296</f>
        <v>0</v>
      </c>
      <c r="K296" s="196"/>
      <c r="L296" s="201"/>
      <c r="M296" s="202"/>
      <c r="N296" s="203"/>
      <c r="O296" s="203"/>
      <c r="P296" s="204">
        <f>SUM(P297:P313)</f>
        <v>0</v>
      </c>
      <c r="Q296" s="203"/>
      <c r="R296" s="204">
        <f>SUM(R297:R313)</f>
        <v>0.043585104999999999</v>
      </c>
      <c r="S296" s="203"/>
      <c r="T296" s="205">
        <f>SUM(T297:T313)</f>
        <v>0.11506</v>
      </c>
      <c r="AR296" s="206" t="s">
        <v>79</v>
      </c>
      <c r="AT296" s="207" t="s">
        <v>68</v>
      </c>
      <c r="AU296" s="207" t="s">
        <v>69</v>
      </c>
      <c r="AY296" s="206" t="s">
        <v>134</v>
      </c>
      <c r="BK296" s="208">
        <f>SUM(BK297:BK313)</f>
        <v>0</v>
      </c>
    </row>
    <row r="297" s="1" customFormat="1" ht="16.5" customHeight="1">
      <c r="B297" s="43"/>
      <c r="C297" s="209" t="s">
        <v>591</v>
      </c>
      <c r="D297" s="209" t="s">
        <v>135</v>
      </c>
      <c r="E297" s="210" t="s">
        <v>592</v>
      </c>
      <c r="F297" s="211" t="s">
        <v>593</v>
      </c>
      <c r="G297" s="212" t="s">
        <v>427</v>
      </c>
      <c r="H297" s="213">
        <v>2</v>
      </c>
      <c r="I297" s="214"/>
      <c r="J297" s="215">
        <f>ROUND(I297*H297,2)</f>
        <v>0</v>
      </c>
      <c r="K297" s="211" t="s">
        <v>139</v>
      </c>
      <c r="L297" s="69"/>
      <c r="M297" s="216" t="s">
        <v>21</v>
      </c>
      <c r="N297" s="217" t="s">
        <v>40</v>
      </c>
      <c r="O297" s="44"/>
      <c r="P297" s="218">
        <f>O297*H297</f>
        <v>0</v>
      </c>
      <c r="Q297" s="218">
        <v>0</v>
      </c>
      <c r="R297" s="218">
        <f>Q297*H297</f>
        <v>0</v>
      </c>
      <c r="S297" s="218">
        <v>0.019460000000000002</v>
      </c>
      <c r="T297" s="219">
        <f>S297*H297</f>
        <v>0.038920000000000003</v>
      </c>
      <c r="AR297" s="21" t="s">
        <v>175</v>
      </c>
      <c r="AT297" s="21" t="s">
        <v>135</v>
      </c>
      <c r="AU297" s="21" t="s">
        <v>77</v>
      </c>
      <c r="AY297" s="21" t="s">
        <v>134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1" t="s">
        <v>77</v>
      </c>
      <c r="BK297" s="220">
        <f>ROUND(I297*H297,2)</f>
        <v>0</v>
      </c>
      <c r="BL297" s="21" t="s">
        <v>175</v>
      </c>
      <c r="BM297" s="21" t="s">
        <v>594</v>
      </c>
    </row>
    <row r="298" s="1" customFormat="1" ht="25.5" customHeight="1">
      <c r="B298" s="43"/>
      <c r="C298" s="209" t="s">
        <v>380</v>
      </c>
      <c r="D298" s="209" t="s">
        <v>135</v>
      </c>
      <c r="E298" s="210" t="s">
        <v>595</v>
      </c>
      <c r="F298" s="211" t="s">
        <v>596</v>
      </c>
      <c r="G298" s="212" t="s">
        <v>427</v>
      </c>
      <c r="H298" s="213">
        <v>2</v>
      </c>
      <c r="I298" s="214"/>
      <c r="J298" s="215">
        <f>ROUND(I298*H298,2)</f>
        <v>0</v>
      </c>
      <c r="K298" s="211" t="s">
        <v>139</v>
      </c>
      <c r="L298" s="69"/>
      <c r="M298" s="216" t="s">
        <v>21</v>
      </c>
      <c r="N298" s="217" t="s">
        <v>40</v>
      </c>
      <c r="O298" s="44"/>
      <c r="P298" s="218">
        <f>O298*H298</f>
        <v>0</v>
      </c>
      <c r="Q298" s="218">
        <v>0.0137467765</v>
      </c>
      <c r="R298" s="218">
        <f>Q298*H298</f>
        <v>0.027493553</v>
      </c>
      <c r="S298" s="218">
        <v>0</v>
      </c>
      <c r="T298" s="219">
        <f>S298*H298</f>
        <v>0</v>
      </c>
      <c r="AR298" s="21" t="s">
        <v>175</v>
      </c>
      <c r="AT298" s="21" t="s">
        <v>135</v>
      </c>
      <c r="AU298" s="21" t="s">
        <v>77</v>
      </c>
      <c r="AY298" s="21" t="s">
        <v>134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1" t="s">
        <v>77</v>
      </c>
      <c r="BK298" s="220">
        <f>ROUND(I298*H298,2)</f>
        <v>0</v>
      </c>
      <c r="BL298" s="21" t="s">
        <v>175</v>
      </c>
      <c r="BM298" s="21" t="s">
        <v>597</v>
      </c>
    </row>
    <row r="299" s="1" customFormat="1" ht="25.5" customHeight="1">
      <c r="B299" s="43"/>
      <c r="C299" s="209" t="s">
        <v>598</v>
      </c>
      <c r="D299" s="209" t="s">
        <v>135</v>
      </c>
      <c r="E299" s="210" t="s">
        <v>599</v>
      </c>
      <c r="F299" s="211" t="s">
        <v>600</v>
      </c>
      <c r="G299" s="212" t="s">
        <v>427</v>
      </c>
      <c r="H299" s="213">
        <v>2</v>
      </c>
      <c r="I299" s="214"/>
      <c r="J299" s="215">
        <f>ROUND(I299*H299,2)</f>
        <v>0</v>
      </c>
      <c r="K299" s="211" t="s">
        <v>139</v>
      </c>
      <c r="L299" s="69"/>
      <c r="M299" s="216" t="s">
        <v>21</v>
      </c>
      <c r="N299" s="217" t="s">
        <v>40</v>
      </c>
      <c r="O299" s="44"/>
      <c r="P299" s="218">
        <f>O299*H299</f>
        <v>0</v>
      </c>
      <c r="Q299" s="218">
        <v>0</v>
      </c>
      <c r="R299" s="218">
        <f>Q299*H299</f>
        <v>0</v>
      </c>
      <c r="S299" s="218">
        <v>0.017299999999999999</v>
      </c>
      <c r="T299" s="219">
        <f>S299*H299</f>
        <v>0.034599999999999999</v>
      </c>
      <c r="AR299" s="21" t="s">
        <v>175</v>
      </c>
      <c r="AT299" s="21" t="s">
        <v>135</v>
      </c>
      <c r="AU299" s="21" t="s">
        <v>77</v>
      </c>
      <c r="AY299" s="21" t="s">
        <v>134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1" t="s">
        <v>77</v>
      </c>
      <c r="BK299" s="220">
        <f>ROUND(I299*H299,2)</f>
        <v>0</v>
      </c>
      <c r="BL299" s="21" t="s">
        <v>175</v>
      </c>
      <c r="BM299" s="21" t="s">
        <v>601</v>
      </c>
    </row>
    <row r="300" s="1" customFormat="1" ht="16.5" customHeight="1">
      <c r="B300" s="43"/>
      <c r="C300" s="209" t="s">
        <v>390</v>
      </c>
      <c r="D300" s="209" t="s">
        <v>135</v>
      </c>
      <c r="E300" s="210" t="s">
        <v>602</v>
      </c>
      <c r="F300" s="211" t="s">
        <v>603</v>
      </c>
      <c r="G300" s="212" t="s">
        <v>427</v>
      </c>
      <c r="H300" s="213">
        <v>2</v>
      </c>
      <c r="I300" s="214"/>
      <c r="J300" s="215">
        <f>ROUND(I300*H300,2)</f>
        <v>0</v>
      </c>
      <c r="K300" s="211" t="s">
        <v>139</v>
      </c>
      <c r="L300" s="69"/>
      <c r="M300" s="216" t="s">
        <v>21</v>
      </c>
      <c r="N300" s="217" t="s">
        <v>40</v>
      </c>
      <c r="O300" s="44"/>
      <c r="P300" s="218">
        <f>O300*H300</f>
        <v>0</v>
      </c>
      <c r="Q300" s="218">
        <v>0</v>
      </c>
      <c r="R300" s="218">
        <f>Q300*H300</f>
        <v>0</v>
      </c>
      <c r="S300" s="218">
        <v>0.014930000000000001</v>
      </c>
      <c r="T300" s="219">
        <f>S300*H300</f>
        <v>0.029860000000000001</v>
      </c>
      <c r="AR300" s="21" t="s">
        <v>175</v>
      </c>
      <c r="AT300" s="21" t="s">
        <v>135</v>
      </c>
      <c r="AU300" s="21" t="s">
        <v>77</v>
      </c>
      <c r="AY300" s="21" t="s">
        <v>134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1" t="s">
        <v>77</v>
      </c>
      <c r="BK300" s="220">
        <f>ROUND(I300*H300,2)</f>
        <v>0</v>
      </c>
      <c r="BL300" s="21" t="s">
        <v>175</v>
      </c>
      <c r="BM300" s="21" t="s">
        <v>604</v>
      </c>
    </row>
    <row r="301" s="1" customFormat="1" ht="25.5" customHeight="1">
      <c r="B301" s="43"/>
      <c r="C301" s="209" t="s">
        <v>605</v>
      </c>
      <c r="D301" s="209" t="s">
        <v>135</v>
      </c>
      <c r="E301" s="210" t="s">
        <v>606</v>
      </c>
      <c r="F301" s="211" t="s">
        <v>607</v>
      </c>
      <c r="G301" s="212" t="s">
        <v>272</v>
      </c>
      <c r="H301" s="213">
        <v>0.11500000000000001</v>
      </c>
      <c r="I301" s="214"/>
      <c r="J301" s="215">
        <f>ROUND(I301*H301,2)</f>
        <v>0</v>
      </c>
      <c r="K301" s="211" t="s">
        <v>139</v>
      </c>
      <c r="L301" s="69"/>
      <c r="M301" s="216" t="s">
        <v>21</v>
      </c>
      <c r="N301" s="217" t="s">
        <v>40</v>
      </c>
      <c r="O301" s="44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AR301" s="21" t="s">
        <v>175</v>
      </c>
      <c r="AT301" s="21" t="s">
        <v>135</v>
      </c>
      <c r="AU301" s="21" t="s">
        <v>77</v>
      </c>
      <c r="AY301" s="21" t="s">
        <v>134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1" t="s">
        <v>77</v>
      </c>
      <c r="BK301" s="220">
        <f>ROUND(I301*H301,2)</f>
        <v>0</v>
      </c>
      <c r="BL301" s="21" t="s">
        <v>175</v>
      </c>
      <c r="BM301" s="21" t="s">
        <v>608</v>
      </c>
    </row>
    <row r="302" s="1" customFormat="1" ht="16.5" customHeight="1">
      <c r="B302" s="43"/>
      <c r="C302" s="209" t="s">
        <v>394</v>
      </c>
      <c r="D302" s="209" t="s">
        <v>135</v>
      </c>
      <c r="E302" s="210" t="s">
        <v>609</v>
      </c>
      <c r="F302" s="211" t="s">
        <v>610</v>
      </c>
      <c r="G302" s="212" t="s">
        <v>427</v>
      </c>
      <c r="H302" s="213">
        <v>8</v>
      </c>
      <c r="I302" s="214"/>
      <c r="J302" s="215">
        <f>ROUND(I302*H302,2)</f>
        <v>0</v>
      </c>
      <c r="K302" s="211" t="s">
        <v>139</v>
      </c>
      <c r="L302" s="69"/>
      <c r="M302" s="216" t="s">
        <v>21</v>
      </c>
      <c r="N302" s="217" t="s">
        <v>40</v>
      </c>
      <c r="O302" s="44"/>
      <c r="P302" s="218">
        <f>O302*H302</f>
        <v>0</v>
      </c>
      <c r="Q302" s="218">
        <v>0.00030009699999999998</v>
      </c>
      <c r="R302" s="218">
        <f>Q302*H302</f>
        <v>0.0024007759999999999</v>
      </c>
      <c r="S302" s="218">
        <v>0</v>
      </c>
      <c r="T302" s="219">
        <f>S302*H302</f>
        <v>0</v>
      </c>
      <c r="AR302" s="21" t="s">
        <v>175</v>
      </c>
      <c r="AT302" s="21" t="s">
        <v>135</v>
      </c>
      <c r="AU302" s="21" t="s">
        <v>77</v>
      </c>
      <c r="AY302" s="21" t="s">
        <v>134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21" t="s">
        <v>77</v>
      </c>
      <c r="BK302" s="220">
        <f>ROUND(I302*H302,2)</f>
        <v>0</v>
      </c>
      <c r="BL302" s="21" t="s">
        <v>175</v>
      </c>
      <c r="BM302" s="21" t="s">
        <v>611</v>
      </c>
    </row>
    <row r="303" s="1" customFormat="1" ht="16.5" customHeight="1">
      <c r="B303" s="43"/>
      <c r="C303" s="209" t="s">
        <v>612</v>
      </c>
      <c r="D303" s="209" t="s">
        <v>135</v>
      </c>
      <c r="E303" s="210" t="s">
        <v>613</v>
      </c>
      <c r="F303" s="211" t="s">
        <v>614</v>
      </c>
      <c r="G303" s="212" t="s">
        <v>241</v>
      </c>
      <c r="H303" s="213">
        <v>4</v>
      </c>
      <c r="I303" s="214"/>
      <c r="J303" s="215">
        <f>ROUND(I303*H303,2)</f>
        <v>0</v>
      </c>
      <c r="K303" s="211" t="s">
        <v>139</v>
      </c>
      <c r="L303" s="69"/>
      <c r="M303" s="216" t="s">
        <v>21</v>
      </c>
      <c r="N303" s="217" t="s">
        <v>40</v>
      </c>
      <c r="O303" s="44"/>
      <c r="P303" s="218">
        <f>O303*H303</f>
        <v>0</v>
      </c>
      <c r="Q303" s="218">
        <v>0.0010900969999999999</v>
      </c>
      <c r="R303" s="218">
        <f>Q303*H303</f>
        <v>0.0043603879999999998</v>
      </c>
      <c r="S303" s="218">
        <v>0</v>
      </c>
      <c r="T303" s="219">
        <f>S303*H303</f>
        <v>0</v>
      </c>
      <c r="AR303" s="21" t="s">
        <v>175</v>
      </c>
      <c r="AT303" s="21" t="s">
        <v>135</v>
      </c>
      <c r="AU303" s="21" t="s">
        <v>77</v>
      </c>
      <c r="AY303" s="21" t="s">
        <v>134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1" t="s">
        <v>77</v>
      </c>
      <c r="BK303" s="220">
        <f>ROUND(I303*H303,2)</f>
        <v>0</v>
      </c>
      <c r="BL303" s="21" t="s">
        <v>175</v>
      </c>
      <c r="BM303" s="21" t="s">
        <v>615</v>
      </c>
    </row>
    <row r="304" s="1" customFormat="1" ht="16.5" customHeight="1">
      <c r="B304" s="43"/>
      <c r="C304" s="209" t="s">
        <v>397</v>
      </c>
      <c r="D304" s="209" t="s">
        <v>135</v>
      </c>
      <c r="E304" s="210" t="s">
        <v>616</v>
      </c>
      <c r="F304" s="211" t="s">
        <v>617</v>
      </c>
      <c r="G304" s="212" t="s">
        <v>427</v>
      </c>
      <c r="H304" s="213">
        <v>2</v>
      </c>
      <c r="I304" s="214"/>
      <c r="J304" s="215">
        <f>ROUND(I304*H304,2)</f>
        <v>0</v>
      </c>
      <c r="K304" s="211" t="s">
        <v>139</v>
      </c>
      <c r="L304" s="69"/>
      <c r="M304" s="216" t="s">
        <v>21</v>
      </c>
      <c r="N304" s="217" t="s">
        <v>40</v>
      </c>
      <c r="O304" s="44"/>
      <c r="P304" s="218">
        <f>O304*H304</f>
        <v>0</v>
      </c>
      <c r="Q304" s="218">
        <v>0</v>
      </c>
      <c r="R304" s="218">
        <f>Q304*H304</f>
        <v>0</v>
      </c>
      <c r="S304" s="218">
        <v>0.00156</v>
      </c>
      <c r="T304" s="219">
        <f>S304*H304</f>
        <v>0.0031199999999999999</v>
      </c>
      <c r="AR304" s="21" t="s">
        <v>175</v>
      </c>
      <c r="AT304" s="21" t="s">
        <v>135</v>
      </c>
      <c r="AU304" s="21" t="s">
        <v>77</v>
      </c>
      <c r="AY304" s="21" t="s">
        <v>134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1" t="s">
        <v>77</v>
      </c>
      <c r="BK304" s="220">
        <f>ROUND(I304*H304,2)</f>
        <v>0</v>
      </c>
      <c r="BL304" s="21" t="s">
        <v>175</v>
      </c>
      <c r="BM304" s="21" t="s">
        <v>618</v>
      </c>
    </row>
    <row r="305" s="1" customFormat="1" ht="16.5" customHeight="1">
      <c r="B305" s="43"/>
      <c r="C305" s="209" t="s">
        <v>619</v>
      </c>
      <c r="D305" s="209" t="s">
        <v>135</v>
      </c>
      <c r="E305" s="210" t="s">
        <v>620</v>
      </c>
      <c r="F305" s="211" t="s">
        <v>621</v>
      </c>
      <c r="G305" s="212" t="s">
        <v>427</v>
      </c>
      <c r="H305" s="213">
        <v>2</v>
      </c>
      <c r="I305" s="214"/>
      <c r="J305" s="215">
        <f>ROUND(I305*H305,2)</f>
        <v>0</v>
      </c>
      <c r="K305" s="211" t="s">
        <v>139</v>
      </c>
      <c r="L305" s="69"/>
      <c r="M305" s="216" t="s">
        <v>21</v>
      </c>
      <c r="N305" s="217" t="s">
        <v>40</v>
      </c>
      <c r="O305" s="44"/>
      <c r="P305" s="218">
        <f>O305*H305</f>
        <v>0</v>
      </c>
      <c r="Q305" s="218">
        <v>0</v>
      </c>
      <c r="R305" s="218">
        <f>Q305*H305</f>
        <v>0</v>
      </c>
      <c r="S305" s="218">
        <v>0.00085999999999999998</v>
      </c>
      <c r="T305" s="219">
        <f>S305*H305</f>
        <v>0.00172</v>
      </c>
      <c r="AR305" s="21" t="s">
        <v>175</v>
      </c>
      <c r="AT305" s="21" t="s">
        <v>135</v>
      </c>
      <c r="AU305" s="21" t="s">
        <v>77</v>
      </c>
      <c r="AY305" s="21" t="s">
        <v>134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1" t="s">
        <v>77</v>
      </c>
      <c r="BK305" s="220">
        <f>ROUND(I305*H305,2)</f>
        <v>0</v>
      </c>
      <c r="BL305" s="21" t="s">
        <v>175</v>
      </c>
      <c r="BM305" s="21" t="s">
        <v>622</v>
      </c>
    </row>
    <row r="306" s="1" customFormat="1" ht="25.5" customHeight="1">
      <c r="B306" s="43"/>
      <c r="C306" s="209" t="s">
        <v>401</v>
      </c>
      <c r="D306" s="209" t="s">
        <v>135</v>
      </c>
      <c r="E306" s="210" t="s">
        <v>623</v>
      </c>
      <c r="F306" s="211" t="s">
        <v>624</v>
      </c>
      <c r="G306" s="212" t="s">
        <v>427</v>
      </c>
      <c r="H306" s="213">
        <v>2</v>
      </c>
      <c r="I306" s="214"/>
      <c r="J306" s="215">
        <f>ROUND(I306*H306,2)</f>
        <v>0</v>
      </c>
      <c r="K306" s="211" t="s">
        <v>139</v>
      </c>
      <c r="L306" s="69"/>
      <c r="M306" s="216" t="s">
        <v>21</v>
      </c>
      <c r="N306" s="217" t="s">
        <v>40</v>
      </c>
      <c r="O306" s="44"/>
      <c r="P306" s="218">
        <f>O306*H306</f>
        <v>0</v>
      </c>
      <c r="Q306" s="218">
        <v>0.0019600970000000001</v>
      </c>
      <c r="R306" s="218">
        <f>Q306*H306</f>
        <v>0.0039201940000000001</v>
      </c>
      <c r="S306" s="218">
        <v>0</v>
      </c>
      <c r="T306" s="219">
        <f>S306*H306</f>
        <v>0</v>
      </c>
      <c r="AR306" s="21" t="s">
        <v>175</v>
      </c>
      <c r="AT306" s="21" t="s">
        <v>135</v>
      </c>
      <c r="AU306" s="21" t="s">
        <v>77</v>
      </c>
      <c r="AY306" s="21" t="s">
        <v>134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1" t="s">
        <v>77</v>
      </c>
      <c r="BK306" s="220">
        <f>ROUND(I306*H306,2)</f>
        <v>0</v>
      </c>
      <c r="BL306" s="21" t="s">
        <v>175</v>
      </c>
      <c r="BM306" s="21" t="s">
        <v>625</v>
      </c>
    </row>
    <row r="307" s="1" customFormat="1" ht="16.5" customHeight="1">
      <c r="B307" s="43"/>
      <c r="C307" s="209" t="s">
        <v>626</v>
      </c>
      <c r="D307" s="209" t="s">
        <v>135</v>
      </c>
      <c r="E307" s="210" t="s">
        <v>627</v>
      </c>
      <c r="F307" s="211" t="s">
        <v>628</v>
      </c>
      <c r="G307" s="212" t="s">
        <v>427</v>
      </c>
      <c r="H307" s="213">
        <v>2</v>
      </c>
      <c r="I307" s="214"/>
      <c r="J307" s="215">
        <f>ROUND(I307*H307,2)</f>
        <v>0</v>
      </c>
      <c r="K307" s="211" t="s">
        <v>139</v>
      </c>
      <c r="L307" s="69"/>
      <c r="M307" s="216" t="s">
        <v>21</v>
      </c>
      <c r="N307" s="217" t="s">
        <v>40</v>
      </c>
      <c r="O307" s="44"/>
      <c r="P307" s="218">
        <f>O307*H307</f>
        <v>0</v>
      </c>
      <c r="Q307" s="218">
        <v>0.001840097</v>
      </c>
      <c r="R307" s="218">
        <f>Q307*H307</f>
        <v>0.0036801939999999999</v>
      </c>
      <c r="S307" s="218">
        <v>0</v>
      </c>
      <c r="T307" s="219">
        <f>S307*H307</f>
        <v>0</v>
      </c>
      <c r="AR307" s="21" t="s">
        <v>175</v>
      </c>
      <c r="AT307" s="21" t="s">
        <v>135</v>
      </c>
      <c r="AU307" s="21" t="s">
        <v>77</v>
      </c>
      <c r="AY307" s="21" t="s">
        <v>134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1" t="s">
        <v>77</v>
      </c>
      <c r="BK307" s="220">
        <f>ROUND(I307*H307,2)</f>
        <v>0</v>
      </c>
      <c r="BL307" s="21" t="s">
        <v>175</v>
      </c>
      <c r="BM307" s="21" t="s">
        <v>629</v>
      </c>
    </row>
    <row r="308" s="1" customFormat="1" ht="16.5" customHeight="1">
      <c r="B308" s="43"/>
      <c r="C308" s="209" t="s">
        <v>630</v>
      </c>
      <c r="D308" s="209" t="s">
        <v>135</v>
      </c>
      <c r="E308" s="210" t="s">
        <v>631</v>
      </c>
      <c r="F308" s="211" t="s">
        <v>632</v>
      </c>
      <c r="G308" s="212" t="s">
        <v>241</v>
      </c>
      <c r="H308" s="213">
        <v>4</v>
      </c>
      <c r="I308" s="214"/>
      <c r="J308" s="215">
        <f>ROUND(I308*H308,2)</f>
        <v>0</v>
      </c>
      <c r="K308" s="211" t="s">
        <v>139</v>
      </c>
      <c r="L308" s="69"/>
      <c r="M308" s="216" t="s">
        <v>21</v>
      </c>
      <c r="N308" s="217" t="s">
        <v>40</v>
      </c>
      <c r="O308" s="44"/>
      <c r="P308" s="218">
        <f>O308*H308</f>
        <v>0</v>
      </c>
      <c r="Q308" s="218">
        <v>0</v>
      </c>
      <c r="R308" s="218">
        <f>Q308*H308</f>
        <v>0</v>
      </c>
      <c r="S308" s="218">
        <v>0.00085999999999999998</v>
      </c>
      <c r="T308" s="219">
        <f>S308*H308</f>
        <v>0.0034399999999999999</v>
      </c>
      <c r="AR308" s="21" t="s">
        <v>175</v>
      </c>
      <c r="AT308" s="21" t="s">
        <v>135</v>
      </c>
      <c r="AU308" s="21" t="s">
        <v>77</v>
      </c>
      <c r="AY308" s="21" t="s">
        <v>134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1" t="s">
        <v>77</v>
      </c>
      <c r="BK308" s="220">
        <f>ROUND(I308*H308,2)</f>
        <v>0</v>
      </c>
      <c r="BL308" s="21" t="s">
        <v>175</v>
      </c>
      <c r="BM308" s="21" t="s">
        <v>633</v>
      </c>
    </row>
    <row r="309" s="1" customFormat="1" ht="16.5" customHeight="1">
      <c r="B309" s="43"/>
      <c r="C309" s="209" t="s">
        <v>408</v>
      </c>
      <c r="D309" s="209" t="s">
        <v>135</v>
      </c>
      <c r="E309" s="210" t="s">
        <v>634</v>
      </c>
      <c r="F309" s="211" t="s">
        <v>635</v>
      </c>
      <c r="G309" s="212" t="s">
        <v>241</v>
      </c>
      <c r="H309" s="213">
        <v>2</v>
      </c>
      <c r="I309" s="214"/>
      <c r="J309" s="215">
        <f>ROUND(I309*H309,2)</f>
        <v>0</v>
      </c>
      <c r="K309" s="211" t="s">
        <v>139</v>
      </c>
      <c r="L309" s="69"/>
      <c r="M309" s="216" t="s">
        <v>21</v>
      </c>
      <c r="N309" s="217" t="s">
        <v>40</v>
      </c>
      <c r="O309" s="44"/>
      <c r="P309" s="218">
        <f>O309*H309</f>
        <v>0</v>
      </c>
      <c r="Q309" s="218">
        <v>0.00036000000000000002</v>
      </c>
      <c r="R309" s="218">
        <f>Q309*H309</f>
        <v>0.00072000000000000005</v>
      </c>
      <c r="S309" s="218">
        <v>0</v>
      </c>
      <c r="T309" s="219">
        <f>S309*H309</f>
        <v>0</v>
      </c>
      <c r="AR309" s="21" t="s">
        <v>175</v>
      </c>
      <c r="AT309" s="21" t="s">
        <v>135</v>
      </c>
      <c r="AU309" s="21" t="s">
        <v>77</v>
      </c>
      <c r="AY309" s="21" t="s">
        <v>134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1" t="s">
        <v>77</v>
      </c>
      <c r="BK309" s="220">
        <f>ROUND(I309*H309,2)</f>
        <v>0</v>
      </c>
      <c r="BL309" s="21" t="s">
        <v>175</v>
      </c>
      <c r="BM309" s="21" t="s">
        <v>636</v>
      </c>
    </row>
    <row r="310" s="1" customFormat="1" ht="16.5" customHeight="1">
      <c r="B310" s="43"/>
      <c r="C310" s="209" t="s">
        <v>637</v>
      </c>
      <c r="D310" s="209" t="s">
        <v>135</v>
      </c>
      <c r="E310" s="210" t="s">
        <v>638</v>
      </c>
      <c r="F310" s="211" t="s">
        <v>639</v>
      </c>
      <c r="G310" s="212" t="s">
        <v>241</v>
      </c>
      <c r="H310" s="213">
        <v>4</v>
      </c>
      <c r="I310" s="214"/>
      <c r="J310" s="215">
        <f>ROUND(I310*H310,2)</f>
        <v>0</v>
      </c>
      <c r="K310" s="211" t="s">
        <v>139</v>
      </c>
      <c r="L310" s="69"/>
      <c r="M310" s="216" t="s">
        <v>21</v>
      </c>
      <c r="N310" s="217" t="s">
        <v>40</v>
      </c>
      <c r="O310" s="44"/>
      <c r="P310" s="218">
        <f>O310*H310</f>
        <v>0</v>
      </c>
      <c r="Q310" s="218">
        <v>0</v>
      </c>
      <c r="R310" s="218">
        <f>Q310*H310</f>
        <v>0</v>
      </c>
      <c r="S310" s="218">
        <v>0.00084999999999999995</v>
      </c>
      <c r="T310" s="219">
        <f>S310*H310</f>
        <v>0.0033999999999999998</v>
      </c>
      <c r="AR310" s="21" t="s">
        <v>175</v>
      </c>
      <c r="AT310" s="21" t="s">
        <v>135</v>
      </c>
      <c r="AU310" s="21" t="s">
        <v>77</v>
      </c>
      <c r="AY310" s="21" t="s">
        <v>134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21" t="s">
        <v>77</v>
      </c>
      <c r="BK310" s="220">
        <f>ROUND(I310*H310,2)</f>
        <v>0</v>
      </c>
      <c r="BL310" s="21" t="s">
        <v>175</v>
      </c>
      <c r="BM310" s="21" t="s">
        <v>640</v>
      </c>
    </row>
    <row r="311" s="1" customFormat="1" ht="16.5" customHeight="1">
      <c r="B311" s="43"/>
      <c r="C311" s="209" t="s">
        <v>411</v>
      </c>
      <c r="D311" s="209" t="s">
        <v>135</v>
      </c>
      <c r="E311" s="210" t="s">
        <v>641</v>
      </c>
      <c r="F311" s="211" t="s">
        <v>642</v>
      </c>
      <c r="G311" s="212" t="s">
        <v>241</v>
      </c>
      <c r="H311" s="213">
        <v>2</v>
      </c>
      <c r="I311" s="214"/>
      <c r="J311" s="215">
        <f>ROUND(I311*H311,2)</f>
        <v>0</v>
      </c>
      <c r="K311" s="211" t="s">
        <v>139</v>
      </c>
      <c r="L311" s="69"/>
      <c r="M311" s="216" t="s">
        <v>21</v>
      </c>
      <c r="N311" s="217" t="s">
        <v>40</v>
      </c>
      <c r="O311" s="44"/>
      <c r="P311" s="218">
        <f>O311*H311</f>
        <v>0</v>
      </c>
      <c r="Q311" s="218">
        <v>0.0002275</v>
      </c>
      <c r="R311" s="218">
        <f>Q311*H311</f>
        <v>0.000455</v>
      </c>
      <c r="S311" s="218">
        <v>0</v>
      </c>
      <c r="T311" s="219">
        <f>S311*H311</f>
        <v>0</v>
      </c>
      <c r="AR311" s="21" t="s">
        <v>175</v>
      </c>
      <c r="AT311" s="21" t="s">
        <v>135</v>
      </c>
      <c r="AU311" s="21" t="s">
        <v>77</v>
      </c>
      <c r="AY311" s="21" t="s">
        <v>134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1" t="s">
        <v>77</v>
      </c>
      <c r="BK311" s="220">
        <f>ROUND(I311*H311,2)</f>
        <v>0</v>
      </c>
      <c r="BL311" s="21" t="s">
        <v>175</v>
      </c>
      <c r="BM311" s="21" t="s">
        <v>643</v>
      </c>
    </row>
    <row r="312" s="1" customFormat="1" ht="16.5" customHeight="1">
      <c r="B312" s="43"/>
      <c r="C312" s="209" t="s">
        <v>644</v>
      </c>
      <c r="D312" s="209" t="s">
        <v>135</v>
      </c>
      <c r="E312" s="210" t="s">
        <v>645</v>
      </c>
      <c r="F312" s="211" t="s">
        <v>646</v>
      </c>
      <c r="G312" s="212" t="s">
        <v>241</v>
      </c>
      <c r="H312" s="213">
        <v>2</v>
      </c>
      <c r="I312" s="214"/>
      <c r="J312" s="215">
        <f>ROUND(I312*H312,2)</f>
        <v>0</v>
      </c>
      <c r="K312" s="211" t="s">
        <v>139</v>
      </c>
      <c r="L312" s="69"/>
      <c r="M312" s="216" t="s">
        <v>21</v>
      </c>
      <c r="N312" s="217" t="s">
        <v>40</v>
      </c>
      <c r="O312" s="44"/>
      <c r="P312" s="218">
        <f>O312*H312</f>
        <v>0</v>
      </c>
      <c r="Q312" s="218">
        <v>0.00027750000000000002</v>
      </c>
      <c r="R312" s="218">
        <f>Q312*H312</f>
        <v>0.00055500000000000005</v>
      </c>
      <c r="S312" s="218">
        <v>0</v>
      </c>
      <c r="T312" s="219">
        <f>S312*H312</f>
        <v>0</v>
      </c>
      <c r="AR312" s="21" t="s">
        <v>175</v>
      </c>
      <c r="AT312" s="21" t="s">
        <v>135</v>
      </c>
      <c r="AU312" s="21" t="s">
        <v>77</v>
      </c>
      <c r="AY312" s="21" t="s">
        <v>134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1" t="s">
        <v>77</v>
      </c>
      <c r="BK312" s="220">
        <f>ROUND(I312*H312,2)</f>
        <v>0</v>
      </c>
      <c r="BL312" s="21" t="s">
        <v>175</v>
      </c>
      <c r="BM312" s="21" t="s">
        <v>647</v>
      </c>
    </row>
    <row r="313" s="1" customFormat="1" ht="16.5" customHeight="1">
      <c r="B313" s="43"/>
      <c r="C313" s="209" t="s">
        <v>415</v>
      </c>
      <c r="D313" s="209" t="s">
        <v>135</v>
      </c>
      <c r="E313" s="210" t="s">
        <v>648</v>
      </c>
      <c r="F313" s="211" t="s">
        <v>649</v>
      </c>
      <c r="G313" s="212" t="s">
        <v>241</v>
      </c>
      <c r="H313" s="213">
        <v>2</v>
      </c>
      <c r="I313" s="214"/>
      <c r="J313" s="215">
        <f>ROUND(I313*H313,2)</f>
        <v>0</v>
      </c>
      <c r="K313" s="211" t="s">
        <v>285</v>
      </c>
      <c r="L313" s="69"/>
      <c r="M313" s="216" t="s">
        <v>21</v>
      </c>
      <c r="N313" s="217" t="s">
        <v>40</v>
      </c>
      <c r="O313" s="44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AR313" s="21" t="s">
        <v>175</v>
      </c>
      <c r="AT313" s="21" t="s">
        <v>135</v>
      </c>
      <c r="AU313" s="21" t="s">
        <v>77</v>
      </c>
      <c r="AY313" s="21" t="s">
        <v>134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1" t="s">
        <v>77</v>
      </c>
      <c r="BK313" s="220">
        <f>ROUND(I313*H313,2)</f>
        <v>0</v>
      </c>
      <c r="BL313" s="21" t="s">
        <v>175</v>
      </c>
      <c r="BM313" s="21" t="s">
        <v>650</v>
      </c>
    </row>
    <row r="314" s="9" customFormat="1" ht="37.44" customHeight="1">
      <c r="B314" s="195"/>
      <c r="C314" s="196"/>
      <c r="D314" s="197" t="s">
        <v>68</v>
      </c>
      <c r="E314" s="198" t="s">
        <v>651</v>
      </c>
      <c r="F314" s="198" t="s">
        <v>652</v>
      </c>
      <c r="G314" s="196"/>
      <c r="H314" s="196"/>
      <c r="I314" s="199"/>
      <c r="J314" s="200">
        <f>BK314</f>
        <v>0</v>
      </c>
      <c r="K314" s="196"/>
      <c r="L314" s="201"/>
      <c r="M314" s="202"/>
      <c r="N314" s="203"/>
      <c r="O314" s="203"/>
      <c r="P314" s="204">
        <f>SUM(P315:P316)</f>
        <v>0</v>
      </c>
      <c r="Q314" s="203"/>
      <c r="R314" s="204">
        <f>SUM(R315:R316)</f>
        <v>0</v>
      </c>
      <c r="S314" s="203"/>
      <c r="T314" s="205">
        <f>SUM(T315:T316)</f>
        <v>0</v>
      </c>
      <c r="AR314" s="206" t="s">
        <v>79</v>
      </c>
      <c r="AT314" s="207" t="s">
        <v>68</v>
      </c>
      <c r="AU314" s="207" t="s">
        <v>69</v>
      </c>
      <c r="AY314" s="206" t="s">
        <v>134</v>
      </c>
      <c r="BK314" s="208">
        <f>SUM(BK315:BK316)</f>
        <v>0</v>
      </c>
    </row>
    <row r="315" s="1" customFormat="1" ht="16.5" customHeight="1">
      <c r="B315" s="43"/>
      <c r="C315" s="209" t="s">
        <v>418</v>
      </c>
      <c r="D315" s="209" t="s">
        <v>135</v>
      </c>
      <c r="E315" s="210" t="s">
        <v>653</v>
      </c>
      <c r="F315" s="211" t="s">
        <v>654</v>
      </c>
      <c r="G315" s="212" t="s">
        <v>368</v>
      </c>
      <c r="H315" s="213">
        <v>1</v>
      </c>
      <c r="I315" s="214"/>
      <c r="J315" s="215">
        <f>ROUND(I315*H315,2)</f>
        <v>0</v>
      </c>
      <c r="K315" s="211" t="s">
        <v>285</v>
      </c>
      <c r="L315" s="69"/>
      <c r="M315" s="216" t="s">
        <v>21</v>
      </c>
      <c r="N315" s="217" t="s">
        <v>40</v>
      </c>
      <c r="O315" s="44"/>
      <c r="P315" s="218">
        <f>O315*H315</f>
        <v>0</v>
      </c>
      <c r="Q315" s="218">
        <v>0</v>
      </c>
      <c r="R315" s="218">
        <f>Q315*H315</f>
        <v>0</v>
      </c>
      <c r="S315" s="218">
        <v>0</v>
      </c>
      <c r="T315" s="219">
        <f>S315*H315</f>
        <v>0</v>
      </c>
      <c r="AR315" s="21" t="s">
        <v>175</v>
      </c>
      <c r="AT315" s="21" t="s">
        <v>135</v>
      </c>
      <c r="AU315" s="21" t="s">
        <v>77</v>
      </c>
      <c r="AY315" s="21" t="s">
        <v>134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1" t="s">
        <v>77</v>
      </c>
      <c r="BK315" s="220">
        <f>ROUND(I315*H315,2)</f>
        <v>0</v>
      </c>
      <c r="BL315" s="21" t="s">
        <v>175</v>
      </c>
      <c r="BM315" s="21" t="s">
        <v>655</v>
      </c>
    </row>
    <row r="316" s="1" customFormat="1" ht="16.5" customHeight="1">
      <c r="B316" s="43"/>
      <c r="C316" s="209" t="s">
        <v>656</v>
      </c>
      <c r="D316" s="209" t="s">
        <v>135</v>
      </c>
      <c r="E316" s="210" t="s">
        <v>657</v>
      </c>
      <c r="F316" s="211" t="s">
        <v>658</v>
      </c>
      <c r="G316" s="212" t="s">
        <v>368</v>
      </c>
      <c r="H316" s="213">
        <v>1</v>
      </c>
      <c r="I316" s="214"/>
      <c r="J316" s="215">
        <f>ROUND(I316*H316,2)</f>
        <v>0</v>
      </c>
      <c r="K316" s="211" t="s">
        <v>285</v>
      </c>
      <c r="L316" s="69"/>
      <c r="M316" s="216" t="s">
        <v>21</v>
      </c>
      <c r="N316" s="217" t="s">
        <v>40</v>
      </c>
      <c r="O316" s="44"/>
      <c r="P316" s="218">
        <f>O316*H316</f>
        <v>0</v>
      </c>
      <c r="Q316" s="218">
        <v>0</v>
      </c>
      <c r="R316" s="218">
        <f>Q316*H316</f>
        <v>0</v>
      </c>
      <c r="S316" s="218">
        <v>0</v>
      </c>
      <c r="T316" s="219">
        <f>S316*H316</f>
        <v>0</v>
      </c>
      <c r="AR316" s="21" t="s">
        <v>175</v>
      </c>
      <c r="AT316" s="21" t="s">
        <v>135</v>
      </c>
      <c r="AU316" s="21" t="s">
        <v>77</v>
      </c>
      <c r="AY316" s="21" t="s">
        <v>134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1" t="s">
        <v>77</v>
      </c>
      <c r="BK316" s="220">
        <f>ROUND(I316*H316,2)</f>
        <v>0</v>
      </c>
      <c r="BL316" s="21" t="s">
        <v>175</v>
      </c>
      <c r="BM316" s="21" t="s">
        <v>659</v>
      </c>
    </row>
    <row r="317" s="9" customFormat="1" ht="37.44" customHeight="1">
      <c r="B317" s="195"/>
      <c r="C317" s="196"/>
      <c r="D317" s="197" t="s">
        <v>68</v>
      </c>
      <c r="E317" s="198" t="s">
        <v>660</v>
      </c>
      <c r="F317" s="198" t="s">
        <v>661</v>
      </c>
      <c r="G317" s="196"/>
      <c r="H317" s="196"/>
      <c r="I317" s="199"/>
      <c r="J317" s="200">
        <f>BK317</f>
        <v>0</v>
      </c>
      <c r="K317" s="196"/>
      <c r="L317" s="201"/>
      <c r="M317" s="202"/>
      <c r="N317" s="203"/>
      <c r="O317" s="203"/>
      <c r="P317" s="204">
        <f>SUM(P318:P320)</f>
        <v>0</v>
      </c>
      <c r="Q317" s="203"/>
      <c r="R317" s="204">
        <f>SUM(R318:R320)</f>
        <v>0.0033900131999999999</v>
      </c>
      <c r="S317" s="203"/>
      <c r="T317" s="205">
        <f>SUM(T318:T320)</f>
        <v>0</v>
      </c>
      <c r="AR317" s="206" t="s">
        <v>79</v>
      </c>
      <c r="AT317" s="207" t="s">
        <v>68</v>
      </c>
      <c r="AU317" s="207" t="s">
        <v>69</v>
      </c>
      <c r="AY317" s="206" t="s">
        <v>134</v>
      </c>
      <c r="BK317" s="208">
        <f>SUM(BK318:BK320)</f>
        <v>0</v>
      </c>
    </row>
    <row r="318" s="1" customFormat="1" ht="25.5" customHeight="1">
      <c r="B318" s="43"/>
      <c r="C318" s="209" t="s">
        <v>662</v>
      </c>
      <c r="D318" s="209" t="s">
        <v>135</v>
      </c>
      <c r="E318" s="210" t="s">
        <v>663</v>
      </c>
      <c r="F318" s="211" t="s">
        <v>664</v>
      </c>
      <c r="G318" s="212" t="s">
        <v>241</v>
      </c>
      <c r="H318" s="213">
        <v>3</v>
      </c>
      <c r="I318" s="214"/>
      <c r="J318" s="215">
        <f>ROUND(I318*H318,2)</f>
        <v>0</v>
      </c>
      <c r="K318" s="211" t="s">
        <v>139</v>
      </c>
      <c r="L318" s="69"/>
      <c r="M318" s="216" t="s">
        <v>21</v>
      </c>
      <c r="N318" s="217" t="s">
        <v>40</v>
      </c>
      <c r="O318" s="44"/>
      <c r="P318" s="218">
        <f>O318*H318</f>
        <v>0</v>
      </c>
      <c r="Q318" s="218">
        <v>0.00027749699999999998</v>
      </c>
      <c r="R318" s="218">
        <f>Q318*H318</f>
        <v>0.00083249099999999987</v>
      </c>
      <c r="S318" s="218">
        <v>0</v>
      </c>
      <c r="T318" s="219">
        <f>S318*H318</f>
        <v>0</v>
      </c>
      <c r="AR318" s="21" t="s">
        <v>175</v>
      </c>
      <c r="AT318" s="21" t="s">
        <v>135</v>
      </c>
      <c r="AU318" s="21" t="s">
        <v>77</v>
      </c>
      <c r="AY318" s="21" t="s">
        <v>134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21" t="s">
        <v>77</v>
      </c>
      <c r="BK318" s="220">
        <f>ROUND(I318*H318,2)</f>
        <v>0</v>
      </c>
      <c r="BL318" s="21" t="s">
        <v>175</v>
      </c>
      <c r="BM318" s="21" t="s">
        <v>665</v>
      </c>
    </row>
    <row r="319" s="1" customFormat="1" ht="25.5" customHeight="1">
      <c r="B319" s="43"/>
      <c r="C319" s="209" t="s">
        <v>428</v>
      </c>
      <c r="D319" s="209" t="s">
        <v>135</v>
      </c>
      <c r="E319" s="210" t="s">
        <v>666</v>
      </c>
      <c r="F319" s="211" t="s">
        <v>667</v>
      </c>
      <c r="G319" s="212" t="s">
        <v>241</v>
      </c>
      <c r="H319" s="213">
        <v>3</v>
      </c>
      <c r="I319" s="214"/>
      <c r="J319" s="215">
        <f>ROUND(I319*H319,2)</f>
        <v>0</v>
      </c>
      <c r="K319" s="211" t="s">
        <v>139</v>
      </c>
      <c r="L319" s="69"/>
      <c r="M319" s="216" t="s">
        <v>21</v>
      </c>
      <c r="N319" s="217" t="s">
        <v>40</v>
      </c>
      <c r="O319" s="44"/>
      <c r="P319" s="218">
        <f>O319*H319</f>
        <v>0</v>
      </c>
      <c r="Q319" s="218">
        <v>0.00014999999999999999</v>
      </c>
      <c r="R319" s="218">
        <f>Q319*H319</f>
        <v>0.00044999999999999999</v>
      </c>
      <c r="S319" s="218">
        <v>0</v>
      </c>
      <c r="T319" s="219">
        <f>S319*H319</f>
        <v>0</v>
      </c>
      <c r="AR319" s="21" t="s">
        <v>175</v>
      </c>
      <c r="AT319" s="21" t="s">
        <v>135</v>
      </c>
      <c r="AU319" s="21" t="s">
        <v>77</v>
      </c>
      <c r="AY319" s="21" t="s">
        <v>134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1" t="s">
        <v>77</v>
      </c>
      <c r="BK319" s="220">
        <f>ROUND(I319*H319,2)</f>
        <v>0</v>
      </c>
      <c r="BL319" s="21" t="s">
        <v>175</v>
      </c>
      <c r="BM319" s="21" t="s">
        <v>668</v>
      </c>
    </row>
    <row r="320" s="1" customFormat="1" ht="25.5" customHeight="1">
      <c r="B320" s="43"/>
      <c r="C320" s="209" t="s">
        <v>669</v>
      </c>
      <c r="D320" s="209" t="s">
        <v>135</v>
      </c>
      <c r="E320" s="210" t="s">
        <v>670</v>
      </c>
      <c r="F320" s="211" t="s">
        <v>671</v>
      </c>
      <c r="G320" s="212" t="s">
        <v>241</v>
      </c>
      <c r="H320" s="213">
        <v>3</v>
      </c>
      <c r="I320" s="214"/>
      <c r="J320" s="215">
        <f>ROUND(I320*H320,2)</f>
        <v>0</v>
      </c>
      <c r="K320" s="211" t="s">
        <v>139</v>
      </c>
      <c r="L320" s="69"/>
      <c r="M320" s="216" t="s">
        <v>21</v>
      </c>
      <c r="N320" s="217" t="s">
        <v>40</v>
      </c>
      <c r="O320" s="44"/>
      <c r="P320" s="218">
        <f>O320*H320</f>
        <v>0</v>
      </c>
      <c r="Q320" s="218">
        <v>0.00070250740000000003</v>
      </c>
      <c r="R320" s="218">
        <f>Q320*H320</f>
        <v>0.0021075222000000002</v>
      </c>
      <c r="S320" s="218">
        <v>0</v>
      </c>
      <c r="T320" s="219">
        <f>S320*H320</f>
        <v>0</v>
      </c>
      <c r="AR320" s="21" t="s">
        <v>175</v>
      </c>
      <c r="AT320" s="21" t="s">
        <v>135</v>
      </c>
      <c r="AU320" s="21" t="s">
        <v>77</v>
      </c>
      <c r="AY320" s="21" t="s">
        <v>134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1" t="s">
        <v>77</v>
      </c>
      <c r="BK320" s="220">
        <f>ROUND(I320*H320,2)</f>
        <v>0</v>
      </c>
      <c r="BL320" s="21" t="s">
        <v>175</v>
      </c>
      <c r="BM320" s="21" t="s">
        <v>672</v>
      </c>
    </row>
    <row r="321" s="9" customFormat="1" ht="37.44" customHeight="1">
      <c r="B321" s="195"/>
      <c r="C321" s="196"/>
      <c r="D321" s="197" t="s">
        <v>68</v>
      </c>
      <c r="E321" s="198" t="s">
        <v>673</v>
      </c>
      <c r="F321" s="198" t="s">
        <v>674</v>
      </c>
      <c r="G321" s="196"/>
      <c r="H321" s="196"/>
      <c r="I321" s="199"/>
      <c r="J321" s="200">
        <f>BK321</f>
        <v>0</v>
      </c>
      <c r="K321" s="196"/>
      <c r="L321" s="201"/>
      <c r="M321" s="202"/>
      <c r="N321" s="203"/>
      <c r="O321" s="203"/>
      <c r="P321" s="204">
        <f>SUM(P322:P327)</f>
        <v>0</v>
      </c>
      <c r="Q321" s="203"/>
      <c r="R321" s="204">
        <f>SUM(R322:R327)</f>
        <v>0.083869600000000002</v>
      </c>
      <c r="S321" s="203"/>
      <c r="T321" s="205">
        <f>SUM(T322:T327)</f>
        <v>0.080399999999999999</v>
      </c>
      <c r="AR321" s="206" t="s">
        <v>79</v>
      </c>
      <c r="AT321" s="207" t="s">
        <v>68</v>
      </c>
      <c r="AU321" s="207" t="s">
        <v>69</v>
      </c>
      <c r="AY321" s="206" t="s">
        <v>134</v>
      </c>
      <c r="BK321" s="208">
        <f>SUM(BK322:BK327)</f>
        <v>0</v>
      </c>
    </row>
    <row r="322" s="1" customFormat="1" ht="16.5" customHeight="1">
      <c r="B322" s="43"/>
      <c r="C322" s="209" t="s">
        <v>675</v>
      </c>
      <c r="D322" s="209" t="s">
        <v>135</v>
      </c>
      <c r="E322" s="210" t="s">
        <v>676</v>
      </c>
      <c r="F322" s="211" t="s">
        <v>677</v>
      </c>
      <c r="G322" s="212" t="s">
        <v>138</v>
      </c>
      <c r="H322" s="213">
        <v>3</v>
      </c>
      <c r="I322" s="214"/>
      <c r="J322" s="215">
        <f>ROUND(I322*H322,2)</f>
        <v>0</v>
      </c>
      <c r="K322" s="211" t="s">
        <v>139</v>
      </c>
      <c r="L322" s="69"/>
      <c r="M322" s="216" t="s">
        <v>21</v>
      </c>
      <c r="N322" s="217" t="s">
        <v>40</v>
      </c>
      <c r="O322" s="44"/>
      <c r="P322" s="218">
        <f>O322*H322</f>
        <v>0</v>
      </c>
      <c r="Q322" s="218">
        <v>0</v>
      </c>
      <c r="R322" s="218">
        <f>Q322*H322</f>
        <v>0</v>
      </c>
      <c r="S322" s="218">
        <v>0.023800000000000002</v>
      </c>
      <c r="T322" s="219">
        <f>S322*H322</f>
        <v>0.071400000000000005</v>
      </c>
      <c r="AR322" s="21" t="s">
        <v>175</v>
      </c>
      <c r="AT322" s="21" t="s">
        <v>135</v>
      </c>
      <c r="AU322" s="21" t="s">
        <v>77</v>
      </c>
      <c r="AY322" s="21" t="s">
        <v>134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1" t="s">
        <v>77</v>
      </c>
      <c r="BK322" s="220">
        <f>ROUND(I322*H322,2)</f>
        <v>0</v>
      </c>
      <c r="BL322" s="21" t="s">
        <v>175</v>
      </c>
      <c r="BM322" s="21" t="s">
        <v>678</v>
      </c>
    </row>
    <row r="323" s="1" customFormat="1" ht="38.25" customHeight="1">
      <c r="B323" s="43"/>
      <c r="C323" s="209" t="s">
        <v>437</v>
      </c>
      <c r="D323" s="209" t="s">
        <v>135</v>
      </c>
      <c r="E323" s="210" t="s">
        <v>679</v>
      </c>
      <c r="F323" s="211" t="s">
        <v>680</v>
      </c>
      <c r="G323" s="212" t="s">
        <v>241</v>
      </c>
      <c r="H323" s="213">
        <v>1</v>
      </c>
      <c r="I323" s="214"/>
      <c r="J323" s="215">
        <f>ROUND(I323*H323,2)</f>
        <v>0</v>
      </c>
      <c r="K323" s="211" t="s">
        <v>139</v>
      </c>
      <c r="L323" s="69"/>
      <c r="M323" s="216" t="s">
        <v>21</v>
      </c>
      <c r="N323" s="217" t="s">
        <v>40</v>
      </c>
      <c r="O323" s="44"/>
      <c r="P323" s="218">
        <f>O323*H323</f>
        <v>0</v>
      </c>
      <c r="Q323" s="218">
        <v>0.023400000000000001</v>
      </c>
      <c r="R323" s="218">
        <f>Q323*H323</f>
        <v>0.023400000000000001</v>
      </c>
      <c r="S323" s="218">
        <v>0</v>
      </c>
      <c r="T323" s="219">
        <f>S323*H323</f>
        <v>0</v>
      </c>
      <c r="AR323" s="21" t="s">
        <v>175</v>
      </c>
      <c r="AT323" s="21" t="s">
        <v>135</v>
      </c>
      <c r="AU323" s="21" t="s">
        <v>77</v>
      </c>
      <c r="AY323" s="21" t="s">
        <v>134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1" t="s">
        <v>77</v>
      </c>
      <c r="BK323" s="220">
        <f>ROUND(I323*H323,2)</f>
        <v>0</v>
      </c>
      <c r="BL323" s="21" t="s">
        <v>175</v>
      </c>
      <c r="BM323" s="21" t="s">
        <v>681</v>
      </c>
    </row>
    <row r="324" s="1" customFormat="1" ht="38.25" customHeight="1">
      <c r="B324" s="43"/>
      <c r="C324" s="209" t="s">
        <v>682</v>
      </c>
      <c r="D324" s="209" t="s">
        <v>135</v>
      </c>
      <c r="E324" s="210" t="s">
        <v>683</v>
      </c>
      <c r="F324" s="211" t="s">
        <v>684</v>
      </c>
      <c r="G324" s="212" t="s">
        <v>241</v>
      </c>
      <c r="H324" s="213">
        <v>2</v>
      </c>
      <c r="I324" s="214"/>
      <c r="J324" s="215">
        <f>ROUND(I324*H324,2)</f>
        <v>0</v>
      </c>
      <c r="K324" s="211" t="s">
        <v>139</v>
      </c>
      <c r="L324" s="69"/>
      <c r="M324" s="216" t="s">
        <v>21</v>
      </c>
      <c r="N324" s="217" t="s">
        <v>40</v>
      </c>
      <c r="O324" s="44"/>
      <c r="P324" s="218">
        <f>O324*H324</f>
        <v>0</v>
      </c>
      <c r="Q324" s="218">
        <v>0.030200000000000001</v>
      </c>
      <c r="R324" s="218">
        <f>Q324*H324</f>
        <v>0.060400000000000002</v>
      </c>
      <c r="S324" s="218">
        <v>0</v>
      </c>
      <c r="T324" s="219">
        <f>S324*H324</f>
        <v>0</v>
      </c>
      <c r="AR324" s="21" t="s">
        <v>175</v>
      </c>
      <c r="AT324" s="21" t="s">
        <v>135</v>
      </c>
      <c r="AU324" s="21" t="s">
        <v>77</v>
      </c>
      <c r="AY324" s="21" t="s">
        <v>134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1" t="s">
        <v>77</v>
      </c>
      <c r="BK324" s="220">
        <f>ROUND(I324*H324,2)</f>
        <v>0</v>
      </c>
      <c r="BL324" s="21" t="s">
        <v>175</v>
      </c>
      <c r="BM324" s="21" t="s">
        <v>685</v>
      </c>
    </row>
    <row r="325" s="1" customFormat="1" ht="25.5" customHeight="1">
      <c r="B325" s="43"/>
      <c r="C325" s="209" t="s">
        <v>441</v>
      </c>
      <c r="D325" s="209" t="s">
        <v>135</v>
      </c>
      <c r="E325" s="210" t="s">
        <v>686</v>
      </c>
      <c r="F325" s="211" t="s">
        <v>687</v>
      </c>
      <c r="G325" s="212" t="s">
        <v>241</v>
      </c>
      <c r="H325" s="213">
        <v>12</v>
      </c>
      <c r="I325" s="214"/>
      <c r="J325" s="215">
        <f>ROUND(I325*H325,2)</f>
        <v>0</v>
      </c>
      <c r="K325" s="211" t="s">
        <v>139</v>
      </c>
      <c r="L325" s="69"/>
      <c r="M325" s="216" t="s">
        <v>21</v>
      </c>
      <c r="N325" s="217" t="s">
        <v>40</v>
      </c>
      <c r="O325" s="44"/>
      <c r="P325" s="218">
        <f>O325*H325</f>
        <v>0</v>
      </c>
      <c r="Q325" s="218">
        <v>5.8000000000000004E-06</v>
      </c>
      <c r="R325" s="218">
        <f>Q325*H325</f>
        <v>6.9600000000000011E-05</v>
      </c>
      <c r="S325" s="218">
        <v>0.00075000000000000002</v>
      </c>
      <c r="T325" s="219">
        <f>S325*H325</f>
        <v>0.0090000000000000011</v>
      </c>
      <c r="AR325" s="21" t="s">
        <v>175</v>
      </c>
      <c r="AT325" s="21" t="s">
        <v>135</v>
      </c>
      <c r="AU325" s="21" t="s">
        <v>77</v>
      </c>
      <c r="AY325" s="21" t="s">
        <v>134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1" t="s">
        <v>77</v>
      </c>
      <c r="BK325" s="220">
        <f>ROUND(I325*H325,2)</f>
        <v>0</v>
      </c>
      <c r="BL325" s="21" t="s">
        <v>175</v>
      </c>
      <c r="BM325" s="21" t="s">
        <v>688</v>
      </c>
    </row>
    <row r="326" s="1" customFormat="1" ht="16.5" customHeight="1">
      <c r="B326" s="43"/>
      <c r="C326" s="209" t="s">
        <v>689</v>
      </c>
      <c r="D326" s="209" t="s">
        <v>135</v>
      </c>
      <c r="E326" s="210" t="s">
        <v>690</v>
      </c>
      <c r="F326" s="211" t="s">
        <v>691</v>
      </c>
      <c r="G326" s="212" t="s">
        <v>368</v>
      </c>
      <c r="H326" s="213">
        <v>1</v>
      </c>
      <c r="I326" s="214"/>
      <c r="J326" s="215">
        <f>ROUND(I326*H326,2)</f>
        <v>0</v>
      </c>
      <c r="K326" s="211" t="s">
        <v>285</v>
      </c>
      <c r="L326" s="69"/>
      <c r="M326" s="216" t="s">
        <v>21</v>
      </c>
      <c r="N326" s="217" t="s">
        <v>40</v>
      </c>
      <c r="O326" s="44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AR326" s="21" t="s">
        <v>175</v>
      </c>
      <c r="AT326" s="21" t="s">
        <v>135</v>
      </c>
      <c r="AU326" s="21" t="s">
        <v>77</v>
      </c>
      <c r="AY326" s="21" t="s">
        <v>134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1" t="s">
        <v>77</v>
      </c>
      <c r="BK326" s="220">
        <f>ROUND(I326*H326,2)</f>
        <v>0</v>
      </c>
      <c r="BL326" s="21" t="s">
        <v>175</v>
      </c>
      <c r="BM326" s="21" t="s">
        <v>692</v>
      </c>
    </row>
    <row r="327" s="1" customFormat="1" ht="25.5" customHeight="1">
      <c r="B327" s="43"/>
      <c r="C327" s="209" t="s">
        <v>445</v>
      </c>
      <c r="D327" s="209" t="s">
        <v>135</v>
      </c>
      <c r="E327" s="210" t="s">
        <v>693</v>
      </c>
      <c r="F327" s="211" t="s">
        <v>694</v>
      </c>
      <c r="G327" s="212" t="s">
        <v>272</v>
      </c>
      <c r="H327" s="213">
        <v>0.080000000000000002</v>
      </c>
      <c r="I327" s="214"/>
      <c r="J327" s="215">
        <f>ROUND(I327*H327,2)</f>
        <v>0</v>
      </c>
      <c r="K327" s="211" t="s">
        <v>139</v>
      </c>
      <c r="L327" s="69"/>
      <c r="M327" s="216" t="s">
        <v>21</v>
      </c>
      <c r="N327" s="217" t="s">
        <v>40</v>
      </c>
      <c r="O327" s="44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AR327" s="21" t="s">
        <v>175</v>
      </c>
      <c r="AT327" s="21" t="s">
        <v>135</v>
      </c>
      <c r="AU327" s="21" t="s">
        <v>77</v>
      </c>
      <c r="AY327" s="21" t="s">
        <v>134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1" t="s">
        <v>77</v>
      </c>
      <c r="BK327" s="220">
        <f>ROUND(I327*H327,2)</f>
        <v>0</v>
      </c>
      <c r="BL327" s="21" t="s">
        <v>175</v>
      </c>
      <c r="BM327" s="21" t="s">
        <v>695</v>
      </c>
    </row>
    <row r="328" s="9" customFormat="1" ht="37.44" customHeight="1">
      <c r="B328" s="195"/>
      <c r="C328" s="196"/>
      <c r="D328" s="197" t="s">
        <v>68</v>
      </c>
      <c r="E328" s="198" t="s">
        <v>291</v>
      </c>
      <c r="F328" s="198" t="s">
        <v>292</v>
      </c>
      <c r="G328" s="196"/>
      <c r="H328" s="196"/>
      <c r="I328" s="199"/>
      <c r="J328" s="200">
        <f>BK328</f>
        <v>0</v>
      </c>
      <c r="K328" s="196"/>
      <c r="L328" s="201"/>
      <c r="M328" s="202"/>
      <c r="N328" s="203"/>
      <c r="O328" s="203"/>
      <c r="P328" s="204">
        <f>SUM(P329:P331)</f>
        <v>0</v>
      </c>
      <c r="Q328" s="203"/>
      <c r="R328" s="204">
        <f>SUM(R329:R331)</f>
        <v>0</v>
      </c>
      <c r="S328" s="203"/>
      <c r="T328" s="205">
        <f>SUM(T329:T331)</f>
        <v>0</v>
      </c>
      <c r="AR328" s="206" t="s">
        <v>77</v>
      </c>
      <c r="AT328" s="207" t="s">
        <v>68</v>
      </c>
      <c r="AU328" s="207" t="s">
        <v>69</v>
      </c>
      <c r="AY328" s="206" t="s">
        <v>134</v>
      </c>
      <c r="BK328" s="208">
        <f>SUM(BK329:BK331)</f>
        <v>0</v>
      </c>
    </row>
    <row r="329" s="1" customFormat="1" ht="25.5" customHeight="1">
      <c r="B329" s="43"/>
      <c r="C329" s="209" t="s">
        <v>450</v>
      </c>
      <c r="D329" s="209" t="s">
        <v>135</v>
      </c>
      <c r="E329" s="210" t="s">
        <v>696</v>
      </c>
      <c r="F329" s="211" t="s">
        <v>697</v>
      </c>
      <c r="G329" s="212" t="s">
        <v>368</v>
      </c>
      <c r="H329" s="213">
        <v>1</v>
      </c>
      <c r="I329" s="214"/>
      <c r="J329" s="215">
        <f>ROUND(I329*H329,2)</f>
        <v>0</v>
      </c>
      <c r="K329" s="211" t="s">
        <v>285</v>
      </c>
      <c r="L329" s="69"/>
      <c r="M329" s="216" t="s">
        <v>21</v>
      </c>
      <c r="N329" s="217" t="s">
        <v>40</v>
      </c>
      <c r="O329" s="44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AR329" s="21" t="s">
        <v>175</v>
      </c>
      <c r="AT329" s="21" t="s">
        <v>135</v>
      </c>
      <c r="AU329" s="21" t="s">
        <v>77</v>
      </c>
      <c r="AY329" s="21" t="s">
        <v>134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1" t="s">
        <v>77</v>
      </c>
      <c r="BK329" s="220">
        <f>ROUND(I329*H329,2)</f>
        <v>0</v>
      </c>
      <c r="BL329" s="21" t="s">
        <v>175</v>
      </c>
      <c r="BM329" s="21" t="s">
        <v>698</v>
      </c>
    </row>
    <row r="330" s="1" customFormat="1" ht="25.5" customHeight="1">
      <c r="B330" s="43"/>
      <c r="C330" s="209" t="s">
        <v>699</v>
      </c>
      <c r="D330" s="209" t="s">
        <v>135</v>
      </c>
      <c r="E330" s="210" t="s">
        <v>700</v>
      </c>
      <c r="F330" s="211" t="s">
        <v>701</v>
      </c>
      <c r="G330" s="212" t="s">
        <v>241</v>
      </c>
      <c r="H330" s="213">
        <v>11</v>
      </c>
      <c r="I330" s="214"/>
      <c r="J330" s="215">
        <f>ROUND(I330*H330,2)</f>
        <v>0</v>
      </c>
      <c r="K330" s="211" t="s">
        <v>139</v>
      </c>
      <c r="L330" s="69"/>
      <c r="M330" s="216" t="s">
        <v>21</v>
      </c>
      <c r="N330" s="217" t="s">
        <v>40</v>
      </c>
      <c r="O330" s="44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AR330" s="21" t="s">
        <v>175</v>
      </c>
      <c r="AT330" s="21" t="s">
        <v>135</v>
      </c>
      <c r="AU330" s="21" t="s">
        <v>77</v>
      </c>
      <c r="AY330" s="21" t="s">
        <v>134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1" t="s">
        <v>77</v>
      </c>
      <c r="BK330" s="220">
        <f>ROUND(I330*H330,2)</f>
        <v>0</v>
      </c>
      <c r="BL330" s="21" t="s">
        <v>175</v>
      </c>
      <c r="BM330" s="21" t="s">
        <v>702</v>
      </c>
    </row>
    <row r="331" s="1" customFormat="1" ht="16.5" customHeight="1">
      <c r="B331" s="43"/>
      <c r="C331" s="244" t="s">
        <v>453</v>
      </c>
      <c r="D331" s="244" t="s">
        <v>209</v>
      </c>
      <c r="E331" s="245" t="s">
        <v>703</v>
      </c>
      <c r="F331" s="246" t="s">
        <v>704</v>
      </c>
      <c r="G331" s="247" t="s">
        <v>241</v>
      </c>
      <c r="H331" s="248">
        <v>11</v>
      </c>
      <c r="I331" s="249"/>
      <c r="J331" s="250">
        <f>ROUND(I331*H331,2)</f>
        <v>0</v>
      </c>
      <c r="K331" s="246" t="s">
        <v>139</v>
      </c>
      <c r="L331" s="251"/>
      <c r="M331" s="252" t="s">
        <v>21</v>
      </c>
      <c r="N331" s="253" t="s">
        <v>40</v>
      </c>
      <c r="O331" s="44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AR331" s="21" t="s">
        <v>212</v>
      </c>
      <c r="AT331" s="21" t="s">
        <v>209</v>
      </c>
      <c r="AU331" s="21" t="s">
        <v>77</v>
      </c>
      <c r="AY331" s="21" t="s">
        <v>134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1" t="s">
        <v>77</v>
      </c>
      <c r="BK331" s="220">
        <f>ROUND(I331*H331,2)</f>
        <v>0</v>
      </c>
      <c r="BL331" s="21" t="s">
        <v>175</v>
      </c>
      <c r="BM331" s="21" t="s">
        <v>705</v>
      </c>
    </row>
    <row r="332" s="9" customFormat="1" ht="37.44" customHeight="1">
      <c r="B332" s="195"/>
      <c r="C332" s="196"/>
      <c r="D332" s="197" t="s">
        <v>68</v>
      </c>
      <c r="E332" s="198" t="s">
        <v>706</v>
      </c>
      <c r="F332" s="198" t="s">
        <v>707</v>
      </c>
      <c r="G332" s="196"/>
      <c r="H332" s="196"/>
      <c r="I332" s="199"/>
      <c r="J332" s="200">
        <f>BK332</f>
        <v>0</v>
      </c>
      <c r="K332" s="196"/>
      <c r="L332" s="201"/>
      <c r="M332" s="202"/>
      <c r="N332" s="203"/>
      <c r="O332" s="203"/>
      <c r="P332" s="204">
        <f>SUM(P333:P344)</f>
        <v>0</v>
      </c>
      <c r="Q332" s="203"/>
      <c r="R332" s="204">
        <f>SUM(R333:R344)</f>
        <v>0.00016942420000000001</v>
      </c>
      <c r="S332" s="203"/>
      <c r="T332" s="205">
        <f>SUM(T333:T344)</f>
        <v>0.35600000000000004</v>
      </c>
      <c r="AR332" s="206" t="s">
        <v>79</v>
      </c>
      <c r="AT332" s="207" t="s">
        <v>68</v>
      </c>
      <c r="AU332" s="207" t="s">
        <v>69</v>
      </c>
      <c r="AY332" s="206" t="s">
        <v>134</v>
      </c>
      <c r="BK332" s="208">
        <f>SUM(BK333:BK344)</f>
        <v>0</v>
      </c>
    </row>
    <row r="333" s="1" customFormat="1" ht="38.25" customHeight="1">
      <c r="B333" s="43"/>
      <c r="C333" s="209" t="s">
        <v>708</v>
      </c>
      <c r="D333" s="209" t="s">
        <v>135</v>
      </c>
      <c r="E333" s="210" t="s">
        <v>709</v>
      </c>
      <c r="F333" s="211" t="s">
        <v>710</v>
      </c>
      <c r="G333" s="212" t="s">
        <v>241</v>
      </c>
      <c r="H333" s="213">
        <v>1</v>
      </c>
      <c r="I333" s="214"/>
      <c r="J333" s="215">
        <f>ROUND(I333*H333,2)</f>
        <v>0</v>
      </c>
      <c r="K333" s="211" t="s">
        <v>139</v>
      </c>
      <c r="L333" s="69"/>
      <c r="M333" s="216" t="s">
        <v>21</v>
      </c>
      <c r="N333" s="217" t="s">
        <v>40</v>
      </c>
      <c r="O333" s="44"/>
      <c r="P333" s="218">
        <f>O333*H333</f>
        <v>0</v>
      </c>
      <c r="Q333" s="218">
        <v>0</v>
      </c>
      <c r="R333" s="218">
        <f>Q333*H333</f>
        <v>0</v>
      </c>
      <c r="S333" s="218">
        <v>0.024</v>
      </c>
      <c r="T333" s="219">
        <f>S333*H333</f>
        <v>0.024</v>
      </c>
      <c r="AR333" s="21" t="s">
        <v>175</v>
      </c>
      <c r="AT333" s="21" t="s">
        <v>135</v>
      </c>
      <c r="AU333" s="21" t="s">
        <v>77</v>
      </c>
      <c r="AY333" s="21" t="s">
        <v>134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21" t="s">
        <v>77</v>
      </c>
      <c r="BK333" s="220">
        <f>ROUND(I333*H333,2)</f>
        <v>0</v>
      </c>
      <c r="BL333" s="21" t="s">
        <v>175</v>
      </c>
      <c r="BM333" s="21" t="s">
        <v>711</v>
      </c>
    </row>
    <row r="334" s="1" customFormat="1" ht="16.5" customHeight="1">
      <c r="B334" s="43"/>
      <c r="C334" s="209" t="s">
        <v>459</v>
      </c>
      <c r="D334" s="209" t="s">
        <v>135</v>
      </c>
      <c r="E334" s="210" t="s">
        <v>712</v>
      </c>
      <c r="F334" s="211" t="s">
        <v>713</v>
      </c>
      <c r="G334" s="212" t="s">
        <v>427</v>
      </c>
      <c r="H334" s="213">
        <v>2</v>
      </c>
      <c r="I334" s="214"/>
      <c r="J334" s="215">
        <f>ROUND(I334*H334,2)</f>
        <v>0</v>
      </c>
      <c r="K334" s="211" t="s">
        <v>285</v>
      </c>
      <c r="L334" s="69"/>
      <c r="M334" s="216" t="s">
        <v>21</v>
      </c>
      <c r="N334" s="217" t="s">
        <v>40</v>
      </c>
      <c r="O334" s="44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AR334" s="21" t="s">
        <v>175</v>
      </c>
      <c r="AT334" s="21" t="s">
        <v>135</v>
      </c>
      <c r="AU334" s="21" t="s">
        <v>77</v>
      </c>
      <c r="AY334" s="21" t="s">
        <v>134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1" t="s">
        <v>77</v>
      </c>
      <c r="BK334" s="220">
        <f>ROUND(I334*H334,2)</f>
        <v>0</v>
      </c>
      <c r="BL334" s="21" t="s">
        <v>175</v>
      </c>
      <c r="BM334" s="21" t="s">
        <v>714</v>
      </c>
    </row>
    <row r="335" s="1" customFormat="1" ht="16.5" customHeight="1">
      <c r="B335" s="43"/>
      <c r="C335" s="209" t="s">
        <v>715</v>
      </c>
      <c r="D335" s="209" t="s">
        <v>135</v>
      </c>
      <c r="E335" s="210" t="s">
        <v>716</v>
      </c>
      <c r="F335" s="211" t="s">
        <v>717</v>
      </c>
      <c r="G335" s="212" t="s">
        <v>241</v>
      </c>
      <c r="H335" s="213">
        <v>1</v>
      </c>
      <c r="I335" s="214"/>
      <c r="J335" s="215">
        <f>ROUND(I335*H335,2)</f>
        <v>0</v>
      </c>
      <c r="K335" s="211" t="s">
        <v>285</v>
      </c>
      <c r="L335" s="69"/>
      <c r="M335" s="216" t="s">
        <v>21</v>
      </c>
      <c r="N335" s="217" t="s">
        <v>40</v>
      </c>
      <c r="O335" s="44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AR335" s="21" t="s">
        <v>175</v>
      </c>
      <c r="AT335" s="21" t="s">
        <v>135</v>
      </c>
      <c r="AU335" s="21" t="s">
        <v>77</v>
      </c>
      <c r="AY335" s="21" t="s">
        <v>134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21" t="s">
        <v>77</v>
      </c>
      <c r="BK335" s="220">
        <f>ROUND(I335*H335,2)</f>
        <v>0</v>
      </c>
      <c r="BL335" s="21" t="s">
        <v>175</v>
      </c>
      <c r="BM335" s="21" t="s">
        <v>718</v>
      </c>
    </row>
    <row r="336" s="1" customFormat="1" ht="51" customHeight="1">
      <c r="B336" s="43"/>
      <c r="C336" s="209" t="s">
        <v>719</v>
      </c>
      <c r="D336" s="209" t="s">
        <v>135</v>
      </c>
      <c r="E336" s="210" t="s">
        <v>720</v>
      </c>
      <c r="F336" s="211" t="s">
        <v>721</v>
      </c>
      <c r="G336" s="212" t="s">
        <v>427</v>
      </c>
      <c r="H336" s="213">
        <v>2</v>
      </c>
      <c r="I336" s="214"/>
      <c r="J336" s="215">
        <f>ROUND(I336*H336,2)</f>
        <v>0</v>
      </c>
      <c r="K336" s="211" t="s">
        <v>285</v>
      </c>
      <c r="L336" s="69"/>
      <c r="M336" s="216" t="s">
        <v>21</v>
      </c>
      <c r="N336" s="217" t="s">
        <v>40</v>
      </c>
      <c r="O336" s="44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AR336" s="21" t="s">
        <v>175</v>
      </c>
      <c r="AT336" s="21" t="s">
        <v>135</v>
      </c>
      <c r="AU336" s="21" t="s">
        <v>77</v>
      </c>
      <c r="AY336" s="21" t="s">
        <v>134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1" t="s">
        <v>77</v>
      </c>
      <c r="BK336" s="220">
        <f>ROUND(I336*H336,2)</f>
        <v>0</v>
      </c>
      <c r="BL336" s="21" t="s">
        <v>175</v>
      </c>
      <c r="BM336" s="21" t="s">
        <v>722</v>
      </c>
    </row>
    <row r="337" s="1" customFormat="1" ht="25.5" customHeight="1">
      <c r="B337" s="43"/>
      <c r="C337" s="209" t="s">
        <v>468</v>
      </c>
      <c r="D337" s="209" t="s">
        <v>135</v>
      </c>
      <c r="E337" s="210" t="s">
        <v>723</v>
      </c>
      <c r="F337" s="211" t="s">
        <v>724</v>
      </c>
      <c r="G337" s="212" t="s">
        <v>241</v>
      </c>
      <c r="H337" s="213">
        <v>2</v>
      </c>
      <c r="I337" s="214"/>
      <c r="J337" s="215">
        <f>ROUND(I337*H337,2)</f>
        <v>0</v>
      </c>
      <c r="K337" s="211" t="s">
        <v>139</v>
      </c>
      <c r="L337" s="69"/>
      <c r="M337" s="216" t="s">
        <v>21</v>
      </c>
      <c r="N337" s="217" t="s">
        <v>40</v>
      </c>
      <c r="O337" s="44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AR337" s="21" t="s">
        <v>175</v>
      </c>
      <c r="AT337" s="21" t="s">
        <v>135</v>
      </c>
      <c r="AU337" s="21" t="s">
        <v>77</v>
      </c>
      <c r="AY337" s="21" t="s">
        <v>134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1" t="s">
        <v>77</v>
      </c>
      <c r="BK337" s="220">
        <f>ROUND(I337*H337,2)</f>
        <v>0</v>
      </c>
      <c r="BL337" s="21" t="s">
        <v>175</v>
      </c>
      <c r="BM337" s="21" t="s">
        <v>725</v>
      </c>
    </row>
    <row r="338" s="1" customFormat="1" ht="16.5" customHeight="1">
      <c r="B338" s="43"/>
      <c r="C338" s="244" t="s">
        <v>726</v>
      </c>
      <c r="D338" s="244" t="s">
        <v>209</v>
      </c>
      <c r="E338" s="245" t="s">
        <v>727</v>
      </c>
      <c r="F338" s="246" t="s">
        <v>728</v>
      </c>
      <c r="G338" s="247" t="s">
        <v>241</v>
      </c>
      <c r="H338" s="248">
        <v>2</v>
      </c>
      <c r="I338" s="249"/>
      <c r="J338" s="250">
        <f>ROUND(I338*H338,2)</f>
        <v>0</v>
      </c>
      <c r="K338" s="246" t="s">
        <v>285</v>
      </c>
      <c r="L338" s="251"/>
      <c r="M338" s="252" t="s">
        <v>21</v>
      </c>
      <c r="N338" s="253" t="s">
        <v>40</v>
      </c>
      <c r="O338" s="44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AR338" s="21" t="s">
        <v>212</v>
      </c>
      <c r="AT338" s="21" t="s">
        <v>209</v>
      </c>
      <c r="AU338" s="21" t="s">
        <v>77</v>
      </c>
      <c r="AY338" s="21" t="s">
        <v>134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21" t="s">
        <v>77</v>
      </c>
      <c r="BK338" s="220">
        <f>ROUND(I338*H338,2)</f>
        <v>0</v>
      </c>
      <c r="BL338" s="21" t="s">
        <v>175</v>
      </c>
      <c r="BM338" s="21" t="s">
        <v>729</v>
      </c>
    </row>
    <row r="339" s="1" customFormat="1">
      <c r="B339" s="43"/>
      <c r="C339" s="71"/>
      <c r="D339" s="223" t="s">
        <v>730</v>
      </c>
      <c r="E339" s="71"/>
      <c r="F339" s="254" t="s">
        <v>731</v>
      </c>
      <c r="G339" s="71"/>
      <c r="H339" s="71"/>
      <c r="I339" s="181"/>
      <c r="J339" s="71"/>
      <c r="K339" s="71"/>
      <c r="L339" s="69"/>
      <c r="M339" s="255"/>
      <c r="N339" s="44"/>
      <c r="O339" s="44"/>
      <c r="P339" s="44"/>
      <c r="Q339" s="44"/>
      <c r="R339" s="44"/>
      <c r="S339" s="44"/>
      <c r="T339" s="92"/>
      <c r="AT339" s="21" t="s">
        <v>730</v>
      </c>
      <c r="AU339" s="21" t="s">
        <v>77</v>
      </c>
    </row>
    <row r="340" s="1" customFormat="1" ht="25.5" customHeight="1">
      <c r="B340" s="43"/>
      <c r="C340" s="209" t="s">
        <v>473</v>
      </c>
      <c r="D340" s="209" t="s">
        <v>135</v>
      </c>
      <c r="E340" s="210" t="s">
        <v>732</v>
      </c>
      <c r="F340" s="211" t="s">
        <v>733</v>
      </c>
      <c r="G340" s="212" t="s">
        <v>241</v>
      </c>
      <c r="H340" s="213">
        <v>2</v>
      </c>
      <c r="I340" s="214"/>
      <c r="J340" s="215">
        <f>ROUND(I340*H340,2)</f>
        <v>0</v>
      </c>
      <c r="K340" s="211" t="s">
        <v>139</v>
      </c>
      <c r="L340" s="69"/>
      <c r="M340" s="216" t="s">
        <v>21</v>
      </c>
      <c r="N340" s="217" t="s">
        <v>40</v>
      </c>
      <c r="O340" s="44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AR340" s="21" t="s">
        <v>175</v>
      </c>
      <c r="AT340" s="21" t="s">
        <v>135</v>
      </c>
      <c r="AU340" s="21" t="s">
        <v>77</v>
      </c>
      <c r="AY340" s="21" t="s">
        <v>134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1" t="s">
        <v>77</v>
      </c>
      <c r="BK340" s="220">
        <f>ROUND(I340*H340,2)</f>
        <v>0</v>
      </c>
      <c r="BL340" s="21" t="s">
        <v>175</v>
      </c>
      <c r="BM340" s="21" t="s">
        <v>734</v>
      </c>
    </row>
    <row r="341" s="1" customFormat="1" ht="25.5" customHeight="1">
      <c r="B341" s="43"/>
      <c r="C341" s="209" t="s">
        <v>735</v>
      </c>
      <c r="D341" s="209" t="s">
        <v>135</v>
      </c>
      <c r="E341" s="210" t="s">
        <v>736</v>
      </c>
      <c r="F341" s="211" t="s">
        <v>737</v>
      </c>
      <c r="G341" s="212" t="s">
        <v>241</v>
      </c>
      <c r="H341" s="213">
        <v>2</v>
      </c>
      <c r="I341" s="214"/>
      <c r="J341" s="215">
        <f>ROUND(I341*H341,2)</f>
        <v>0</v>
      </c>
      <c r="K341" s="211" t="s">
        <v>139</v>
      </c>
      <c r="L341" s="69"/>
      <c r="M341" s="216" t="s">
        <v>21</v>
      </c>
      <c r="N341" s="217" t="s">
        <v>40</v>
      </c>
      <c r="O341" s="44"/>
      <c r="P341" s="218">
        <f>O341*H341</f>
        <v>0</v>
      </c>
      <c r="Q341" s="218">
        <v>8.4712100000000005E-05</v>
      </c>
      <c r="R341" s="218">
        <f>Q341*H341</f>
        <v>0.00016942420000000001</v>
      </c>
      <c r="S341" s="218">
        <v>0</v>
      </c>
      <c r="T341" s="219">
        <f>S341*H341</f>
        <v>0</v>
      </c>
      <c r="AR341" s="21" t="s">
        <v>175</v>
      </c>
      <c r="AT341" s="21" t="s">
        <v>135</v>
      </c>
      <c r="AU341" s="21" t="s">
        <v>77</v>
      </c>
      <c r="AY341" s="21" t="s">
        <v>134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21" t="s">
        <v>77</v>
      </c>
      <c r="BK341" s="220">
        <f>ROUND(I341*H341,2)</f>
        <v>0</v>
      </c>
      <c r="BL341" s="21" t="s">
        <v>175</v>
      </c>
      <c r="BM341" s="21" t="s">
        <v>738</v>
      </c>
    </row>
    <row r="342" s="1" customFormat="1" ht="16.5" customHeight="1">
      <c r="B342" s="43"/>
      <c r="C342" s="244" t="s">
        <v>739</v>
      </c>
      <c r="D342" s="244" t="s">
        <v>209</v>
      </c>
      <c r="E342" s="245" t="s">
        <v>740</v>
      </c>
      <c r="F342" s="246" t="s">
        <v>741</v>
      </c>
      <c r="G342" s="247" t="s">
        <v>241</v>
      </c>
      <c r="H342" s="248">
        <v>2</v>
      </c>
      <c r="I342" s="249"/>
      <c r="J342" s="250">
        <f>ROUND(I342*H342,2)</f>
        <v>0</v>
      </c>
      <c r="K342" s="246" t="s">
        <v>285</v>
      </c>
      <c r="L342" s="251"/>
      <c r="M342" s="252" t="s">
        <v>21</v>
      </c>
      <c r="N342" s="253" t="s">
        <v>40</v>
      </c>
      <c r="O342" s="44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AR342" s="21" t="s">
        <v>212</v>
      </c>
      <c r="AT342" s="21" t="s">
        <v>209</v>
      </c>
      <c r="AU342" s="21" t="s">
        <v>77</v>
      </c>
      <c r="AY342" s="21" t="s">
        <v>134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21" t="s">
        <v>77</v>
      </c>
      <c r="BK342" s="220">
        <f>ROUND(I342*H342,2)</f>
        <v>0</v>
      </c>
      <c r="BL342" s="21" t="s">
        <v>175</v>
      </c>
      <c r="BM342" s="21" t="s">
        <v>742</v>
      </c>
    </row>
    <row r="343" s="1" customFormat="1" ht="25.5" customHeight="1">
      <c r="B343" s="43"/>
      <c r="C343" s="209" t="s">
        <v>743</v>
      </c>
      <c r="D343" s="209" t="s">
        <v>135</v>
      </c>
      <c r="E343" s="210" t="s">
        <v>744</v>
      </c>
      <c r="F343" s="211" t="s">
        <v>745</v>
      </c>
      <c r="G343" s="212" t="s">
        <v>241</v>
      </c>
      <c r="H343" s="213">
        <v>2</v>
      </c>
      <c r="I343" s="214"/>
      <c r="J343" s="215">
        <f>ROUND(I343*H343,2)</f>
        <v>0</v>
      </c>
      <c r="K343" s="211" t="s">
        <v>139</v>
      </c>
      <c r="L343" s="69"/>
      <c r="M343" s="216" t="s">
        <v>21</v>
      </c>
      <c r="N343" s="217" t="s">
        <v>40</v>
      </c>
      <c r="O343" s="44"/>
      <c r="P343" s="218">
        <f>O343*H343</f>
        <v>0</v>
      </c>
      <c r="Q343" s="218">
        <v>0</v>
      </c>
      <c r="R343" s="218">
        <f>Q343*H343</f>
        <v>0</v>
      </c>
      <c r="S343" s="218">
        <v>0.16600000000000001</v>
      </c>
      <c r="T343" s="219">
        <f>S343*H343</f>
        <v>0.33200000000000002</v>
      </c>
      <c r="AR343" s="21" t="s">
        <v>175</v>
      </c>
      <c r="AT343" s="21" t="s">
        <v>135</v>
      </c>
      <c r="AU343" s="21" t="s">
        <v>77</v>
      </c>
      <c r="AY343" s="21" t="s">
        <v>134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1" t="s">
        <v>77</v>
      </c>
      <c r="BK343" s="220">
        <f>ROUND(I343*H343,2)</f>
        <v>0</v>
      </c>
      <c r="BL343" s="21" t="s">
        <v>175</v>
      </c>
      <c r="BM343" s="21" t="s">
        <v>746</v>
      </c>
    </row>
    <row r="344" s="1" customFormat="1" ht="16.5" customHeight="1">
      <c r="B344" s="43"/>
      <c r="C344" s="209" t="s">
        <v>479</v>
      </c>
      <c r="D344" s="209" t="s">
        <v>135</v>
      </c>
      <c r="E344" s="210" t="s">
        <v>747</v>
      </c>
      <c r="F344" s="211" t="s">
        <v>748</v>
      </c>
      <c r="G344" s="212" t="s">
        <v>427</v>
      </c>
      <c r="H344" s="213">
        <v>2</v>
      </c>
      <c r="I344" s="214"/>
      <c r="J344" s="215">
        <f>ROUND(I344*H344,2)</f>
        <v>0</v>
      </c>
      <c r="K344" s="211" t="s">
        <v>285</v>
      </c>
      <c r="L344" s="69"/>
      <c r="M344" s="216" t="s">
        <v>21</v>
      </c>
      <c r="N344" s="217" t="s">
        <v>40</v>
      </c>
      <c r="O344" s="44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AR344" s="21" t="s">
        <v>175</v>
      </c>
      <c r="AT344" s="21" t="s">
        <v>135</v>
      </c>
      <c r="AU344" s="21" t="s">
        <v>77</v>
      </c>
      <c r="AY344" s="21" t="s">
        <v>134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21" t="s">
        <v>77</v>
      </c>
      <c r="BK344" s="220">
        <f>ROUND(I344*H344,2)</f>
        <v>0</v>
      </c>
      <c r="BL344" s="21" t="s">
        <v>175</v>
      </c>
      <c r="BM344" s="21" t="s">
        <v>749</v>
      </c>
    </row>
    <row r="345" s="9" customFormat="1" ht="37.44" customHeight="1">
      <c r="B345" s="195"/>
      <c r="C345" s="196"/>
      <c r="D345" s="197" t="s">
        <v>68</v>
      </c>
      <c r="E345" s="198" t="s">
        <v>750</v>
      </c>
      <c r="F345" s="198" t="s">
        <v>751</v>
      </c>
      <c r="G345" s="196"/>
      <c r="H345" s="196"/>
      <c r="I345" s="199"/>
      <c r="J345" s="200">
        <f>BK345</f>
        <v>0</v>
      </c>
      <c r="K345" s="196"/>
      <c r="L345" s="201"/>
      <c r="M345" s="202"/>
      <c r="N345" s="203"/>
      <c r="O345" s="203"/>
      <c r="P345" s="204">
        <f>SUM(P346:P375)</f>
        <v>0</v>
      </c>
      <c r="Q345" s="203"/>
      <c r="R345" s="204">
        <f>SUM(R346:R375)</f>
        <v>0.089906264999999999</v>
      </c>
      <c r="S345" s="203"/>
      <c r="T345" s="205">
        <f>SUM(T346:T375)</f>
        <v>0.67618824</v>
      </c>
      <c r="AR345" s="206" t="s">
        <v>79</v>
      </c>
      <c r="AT345" s="207" t="s">
        <v>68</v>
      </c>
      <c r="AU345" s="207" t="s">
        <v>69</v>
      </c>
      <c r="AY345" s="206" t="s">
        <v>134</v>
      </c>
      <c r="BK345" s="208">
        <f>SUM(BK346:BK375)</f>
        <v>0</v>
      </c>
    </row>
    <row r="346" s="1" customFormat="1" ht="16.5" customHeight="1">
      <c r="B346" s="43"/>
      <c r="C346" s="209" t="s">
        <v>483</v>
      </c>
      <c r="D346" s="209" t="s">
        <v>135</v>
      </c>
      <c r="E346" s="210" t="s">
        <v>752</v>
      </c>
      <c r="F346" s="211" t="s">
        <v>753</v>
      </c>
      <c r="G346" s="212" t="s">
        <v>203</v>
      </c>
      <c r="H346" s="213">
        <v>19.260000000000002</v>
      </c>
      <c r="I346" s="214"/>
      <c r="J346" s="215">
        <f>ROUND(I346*H346,2)</f>
        <v>0</v>
      </c>
      <c r="K346" s="211" t="s">
        <v>139</v>
      </c>
      <c r="L346" s="69"/>
      <c r="M346" s="216" t="s">
        <v>21</v>
      </c>
      <c r="N346" s="217" t="s">
        <v>40</v>
      </c>
      <c r="O346" s="44"/>
      <c r="P346" s="218">
        <f>O346*H346</f>
        <v>0</v>
      </c>
      <c r="Q346" s="218">
        <v>0</v>
      </c>
      <c r="R346" s="218">
        <f>Q346*H346</f>
        <v>0</v>
      </c>
      <c r="S346" s="218">
        <v>0.0032499999999999999</v>
      </c>
      <c r="T346" s="219">
        <f>S346*H346</f>
        <v>0.062594999999999998</v>
      </c>
      <c r="AR346" s="21" t="s">
        <v>175</v>
      </c>
      <c r="AT346" s="21" t="s">
        <v>135</v>
      </c>
      <c r="AU346" s="21" t="s">
        <v>77</v>
      </c>
      <c r="AY346" s="21" t="s">
        <v>134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21" t="s">
        <v>77</v>
      </c>
      <c r="BK346" s="220">
        <f>ROUND(I346*H346,2)</f>
        <v>0</v>
      </c>
      <c r="BL346" s="21" t="s">
        <v>175</v>
      </c>
      <c r="BM346" s="21" t="s">
        <v>754</v>
      </c>
    </row>
    <row r="347" s="10" customFormat="1">
      <c r="B347" s="221"/>
      <c r="C347" s="222"/>
      <c r="D347" s="223" t="s">
        <v>141</v>
      </c>
      <c r="E347" s="224" t="s">
        <v>21</v>
      </c>
      <c r="F347" s="225" t="s">
        <v>755</v>
      </c>
      <c r="G347" s="222"/>
      <c r="H347" s="226">
        <v>5.8099999999999996</v>
      </c>
      <c r="I347" s="227"/>
      <c r="J347" s="222"/>
      <c r="K347" s="222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141</v>
      </c>
      <c r="AU347" s="232" t="s">
        <v>77</v>
      </c>
      <c r="AV347" s="10" t="s">
        <v>79</v>
      </c>
      <c r="AW347" s="10" t="s">
        <v>143</v>
      </c>
      <c r="AX347" s="10" t="s">
        <v>69</v>
      </c>
      <c r="AY347" s="232" t="s">
        <v>134</v>
      </c>
    </row>
    <row r="348" s="10" customFormat="1">
      <c r="B348" s="221"/>
      <c r="C348" s="222"/>
      <c r="D348" s="223" t="s">
        <v>141</v>
      </c>
      <c r="E348" s="224" t="s">
        <v>21</v>
      </c>
      <c r="F348" s="225" t="s">
        <v>756</v>
      </c>
      <c r="G348" s="222"/>
      <c r="H348" s="226">
        <v>7.0499999999999998</v>
      </c>
      <c r="I348" s="227"/>
      <c r="J348" s="222"/>
      <c r="K348" s="222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141</v>
      </c>
      <c r="AU348" s="232" t="s">
        <v>77</v>
      </c>
      <c r="AV348" s="10" t="s">
        <v>79</v>
      </c>
      <c r="AW348" s="10" t="s">
        <v>143</v>
      </c>
      <c r="AX348" s="10" t="s">
        <v>69</v>
      </c>
      <c r="AY348" s="232" t="s">
        <v>134</v>
      </c>
    </row>
    <row r="349" s="10" customFormat="1">
      <c r="B349" s="221"/>
      <c r="C349" s="222"/>
      <c r="D349" s="223" t="s">
        <v>141</v>
      </c>
      <c r="E349" s="224" t="s">
        <v>21</v>
      </c>
      <c r="F349" s="225" t="s">
        <v>757</v>
      </c>
      <c r="G349" s="222"/>
      <c r="H349" s="226">
        <v>6.4000000000000004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141</v>
      </c>
      <c r="AU349" s="232" t="s">
        <v>77</v>
      </c>
      <c r="AV349" s="10" t="s">
        <v>79</v>
      </c>
      <c r="AW349" s="10" t="s">
        <v>143</v>
      </c>
      <c r="AX349" s="10" t="s">
        <v>69</v>
      </c>
      <c r="AY349" s="232" t="s">
        <v>134</v>
      </c>
    </row>
    <row r="350" s="10" customFormat="1">
      <c r="B350" s="221"/>
      <c r="C350" s="222"/>
      <c r="D350" s="223" t="s">
        <v>141</v>
      </c>
      <c r="E350" s="224" t="s">
        <v>21</v>
      </c>
      <c r="F350" s="225" t="s">
        <v>21</v>
      </c>
      <c r="G350" s="222"/>
      <c r="H350" s="226">
        <v>0</v>
      </c>
      <c r="I350" s="227"/>
      <c r="J350" s="222"/>
      <c r="K350" s="222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141</v>
      </c>
      <c r="AU350" s="232" t="s">
        <v>77</v>
      </c>
      <c r="AV350" s="10" t="s">
        <v>79</v>
      </c>
      <c r="AW350" s="10" t="s">
        <v>6</v>
      </c>
      <c r="AX350" s="10" t="s">
        <v>69</v>
      </c>
      <c r="AY350" s="232" t="s">
        <v>134</v>
      </c>
    </row>
    <row r="351" s="11" customFormat="1">
      <c r="B351" s="233"/>
      <c r="C351" s="234"/>
      <c r="D351" s="223" t="s">
        <v>141</v>
      </c>
      <c r="E351" s="235" t="s">
        <v>21</v>
      </c>
      <c r="F351" s="236" t="s">
        <v>144</v>
      </c>
      <c r="G351" s="234"/>
      <c r="H351" s="237">
        <v>19.260000000000002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141</v>
      </c>
      <c r="AU351" s="243" t="s">
        <v>77</v>
      </c>
      <c r="AV351" s="11" t="s">
        <v>140</v>
      </c>
      <c r="AW351" s="11" t="s">
        <v>143</v>
      </c>
      <c r="AX351" s="11" t="s">
        <v>77</v>
      </c>
      <c r="AY351" s="243" t="s">
        <v>134</v>
      </c>
    </row>
    <row r="352" s="1" customFormat="1" ht="25.5" customHeight="1">
      <c r="B352" s="43"/>
      <c r="C352" s="209" t="s">
        <v>758</v>
      </c>
      <c r="D352" s="209" t="s">
        <v>135</v>
      </c>
      <c r="E352" s="210" t="s">
        <v>759</v>
      </c>
      <c r="F352" s="211" t="s">
        <v>760</v>
      </c>
      <c r="G352" s="212" t="s">
        <v>203</v>
      </c>
      <c r="H352" s="213">
        <v>13.515000000000001</v>
      </c>
      <c r="I352" s="214"/>
      <c r="J352" s="215">
        <f>ROUND(I352*H352,2)</f>
        <v>0</v>
      </c>
      <c r="K352" s="211" t="s">
        <v>139</v>
      </c>
      <c r="L352" s="69"/>
      <c r="M352" s="216" t="s">
        <v>21</v>
      </c>
      <c r="N352" s="217" t="s">
        <v>40</v>
      </c>
      <c r="O352" s="44"/>
      <c r="P352" s="218">
        <f>O352*H352</f>
        <v>0</v>
      </c>
      <c r="Q352" s="218">
        <v>0.000455</v>
      </c>
      <c r="R352" s="218">
        <f>Q352*H352</f>
        <v>0.0061493250000000006</v>
      </c>
      <c r="S352" s="218">
        <v>0</v>
      </c>
      <c r="T352" s="219">
        <f>S352*H352</f>
        <v>0</v>
      </c>
      <c r="AR352" s="21" t="s">
        <v>175</v>
      </c>
      <c r="AT352" s="21" t="s">
        <v>135</v>
      </c>
      <c r="AU352" s="21" t="s">
        <v>77</v>
      </c>
      <c r="AY352" s="21" t="s">
        <v>134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21" t="s">
        <v>77</v>
      </c>
      <c r="BK352" s="220">
        <f>ROUND(I352*H352,2)</f>
        <v>0</v>
      </c>
      <c r="BL352" s="21" t="s">
        <v>175</v>
      </c>
      <c r="BM352" s="21" t="s">
        <v>761</v>
      </c>
    </row>
    <row r="353" s="10" customFormat="1">
      <c r="B353" s="221"/>
      <c r="C353" s="222"/>
      <c r="D353" s="223" t="s">
        <v>141</v>
      </c>
      <c r="E353" s="224" t="s">
        <v>21</v>
      </c>
      <c r="F353" s="225" t="s">
        <v>762</v>
      </c>
      <c r="G353" s="222"/>
      <c r="H353" s="226">
        <v>13.515000000000001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141</v>
      </c>
      <c r="AU353" s="232" t="s">
        <v>77</v>
      </c>
      <c r="AV353" s="10" t="s">
        <v>79</v>
      </c>
      <c r="AW353" s="10" t="s">
        <v>143</v>
      </c>
      <c r="AX353" s="10" t="s">
        <v>69</v>
      </c>
      <c r="AY353" s="232" t="s">
        <v>134</v>
      </c>
    </row>
    <row r="354" s="11" customFormat="1">
      <c r="B354" s="233"/>
      <c r="C354" s="234"/>
      <c r="D354" s="223" t="s">
        <v>141</v>
      </c>
      <c r="E354" s="235" t="s">
        <v>21</v>
      </c>
      <c r="F354" s="236" t="s">
        <v>144</v>
      </c>
      <c r="G354" s="234"/>
      <c r="H354" s="237">
        <v>13.515000000000001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141</v>
      </c>
      <c r="AU354" s="243" t="s">
        <v>77</v>
      </c>
      <c r="AV354" s="11" t="s">
        <v>140</v>
      </c>
      <c r="AW354" s="11" t="s">
        <v>143</v>
      </c>
      <c r="AX354" s="11" t="s">
        <v>77</v>
      </c>
      <c r="AY354" s="243" t="s">
        <v>134</v>
      </c>
    </row>
    <row r="355" s="1" customFormat="1" ht="16.5" customHeight="1">
      <c r="B355" s="43"/>
      <c r="C355" s="244" t="s">
        <v>486</v>
      </c>
      <c r="D355" s="244" t="s">
        <v>209</v>
      </c>
      <c r="E355" s="245" t="s">
        <v>763</v>
      </c>
      <c r="F355" s="246" t="s">
        <v>764</v>
      </c>
      <c r="G355" s="247" t="s">
        <v>241</v>
      </c>
      <c r="H355" s="248">
        <v>49.555</v>
      </c>
      <c r="I355" s="249"/>
      <c r="J355" s="250">
        <f>ROUND(I355*H355,2)</f>
        <v>0</v>
      </c>
      <c r="K355" s="246" t="s">
        <v>139</v>
      </c>
      <c r="L355" s="251"/>
      <c r="M355" s="252" t="s">
        <v>21</v>
      </c>
      <c r="N355" s="253" t="s">
        <v>40</v>
      </c>
      <c r="O355" s="44"/>
      <c r="P355" s="218">
        <f>O355*H355</f>
        <v>0</v>
      </c>
      <c r="Q355" s="218">
        <v>0</v>
      </c>
      <c r="R355" s="218">
        <f>Q355*H355</f>
        <v>0</v>
      </c>
      <c r="S355" s="218">
        <v>0</v>
      </c>
      <c r="T355" s="219">
        <f>S355*H355</f>
        <v>0</v>
      </c>
      <c r="AR355" s="21" t="s">
        <v>212</v>
      </c>
      <c r="AT355" s="21" t="s">
        <v>209</v>
      </c>
      <c r="AU355" s="21" t="s">
        <v>77</v>
      </c>
      <c r="AY355" s="21" t="s">
        <v>134</v>
      </c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21" t="s">
        <v>77</v>
      </c>
      <c r="BK355" s="220">
        <f>ROUND(I355*H355,2)</f>
        <v>0</v>
      </c>
      <c r="BL355" s="21" t="s">
        <v>175</v>
      </c>
      <c r="BM355" s="21" t="s">
        <v>765</v>
      </c>
    </row>
    <row r="356" s="10" customFormat="1">
      <c r="B356" s="221"/>
      <c r="C356" s="222"/>
      <c r="D356" s="223" t="s">
        <v>141</v>
      </c>
      <c r="E356" s="224" t="s">
        <v>21</v>
      </c>
      <c r="F356" s="225" t="s">
        <v>766</v>
      </c>
      <c r="G356" s="222"/>
      <c r="H356" s="226">
        <v>49.555</v>
      </c>
      <c r="I356" s="227"/>
      <c r="J356" s="222"/>
      <c r="K356" s="222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141</v>
      </c>
      <c r="AU356" s="232" t="s">
        <v>77</v>
      </c>
      <c r="AV356" s="10" t="s">
        <v>79</v>
      </c>
      <c r="AW356" s="10" t="s">
        <v>143</v>
      </c>
      <c r="AX356" s="10" t="s">
        <v>69</v>
      </c>
      <c r="AY356" s="232" t="s">
        <v>134</v>
      </c>
    </row>
    <row r="357" s="10" customFormat="1">
      <c r="B357" s="221"/>
      <c r="C357" s="222"/>
      <c r="D357" s="223" t="s">
        <v>141</v>
      </c>
      <c r="E357" s="224" t="s">
        <v>21</v>
      </c>
      <c r="F357" s="225" t="s">
        <v>21</v>
      </c>
      <c r="G357" s="222"/>
      <c r="H357" s="226">
        <v>0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141</v>
      </c>
      <c r="AU357" s="232" t="s">
        <v>77</v>
      </c>
      <c r="AV357" s="10" t="s">
        <v>79</v>
      </c>
      <c r="AW357" s="10" t="s">
        <v>6</v>
      </c>
      <c r="AX357" s="10" t="s">
        <v>69</v>
      </c>
      <c r="AY357" s="232" t="s">
        <v>134</v>
      </c>
    </row>
    <row r="358" s="11" customFormat="1">
      <c r="B358" s="233"/>
      <c r="C358" s="234"/>
      <c r="D358" s="223" t="s">
        <v>141</v>
      </c>
      <c r="E358" s="235" t="s">
        <v>21</v>
      </c>
      <c r="F358" s="236" t="s">
        <v>144</v>
      </c>
      <c r="G358" s="234"/>
      <c r="H358" s="237">
        <v>49.555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141</v>
      </c>
      <c r="AU358" s="243" t="s">
        <v>77</v>
      </c>
      <c r="AV358" s="11" t="s">
        <v>140</v>
      </c>
      <c r="AW358" s="11" t="s">
        <v>143</v>
      </c>
      <c r="AX358" s="11" t="s">
        <v>77</v>
      </c>
      <c r="AY358" s="243" t="s">
        <v>134</v>
      </c>
    </row>
    <row r="359" s="1" customFormat="1" ht="16.5" customHeight="1">
      <c r="B359" s="43"/>
      <c r="C359" s="209" t="s">
        <v>767</v>
      </c>
      <c r="D359" s="209" t="s">
        <v>135</v>
      </c>
      <c r="E359" s="210" t="s">
        <v>768</v>
      </c>
      <c r="F359" s="211" t="s">
        <v>769</v>
      </c>
      <c r="G359" s="212" t="s">
        <v>138</v>
      </c>
      <c r="H359" s="213">
        <v>22.542000000000002</v>
      </c>
      <c r="I359" s="214"/>
      <c r="J359" s="215">
        <f>ROUND(I359*H359,2)</f>
        <v>0</v>
      </c>
      <c r="K359" s="211" t="s">
        <v>139</v>
      </c>
      <c r="L359" s="69"/>
      <c r="M359" s="216" t="s">
        <v>21</v>
      </c>
      <c r="N359" s="217" t="s">
        <v>40</v>
      </c>
      <c r="O359" s="44"/>
      <c r="P359" s="218">
        <f>O359*H359</f>
        <v>0</v>
      </c>
      <c r="Q359" s="218">
        <v>0</v>
      </c>
      <c r="R359" s="218">
        <f>Q359*H359</f>
        <v>0</v>
      </c>
      <c r="S359" s="218">
        <v>0.027220000000000001</v>
      </c>
      <c r="T359" s="219">
        <f>S359*H359</f>
        <v>0.61359324000000004</v>
      </c>
      <c r="AR359" s="21" t="s">
        <v>175</v>
      </c>
      <c r="AT359" s="21" t="s">
        <v>135</v>
      </c>
      <c r="AU359" s="21" t="s">
        <v>77</v>
      </c>
      <c r="AY359" s="21" t="s">
        <v>134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1" t="s">
        <v>77</v>
      </c>
      <c r="BK359" s="220">
        <f>ROUND(I359*H359,2)</f>
        <v>0</v>
      </c>
      <c r="BL359" s="21" t="s">
        <v>175</v>
      </c>
      <c r="BM359" s="21" t="s">
        <v>770</v>
      </c>
    </row>
    <row r="360" s="1" customFormat="1" ht="25.5" customHeight="1">
      <c r="B360" s="43"/>
      <c r="C360" s="209" t="s">
        <v>490</v>
      </c>
      <c r="D360" s="209" t="s">
        <v>135</v>
      </c>
      <c r="E360" s="210" t="s">
        <v>771</v>
      </c>
      <c r="F360" s="211" t="s">
        <v>772</v>
      </c>
      <c r="G360" s="212" t="s">
        <v>138</v>
      </c>
      <c r="H360" s="213">
        <v>22.542000000000002</v>
      </c>
      <c r="I360" s="214"/>
      <c r="J360" s="215">
        <f>ROUND(I360*H360,2)</f>
        <v>0</v>
      </c>
      <c r="K360" s="211" t="s">
        <v>139</v>
      </c>
      <c r="L360" s="69"/>
      <c r="M360" s="216" t="s">
        <v>21</v>
      </c>
      <c r="N360" s="217" t="s">
        <v>40</v>
      </c>
      <c r="O360" s="44"/>
      <c r="P360" s="218">
        <f>O360*H360</f>
        <v>0</v>
      </c>
      <c r="Q360" s="218">
        <v>0.0036700000000000001</v>
      </c>
      <c r="R360" s="218">
        <f>Q360*H360</f>
        <v>0.082729140000000007</v>
      </c>
      <c r="S360" s="218">
        <v>0</v>
      </c>
      <c r="T360" s="219">
        <f>S360*H360</f>
        <v>0</v>
      </c>
      <c r="AR360" s="21" t="s">
        <v>175</v>
      </c>
      <c r="AT360" s="21" t="s">
        <v>135</v>
      </c>
      <c r="AU360" s="21" t="s">
        <v>77</v>
      </c>
      <c r="AY360" s="21" t="s">
        <v>134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1" t="s">
        <v>77</v>
      </c>
      <c r="BK360" s="220">
        <f>ROUND(I360*H360,2)</f>
        <v>0</v>
      </c>
      <c r="BL360" s="21" t="s">
        <v>175</v>
      </c>
      <c r="BM360" s="21" t="s">
        <v>773</v>
      </c>
    </row>
    <row r="361" s="10" customFormat="1">
      <c r="B361" s="221"/>
      <c r="C361" s="222"/>
      <c r="D361" s="223" t="s">
        <v>141</v>
      </c>
      <c r="E361" s="224" t="s">
        <v>21</v>
      </c>
      <c r="F361" s="225" t="s">
        <v>774</v>
      </c>
      <c r="G361" s="222"/>
      <c r="H361" s="226">
        <v>22.315999999999999</v>
      </c>
      <c r="I361" s="227"/>
      <c r="J361" s="222"/>
      <c r="K361" s="222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141</v>
      </c>
      <c r="AU361" s="232" t="s">
        <v>77</v>
      </c>
      <c r="AV361" s="10" t="s">
        <v>79</v>
      </c>
      <c r="AW361" s="10" t="s">
        <v>143</v>
      </c>
      <c r="AX361" s="10" t="s">
        <v>69</v>
      </c>
      <c r="AY361" s="232" t="s">
        <v>134</v>
      </c>
    </row>
    <row r="362" s="10" customFormat="1">
      <c r="B362" s="221"/>
      <c r="C362" s="222"/>
      <c r="D362" s="223" t="s">
        <v>141</v>
      </c>
      <c r="E362" s="224" t="s">
        <v>21</v>
      </c>
      <c r="F362" s="225" t="s">
        <v>775</v>
      </c>
      <c r="G362" s="222"/>
      <c r="H362" s="226">
        <v>0.22620000000000001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141</v>
      </c>
      <c r="AU362" s="232" t="s">
        <v>77</v>
      </c>
      <c r="AV362" s="10" t="s">
        <v>79</v>
      </c>
      <c r="AW362" s="10" t="s">
        <v>143</v>
      </c>
      <c r="AX362" s="10" t="s">
        <v>69</v>
      </c>
      <c r="AY362" s="232" t="s">
        <v>134</v>
      </c>
    </row>
    <row r="363" s="10" customFormat="1">
      <c r="B363" s="221"/>
      <c r="C363" s="222"/>
      <c r="D363" s="223" t="s">
        <v>141</v>
      </c>
      <c r="E363" s="224" t="s">
        <v>21</v>
      </c>
      <c r="F363" s="225" t="s">
        <v>21</v>
      </c>
      <c r="G363" s="222"/>
      <c r="H363" s="226">
        <v>0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141</v>
      </c>
      <c r="AU363" s="232" t="s">
        <v>77</v>
      </c>
      <c r="AV363" s="10" t="s">
        <v>79</v>
      </c>
      <c r="AW363" s="10" t="s">
        <v>6</v>
      </c>
      <c r="AX363" s="10" t="s">
        <v>69</v>
      </c>
      <c r="AY363" s="232" t="s">
        <v>134</v>
      </c>
    </row>
    <row r="364" s="11" customFormat="1">
      <c r="B364" s="233"/>
      <c r="C364" s="234"/>
      <c r="D364" s="223" t="s">
        <v>141</v>
      </c>
      <c r="E364" s="235" t="s">
        <v>21</v>
      </c>
      <c r="F364" s="236" t="s">
        <v>144</v>
      </c>
      <c r="G364" s="234"/>
      <c r="H364" s="237">
        <v>22.542200000000001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141</v>
      </c>
      <c r="AU364" s="243" t="s">
        <v>77</v>
      </c>
      <c r="AV364" s="11" t="s">
        <v>140</v>
      </c>
      <c r="AW364" s="11" t="s">
        <v>143</v>
      </c>
      <c r="AX364" s="11" t="s">
        <v>77</v>
      </c>
      <c r="AY364" s="243" t="s">
        <v>134</v>
      </c>
    </row>
    <row r="365" s="1" customFormat="1" ht="16.5" customHeight="1">
      <c r="B365" s="43"/>
      <c r="C365" s="244" t="s">
        <v>776</v>
      </c>
      <c r="D365" s="244" t="s">
        <v>209</v>
      </c>
      <c r="E365" s="245" t="s">
        <v>777</v>
      </c>
      <c r="F365" s="246" t="s">
        <v>778</v>
      </c>
      <c r="G365" s="247" t="s">
        <v>138</v>
      </c>
      <c r="H365" s="248">
        <v>24.795999999999999</v>
      </c>
      <c r="I365" s="249"/>
      <c r="J365" s="250">
        <f>ROUND(I365*H365,2)</f>
        <v>0</v>
      </c>
      <c r="K365" s="246" t="s">
        <v>139</v>
      </c>
      <c r="L365" s="251"/>
      <c r="M365" s="252" t="s">
        <v>21</v>
      </c>
      <c r="N365" s="253" t="s">
        <v>40</v>
      </c>
      <c r="O365" s="44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AR365" s="21" t="s">
        <v>212</v>
      </c>
      <c r="AT365" s="21" t="s">
        <v>209</v>
      </c>
      <c r="AU365" s="21" t="s">
        <v>77</v>
      </c>
      <c r="AY365" s="21" t="s">
        <v>134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1" t="s">
        <v>77</v>
      </c>
      <c r="BK365" s="220">
        <f>ROUND(I365*H365,2)</f>
        <v>0</v>
      </c>
      <c r="BL365" s="21" t="s">
        <v>175</v>
      </c>
      <c r="BM365" s="21" t="s">
        <v>779</v>
      </c>
    </row>
    <row r="366" s="10" customFormat="1">
      <c r="B366" s="221"/>
      <c r="C366" s="222"/>
      <c r="D366" s="223" t="s">
        <v>141</v>
      </c>
      <c r="E366" s="224" t="s">
        <v>21</v>
      </c>
      <c r="F366" s="225" t="s">
        <v>780</v>
      </c>
      <c r="G366" s="222"/>
      <c r="H366" s="226">
        <v>24.796199999999999</v>
      </c>
      <c r="I366" s="227"/>
      <c r="J366" s="222"/>
      <c r="K366" s="222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141</v>
      </c>
      <c r="AU366" s="232" t="s">
        <v>77</v>
      </c>
      <c r="AV366" s="10" t="s">
        <v>79</v>
      </c>
      <c r="AW366" s="10" t="s">
        <v>143</v>
      </c>
      <c r="AX366" s="10" t="s">
        <v>69</v>
      </c>
      <c r="AY366" s="232" t="s">
        <v>134</v>
      </c>
    </row>
    <row r="367" s="10" customFormat="1">
      <c r="B367" s="221"/>
      <c r="C367" s="222"/>
      <c r="D367" s="223" t="s">
        <v>141</v>
      </c>
      <c r="E367" s="224" t="s">
        <v>21</v>
      </c>
      <c r="F367" s="225" t="s">
        <v>21</v>
      </c>
      <c r="G367" s="222"/>
      <c r="H367" s="226">
        <v>0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141</v>
      </c>
      <c r="AU367" s="232" t="s">
        <v>77</v>
      </c>
      <c r="AV367" s="10" t="s">
        <v>79</v>
      </c>
      <c r="AW367" s="10" t="s">
        <v>6</v>
      </c>
      <c r="AX367" s="10" t="s">
        <v>69</v>
      </c>
      <c r="AY367" s="232" t="s">
        <v>134</v>
      </c>
    </row>
    <row r="368" s="11" customFormat="1">
      <c r="B368" s="233"/>
      <c r="C368" s="234"/>
      <c r="D368" s="223" t="s">
        <v>141</v>
      </c>
      <c r="E368" s="235" t="s">
        <v>21</v>
      </c>
      <c r="F368" s="236" t="s">
        <v>144</v>
      </c>
      <c r="G368" s="234"/>
      <c r="H368" s="237">
        <v>24.796199999999999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141</v>
      </c>
      <c r="AU368" s="243" t="s">
        <v>77</v>
      </c>
      <c r="AV368" s="11" t="s">
        <v>140</v>
      </c>
      <c r="AW368" s="11" t="s">
        <v>143</v>
      </c>
      <c r="AX368" s="11" t="s">
        <v>77</v>
      </c>
      <c r="AY368" s="243" t="s">
        <v>134</v>
      </c>
    </row>
    <row r="369" s="1" customFormat="1" ht="25.5" customHeight="1">
      <c r="B369" s="43"/>
      <c r="C369" s="209" t="s">
        <v>493</v>
      </c>
      <c r="D369" s="209" t="s">
        <v>135</v>
      </c>
      <c r="E369" s="210" t="s">
        <v>781</v>
      </c>
      <c r="F369" s="211" t="s">
        <v>782</v>
      </c>
      <c r="G369" s="212" t="s">
        <v>138</v>
      </c>
      <c r="H369" s="213">
        <v>4.1980000000000004</v>
      </c>
      <c r="I369" s="214"/>
      <c r="J369" s="215">
        <f>ROUND(I369*H369,2)</f>
        <v>0</v>
      </c>
      <c r="K369" s="211" t="s">
        <v>139</v>
      </c>
      <c r="L369" s="69"/>
      <c r="M369" s="216" t="s">
        <v>21</v>
      </c>
      <c r="N369" s="217" t="s">
        <v>40</v>
      </c>
      <c r="O369" s="44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AR369" s="21" t="s">
        <v>175</v>
      </c>
      <c r="AT369" s="21" t="s">
        <v>135</v>
      </c>
      <c r="AU369" s="21" t="s">
        <v>77</v>
      </c>
      <c r="AY369" s="21" t="s">
        <v>134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21" t="s">
        <v>77</v>
      </c>
      <c r="BK369" s="220">
        <f>ROUND(I369*H369,2)</f>
        <v>0</v>
      </c>
      <c r="BL369" s="21" t="s">
        <v>175</v>
      </c>
      <c r="BM369" s="21" t="s">
        <v>783</v>
      </c>
    </row>
    <row r="370" s="1" customFormat="1" ht="16.5" customHeight="1">
      <c r="B370" s="43"/>
      <c r="C370" s="209" t="s">
        <v>784</v>
      </c>
      <c r="D370" s="209" t="s">
        <v>135</v>
      </c>
      <c r="E370" s="210" t="s">
        <v>785</v>
      </c>
      <c r="F370" s="211" t="s">
        <v>786</v>
      </c>
      <c r="G370" s="212" t="s">
        <v>203</v>
      </c>
      <c r="H370" s="213">
        <v>34.259999999999998</v>
      </c>
      <c r="I370" s="214"/>
      <c r="J370" s="215">
        <f>ROUND(I370*H370,2)</f>
        <v>0</v>
      </c>
      <c r="K370" s="211" t="s">
        <v>139</v>
      </c>
      <c r="L370" s="69"/>
      <c r="M370" s="216" t="s">
        <v>21</v>
      </c>
      <c r="N370" s="217" t="s">
        <v>40</v>
      </c>
      <c r="O370" s="44"/>
      <c r="P370" s="218">
        <f>O370*H370</f>
        <v>0</v>
      </c>
      <c r="Q370" s="218">
        <v>3.0000000000000001E-05</v>
      </c>
      <c r="R370" s="218">
        <f>Q370*H370</f>
        <v>0.0010277999999999999</v>
      </c>
      <c r="S370" s="218">
        <v>0</v>
      </c>
      <c r="T370" s="219">
        <f>S370*H370</f>
        <v>0</v>
      </c>
      <c r="AR370" s="21" t="s">
        <v>175</v>
      </c>
      <c r="AT370" s="21" t="s">
        <v>135</v>
      </c>
      <c r="AU370" s="21" t="s">
        <v>77</v>
      </c>
      <c r="AY370" s="21" t="s">
        <v>134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21" t="s">
        <v>77</v>
      </c>
      <c r="BK370" s="220">
        <f>ROUND(I370*H370,2)</f>
        <v>0</v>
      </c>
      <c r="BL370" s="21" t="s">
        <v>175</v>
      </c>
      <c r="BM370" s="21" t="s">
        <v>787</v>
      </c>
    </row>
    <row r="371" s="1" customFormat="1" ht="16.5" customHeight="1">
      <c r="B371" s="43"/>
      <c r="C371" s="209" t="s">
        <v>497</v>
      </c>
      <c r="D371" s="209" t="s">
        <v>135</v>
      </c>
      <c r="E371" s="210" t="s">
        <v>788</v>
      </c>
      <c r="F371" s="211" t="s">
        <v>789</v>
      </c>
      <c r="G371" s="212" t="s">
        <v>241</v>
      </c>
      <c r="H371" s="213">
        <v>54</v>
      </c>
      <c r="I371" s="214"/>
      <c r="J371" s="215">
        <f>ROUND(I371*H371,2)</f>
        <v>0</v>
      </c>
      <c r="K371" s="211" t="s">
        <v>139</v>
      </c>
      <c r="L371" s="69"/>
      <c r="M371" s="216" t="s">
        <v>21</v>
      </c>
      <c r="N371" s="217" t="s">
        <v>40</v>
      </c>
      <c r="O371" s="44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AR371" s="21" t="s">
        <v>175</v>
      </c>
      <c r="AT371" s="21" t="s">
        <v>135</v>
      </c>
      <c r="AU371" s="21" t="s">
        <v>77</v>
      </c>
      <c r="AY371" s="21" t="s">
        <v>134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1" t="s">
        <v>77</v>
      </c>
      <c r="BK371" s="220">
        <f>ROUND(I371*H371,2)</f>
        <v>0</v>
      </c>
      <c r="BL371" s="21" t="s">
        <v>175</v>
      </c>
      <c r="BM371" s="21" t="s">
        <v>790</v>
      </c>
    </row>
    <row r="372" s="10" customFormat="1">
      <c r="B372" s="221"/>
      <c r="C372" s="222"/>
      <c r="D372" s="223" t="s">
        <v>141</v>
      </c>
      <c r="E372" s="224" t="s">
        <v>21</v>
      </c>
      <c r="F372" s="225" t="s">
        <v>791</v>
      </c>
      <c r="G372" s="222"/>
      <c r="H372" s="226">
        <v>28</v>
      </c>
      <c r="I372" s="227"/>
      <c r="J372" s="222"/>
      <c r="K372" s="222"/>
      <c r="L372" s="228"/>
      <c r="M372" s="229"/>
      <c r="N372" s="230"/>
      <c r="O372" s="230"/>
      <c r="P372" s="230"/>
      <c r="Q372" s="230"/>
      <c r="R372" s="230"/>
      <c r="S372" s="230"/>
      <c r="T372" s="231"/>
      <c r="AT372" s="232" t="s">
        <v>141</v>
      </c>
      <c r="AU372" s="232" t="s">
        <v>77</v>
      </c>
      <c r="AV372" s="10" t="s">
        <v>79</v>
      </c>
      <c r="AW372" s="10" t="s">
        <v>143</v>
      </c>
      <c r="AX372" s="10" t="s">
        <v>69</v>
      </c>
      <c r="AY372" s="232" t="s">
        <v>134</v>
      </c>
    </row>
    <row r="373" s="10" customFormat="1">
      <c r="B373" s="221"/>
      <c r="C373" s="222"/>
      <c r="D373" s="223" t="s">
        <v>141</v>
      </c>
      <c r="E373" s="224" t="s">
        <v>21</v>
      </c>
      <c r="F373" s="225" t="s">
        <v>792</v>
      </c>
      <c r="G373" s="222"/>
      <c r="H373" s="226">
        <v>26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141</v>
      </c>
      <c r="AU373" s="232" t="s">
        <v>77</v>
      </c>
      <c r="AV373" s="10" t="s">
        <v>79</v>
      </c>
      <c r="AW373" s="10" t="s">
        <v>143</v>
      </c>
      <c r="AX373" s="10" t="s">
        <v>69</v>
      </c>
      <c r="AY373" s="232" t="s">
        <v>134</v>
      </c>
    </row>
    <row r="374" s="10" customFormat="1">
      <c r="B374" s="221"/>
      <c r="C374" s="222"/>
      <c r="D374" s="223" t="s">
        <v>141</v>
      </c>
      <c r="E374" s="224" t="s">
        <v>21</v>
      </c>
      <c r="F374" s="225" t="s">
        <v>21</v>
      </c>
      <c r="G374" s="222"/>
      <c r="H374" s="226">
        <v>0</v>
      </c>
      <c r="I374" s="227"/>
      <c r="J374" s="222"/>
      <c r="K374" s="222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141</v>
      </c>
      <c r="AU374" s="232" t="s">
        <v>77</v>
      </c>
      <c r="AV374" s="10" t="s">
        <v>79</v>
      </c>
      <c r="AW374" s="10" t="s">
        <v>6</v>
      </c>
      <c r="AX374" s="10" t="s">
        <v>69</v>
      </c>
      <c r="AY374" s="232" t="s">
        <v>134</v>
      </c>
    </row>
    <row r="375" s="11" customFormat="1">
      <c r="B375" s="233"/>
      <c r="C375" s="234"/>
      <c r="D375" s="223" t="s">
        <v>141</v>
      </c>
      <c r="E375" s="235" t="s">
        <v>21</v>
      </c>
      <c r="F375" s="236" t="s">
        <v>144</v>
      </c>
      <c r="G375" s="234"/>
      <c r="H375" s="237">
        <v>54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141</v>
      </c>
      <c r="AU375" s="243" t="s">
        <v>77</v>
      </c>
      <c r="AV375" s="11" t="s">
        <v>140</v>
      </c>
      <c r="AW375" s="11" t="s">
        <v>143</v>
      </c>
      <c r="AX375" s="11" t="s">
        <v>77</v>
      </c>
      <c r="AY375" s="243" t="s">
        <v>134</v>
      </c>
    </row>
    <row r="376" s="9" customFormat="1" ht="37.44" customHeight="1">
      <c r="B376" s="195"/>
      <c r="C376" s="196"/>
      <c r="D376" s="197" t="s">
        <v>68</v>
      </c>
      <c r="E376" s="198" t="s">
        <v>793</v>
      </c>
      <c r="F376" s="198" t="s">
        <v>794</v>
      </c>
      <c r="G376" s="196"/>
      <c r="H376" s="196"/>
      <c r="I376" s="199"/>
      <c r="J376" s="200">
        <f>BK376</f>
        <v>0</v>
      </c>
      <c r="K376" s="196"/>
      <c r="L376" s="201"/>
      <c r="M376" s="202"/>
      <c r="N376" s="203"/>
      <c r="O376" s="203"/>
      <c r="P376" s="204">
        <f>SUM(P377:P405)</f>
        <v>0</v>
      </c>
      <c r="Q376" s="203"/>
      <c r="R376" s="204">
        <f>SUM(R377:R405)</f>
        <v>0.087115573020000003</v>
      </c>
      <c r="S376" s="203"/>
      <c r="T376" s="205">
        <f>SUM(T377:T405)</f>
        <v>0.42434719999999998</v>
      </c>
      <c r="AR376" s="206" t="s">
        <v>79</v>
      </c>
      <c r="AT376" s="207" t="s">
        <v>68</v>
      </c>
      <c r="AU376" s="207" t="s">
        <v>69</v>
      </c>
      <c r="AY376" s="206" t="s">
        <v>134</v>
      </c>
      <c r="BK376" s="208">
        <f>SUM(BK377:BK405)</f>
        <v>0</v>
      </c>
    </row>
    <row r="377" s="1" customFormat="1" ht="25.5" customHeight="1">
      <c r="B377" s="43"/>
      <c r="C377" s="209" t="s">
        <v>500</v>
      </c>
      <c r="D377" s="209" t="s">
        <v>135</v>
      </c>
      <c r="E377" s="210" t="s">
        <v>795</v>
      </c>
      <c r="F377" s="211" t="s">
        <v>796</v>
      </c>
      <c r="G377" s="212" t="s">
        <v>203</v>
      </c>
      <c r="H377" s="213">
        <v>17.239999999999998</v>
      </c>
      <c r="I377" s="214"/>
      <c r="J377" s="215">
        <f>ROUND(I377*H377,2)</f>
        <v>0</v>
      </c>
      <c r="K377" s="211" t="s">
        <v>139</v>
      </c>
      <c r="L377" s="69"/>
      <c r="M377" s="216" t="s">
        <v>21</v>
      </c>
      <c r="N377" s="217" t="s">
        <v>40</v>
      </c>
      <c r="O377" s="44"/>
      <c r="P377" s="218">
        <f>O377*H377</f>
        <v>0</v>
      </c>
      <c r="Q377" s="218">
        <v>9.0810500000000001E-05</v>
      </c>
      <c r="R377" s="218">
        <f>Q377*H377</f>
        <v>0.0015655730199999999</v>
      </c>
      <c r="S377" s="218">
        <v>0</v>
      </c>
      <c r="T377" s="219">
        <f>S377*H377</f>
        <v>0</v>
      </c>
      <c r="AR377" s="21" t="s">
        <v>175</v>
      </c>
      <c r="AT377" s="21" t="s">
        <v>135</v>
      </c>
      <c r="AU377" s="21" t="s">
        <v>77</v>
      </c>
      <c r="AY377" s="21" t="s">
        <v>134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21" t="s">
        <v>77</v>
      </c>
      <c r="BK377" s="220">
        <f>ROUND(I377*H377,2)</f>
        <v>0</v>
      </c>
      <c r="BL377" s="21" t="s">
        <v>175</v>
      </c>
      <c r="BM377" s="21" t="s">
        <v>797</v>
      </c>
    </row>
    <row r="378" s="10" customFormat="1">
      <c r="B378" s="221"/>
      <c r="C378" s="222"/>
      <c r="D378" s="223" t="s">
        <v>141</v>
      </c>
      <c r="E378" s="224" t="s">
        <v>21</v>
      </c>
      <c r="F378" s="225" t="s">
        <v>798</v>
      </c>
      <c r="G378" s="222"/>
      <c r="H378" s="226">
        <v>16.199999999999999</v>
      </c>
      <c r="I378" s="227"/>
      <c r="J378" s="222"/>
      <c r="K378" s="222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141</v>
      </c>
      <c r="AU378" s="232" t="s">
        <v>77</v>
      </c>
      <c r="AV378" s="10" t="s">
        <v>79</v>
      </c>
      <c r="AW378" s="10" t="s">
        <v>143</v>
      </c>
      <c r="AX378" s="10" t="s">
        <v>69</v>
      </c>
      <c r="AY378" s="232" t="s">
        <v>134</v>
      </c>
    </row>
    <row r="379" s="10" customFormat="1">
      <c r="B379" s="221"/>
      <c r="C379" s="222"/>
      <c r="D379" s="223" t="s">
        <v>141</v>
      </c>
      <c r="E379" s="224" t="s">
        <v>21</v>
      </c>
      <c r="F379" s="225" t="s">
        <v>799</v>
      </c>
      <c r="G379" s="222"/>
      <c r="H379" s="226">
        <v>1.04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141</v>
      </c>
      <c r="AU379" s="232" t="s">
        <v>77</v>
      </c>
      <c r="AV379" s="10" t="s">
        <v>79</v>
      </c>
      <c r="AW379" s="10" t="s">
        <v>143</v>
      </c>
      <c r="AX379" s="10" t="s">
        <v>69</v>
      </c>
      <c r="AY379" s="232" t="s">
        <v>134</v>
      </c>
    </row>
    <row r="380" s="10" customFormat="1">
      <c r="B380" s="221"/>
      <c r="C380" s="222"/>
      <c r="D380" s="223" t="s">
        <v>141</v>
      </c>
      <c r="E380" s="224" t="s">
        <v>21</v>
      </c>
      <c r="F380" s="225" t="s">
        <v>21</v>
      </c>
      <c r="G380" s="222"/>
      <c r="H380" s="226">
        <v>0</v>
      </c>
      <c r="I380" s="227"/>
      <c r="J380" s="222"/>
      <c r="K380" s="222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141</v>
      </c>
      <c r="AU380" s="232" t="s">
        <v>77</v>
      </c>
      <c r="AV380" s="10" t="s">
        <v>79</v>
      </c>
      <c r="AW380" s="10" t="s">
        <v>6</v>
      </c>
      <c r="AX380" s="10" t="s">
        <v>69</v>
      </c>
      <c r="AY380" s="232" t="s">
        <v>134</v>
      </c>
    </row>
    <row r="381" s="11" customFormat="1">
      <c r="B381" s="233"/>
      <c r="C381" s="234"/>
      <c r="D381" s="223" t="s">
        <v>141</v>
      </c>
      <c r="E381" s="235" t="s">
        <v>21</v>
      </c>
      <c r="F381" s="236" t="s">
        <v>144</v>
      </c>
      <c r="G381" s="234"/>
      <c r="H381" s="237">
        <v>17.239999999999998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141</v>
      </c>
      <c r="AU381" s="243" t="s">
        <v>77</v>
      </c>
      <c r="AV381" s="11" t="s">
        <v>140</v>
      </c>
      <c r="AW381" s="11" t="s">
        <v>143</v>
      </c>
      <c r="AX381" s="11" t="s">
        <v>77</v>
      </c>
      <c r="AY381" s="243" t="s">
        <v>134</v>
      </c>
    </row>
    <row r="382" s="1" customFormat="1" ht="25.5" customHeight="1">
      <c r="B382" s="43"/>
      <c r="C382" s="209" t="s">
        <v>800</v>
      </c>
      <c r="D382" s="209" t="s">
        <v>135</v>
      </c>
      <c r="E382" s="210" t="s">
        <v>801</v>
      </c>
      <c r="F382" s="211" t="s">
        <v>802</v>
      </c>
      <c r="G382" s="212" t="s">
        <v>138</v>
      </c>
      <c r="H382" s="213">
        <v>28.515999999999998</v>
      </c>
      <c r="I382" s="214"/>
      <c r="J382" s="215">
        <f>ROUND(I382*H382,2)</f>
        <v>0</v>
      </c>
      <c r="K382" s="211" t="s">
        <v>139</v>
      </c>
      <c r="L382" s="69"/>
      <c r="M382" s="216" t="s">
        <v>21</v>
      </c>
      <c r="N382" s="217" t="s">
        <v>40</v>
      </c>
      <c r="O382" s="44"/>
      <c r="P382" s="218">
        <f>O382*H382</f>
        <v>0</v>
      </c>
      <c r="Q382" s="218">
        <v>0.0030000000000000001</v>
      </c>
      <c r="R382" s="218">
        <f>Q382*H382</f>
        <v>0.085547999999999999</v>
      </c>
      <c r="S382" s="218">
        <v>0</v>
      </c>
      <c r="T382" s="219">
        <f>S382*H382</f>
        <v>0</v>
      </c>
      <c r="AR382" s="21" t="s">
        <v>175</v>
      </c>
      <c r="AT382" s="21" t="s">
        <v>135</v>
      </c>
      <c r="AU382" s="21" t="s">
        <v>77</v>
      </c>
      <c r="AY382" s="21" t="s">
        <v>134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21" t="s">
        <v>77</v>
      </c>
      <c r="BK382" s="220">
        <f>ROUND(I382*H382,2)</f>
        <v>0</v>
      </c>
      <c r="BL382" s="21" t="s">
        <v>175</v>
      </c>
      <c r="BM382" s="21" t="s">
        <v>803</v>
      </c>
    </row>
    <row r="383" s="10" customFormat="1">
      <c r="B383" s="221"/>
      <c r="C383" s="222"/>
      <c r="D383" s="223" t="s">
        <v>141</v>
      </c>
      <c r="E383" s="224" t="s">
        <v>21</v>
      </c>
      <c r="F383" s="225" t="s">
        <v>804</v>
      </c>
      <c r="G383" s="222"/>
      <c r="H383" s="226">
        <v>16.349599999999999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141</v>
      </c>
      <c r="AU383" s="232" t="s">
        <v>77</v>
      </c>
      <c r="AV383" s="10" t="s">
        <v>79</v>
      </c>
      <c r="AW383" s="10" t="s">
        <v>143</v>
      </c>
      <c r="AX383" s="10" t="s">
        <v>69</v>
      </c>
      <c r="AY383" s="232" t="s">
        <v>134</v>
      </c>
    </row>
    <row r="384" s="10" customFormat="1">
      <c r="B384" s="221"/>
      <c r="C384" s="222"/>
      <c r="D384" s="223" t="s">
        <v>141</v>
      </c>
      <c r="E384" s="224" t="s">
        <v>21</v>
      </c>
      <c r="F384" s="225" t="s">
        <v>805</v>
      </c>
      <c r="G384" s="222"/>
      <c r="H384" s="226">
        <v>12.166600000000001</v>
      </c>
      <c r="I384" s="227"/>
      <c r="J384" s="222"/>
      <c r="K384" s="222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141</v>
      </c>
      <c r="AU384" s="232" t="s">
        <v>77</v>
      </c>
      <c r="AV384" s="10" t="s">
        <v>79</v>
      </c>
      <c r="AW384" s="10" t="s">
        <v>143</v>
      </c>
      <c r="AX384" s="10" t="s">
        <v>69</v>
      </c>
      <c r="AY384" s="232" t="s">
        <v>134</v>
      </c>
    </row>
    <row r="385" s="10" customFormat="1">
      <c r="B385" s="221"/>
      <c r="C385" s="222"/>
      <c r="D385" s="223" t="s">
        <v>141</v>
      </c>
      <c r="E385" s="224" t="s">
        <v>21</v>
      </c>
      <c r="F385" s="225" t="s">
        <v>21</v>
      </c>
      <c r="G385" s="222"/>
      <c r="H385" s="226">
        <v>0</v>
      </c>
      <c r="I385" s="227"/>
      <c r="J385" s="222"/>
      <c r="K385" s="222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141</v>
      </c>
      <c r="AU385" s="232" t="s">
        <v>77</v>
      </c>
      <c r="AV385" s="10" t="s">
        <v>79</v>
      </c>
      <c r="AW385" s="10" t="s">
        <v>6</v>
      </c>
      <c r="AX385" s="10" t="s">
        <v>69</v>
      </c>
      <c r="AY385" s="232" t="s">
        <v>134</v>
      </c>
    </row>
    <row r="386" s="11" customFormat="1">
      <c r="B386" s="233"/>
      <c r="C386" s="234"/>
      <c r="D386" s="223" t="s">
        <v>141</v>
      </c>
      <c r="E386" s="235" t="s">
        <v>21</v>
      </c>
      <c r="F386" s="236" t="s">
        <v>144</v>
      </c>
      <c r="G386" s="234"/>
      <c r="H386" s="237">
        <v>28.516200000000001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AT386" s="243" t="s">
        <v>141</v>
      </c>
      <c r="AU386" s="243" t="s">
        <v>77</v>
      </c>
      <c r="AV386" s="11" t="s">
        <v>140</v>
      </c>
      <c r="AW386" s="11" t="s">
        <v>143</v>
      </c>
      <c r="AX386" s="11" t="s">
        <v>77</v>
      </c>
      <c r="AY386" s="243" t="s">
        <v>134</v>
      </c>
    </row>
    <row r="387" s="1" customFormat="1" ht="16.5" customHeight="1">
      <c r="B387" s="43"/>
      <c r="C387" s="244" t="s">
        <v>504</v>
      </c>
      <c r="D387" s="244" t="s">
        <v>209</v>
      </c>
      <c r="E387" s="245" t="s">
        <v>806</v>
      </c>
      <c r="F387" s="246" t="s">
        <v>807</v>
      </c>
      <c r="G387" s="247" t="s">
        <v>138</v>
      </c>
      <c r="H387" s="248">
        <v>31.367999999999999</v>
      </c>
      <c r="I387" s="249"/>
      <c r="J387" s="250">
        <f>ROUND(I387*H387,2)</f>
        <v>0</v>
      </c>
      <c r="K387" s="246" t="s">
        <v>139</v>
      </c>
      <c r="L387" s="251"/>
      <c r="M387" s="252" t="s">
        <v>21</v>
      </c>
      <c r="N387" s="253" t="s">
        <v>40</v>
      </c>
      <c r="O387" s="44"/>
      <c r="P387" s="218">
        <f>O387*H387</f>
        <v>0</v>
      </c>
      <c r="Q387" s="218">
        <v>0</v>
      </c>
      <c r="R387" s="218">
        <f>Q387*H387</f>
        <v>0</v>
      </c>
      <c r="S387" s="218">
        <v>0</v>
      </c>
      <c r="T387" s="219">
        <f>S387*H387</f>
        <v>0</v>
      </c>
      <c r="AR387" s="21" t="s">
        <v>212</v>
      </c>
      <c r="AT387" s="21" t="s">
        <v>209</v>
      </c>
      <c r="AU387" s="21" t="s">
        <v>77</v>
      </c>
      <c r="AY387" s="21" t="s">
        <v>134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21" t="s">
        <v>77</v>
      </c>
      <c r="BK387" s="220">
        <f>ROUND(I387*H387,2)</f>
        <v>0</v>
      </c>
      <c r="BL387" s="21" t="s">
        <v>175</v>
      </c>
      <c r="BM387" s="21" t="s">
        <v>808</v>
      </c>
    </row>
    <row r="388" s="10" customFormat="1">
      <c r="B388" s="221"/>
      <c r="C388" s="222"/>
      <c r="D388" s="223" t="s">
        <v>141</v>
      </c>
      <c r="E388" s="224" t="s">
        <v>21</v>
      </c>
      <c r="F388" s="225" t="s">
        <v>809</v>
      </c>
      <c r="G388" s="222"/>
      <c r="H388" s="226">
        <v>31.367599999999999</v>
      </c>
      <c r="I388" s="227"/>
      <c r="J388" s="222"/>
      <c r="K388" s="222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141</v>
      </c>
      <c r="AU388" s="232" t="s">
        <v>77</v>
      </c>
      <c r="AV388" s="10" t="s">
        <v>79</v>
      </c>
      <c r="AW388" s="10" t="s">
        <v>143</v>
      </c>
      <c r="AX388" s="10" t="s">
        <v>69</v>
      </c>
      <c r="AY388" s="232" t="s">
        <v>134</v>
      </c>
    </row>
    <row r="389" s="10" customFormat="1">
      <c r="B389" s="221"/>
      <c r="C389" s="222"/>
      <c r="D389" s="223" t="s">
        <v>141</v>
      </c>
      <c r="E389" s="224" t="s">
        <v>21</v>
      </c>
      <c r="F389" s="225" t="s">
        <v>21</v>
      </c>
      <c r="G389" s="222"/>
      <c r="H389" s="226">
        <v>0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141</v>
      </c>
      <c r="AU389" s="232" t="s">
        <v>77</v>
      </c>
      <c r="AV389" s="10" t="s">
        <v>79</v>
      </c>
      <c r="AW389" s="10" t="s">
        <v>6</v>
      </c>
      <c r="AX389" s="10" t="s">
        <v>69</v>
      </c>
      <c r="AY389" s="232" t="s">
        <v>134</v>
      </c>
    </row>
    <row r="390" s="11" customFormat="1">
      <c r="B390" s="233"/>
      <c r="C390" s="234"/>
      <c r="D390" s="223" t="s">
        <v>141</v>
      </c>
      <c r="E390" s="235" t="s">
        <v>21</v>
      </c>
      <c r="F390" s="236" t="s">
        <v>144</v>
      </c>
      <c r="G390" s="234"/>
      <c r="H390" s="237">
        <v>31.367599999999999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141</v>
      </c>
      <c r="AU390" s="243" t="s">
        <v>77</v>
      </c>
      <c r="AV390" s="11" t="s">
        <v>140</v>
      </c>
      <c r="AW390" s="11" t="s">
        <v>143</v>
      </c>
      <c r="AX390" s="11" t="s">
        <v>77</v>
      </c>
      <c r="AY390" s="243" t="s">
        <v>134</v>
      </c>
    </row>
    <row r="391" s="1" customFormat="1" ht="16.5" customHeight="1">
      <c r="B391" s="43"/>
      <c r="C391" s="209" t="s">
        <v>810</v>
      </c>
      <c r="D391" s="209" t="s">
        <v>135</v>
      </c>
      <c r="E391" s="210" t="s">
        <v>811</v>
      </c>
      <c r="F391" s="211" t="s">
        <v>812</v>
      </c>
      <c r="G391" s="212" t="s">
        <v>138</v>
      </c>
      <c r="H391" s="213">
        <v>15.601000000000001</v>
      </c>
      <c r="I391" s="214"/>
      <c r="J391" s="215">
        <f>ROUND(I391*H391,2)</f>
        <v>0</v>
      </c>
      <c r="K391" s="211" t="s">
        <v>139</v>
      </c>
      <c r="L391" s="69"/>
      <c r="M391" s="216" t="s">
        <v>21</v>
      </c>
      <c r="N391" s="217" t="s">
        <v>40</v>
      </c>
      <c r="O391" s="44"/>
      <c r="P391" s="218">
        <f>O391*H391</f>
        <v>0</v>
      </c>
      <c r="Q391" s="218">
        <v>0</v>
      </c>
      <c r="R391" s="218">
        <f>Q391*H391</f>
        <v>0</v>
      </c>
      <c r="S391" s="218">
        <v>0.027199999999999998</v>
      </c>
      <c r="T391" s="219">
        <f>S391*H391</f>
        <v>0.42434719999999998</v>
      </c>
      <c r="AR391" s="21" t="s">
        <v>175</v>
      </c>
      <c r="AT391" s="21" t="s">
        <v>135</v>
      </c>
      <c r="AU391" s="21" t="s">
        <v>77</v>
      </c>
      <c r="AY391" s="21" t="s">
        <v>134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21" t="s">
        <v>77</v>
      </c>
      <c r="BK391" s="220">
        <f>ROUND(I391*H391,2)</f>
        <v>0</v>
      </c>
      <c r="BL391" s="21" t="s">
        <v>175</v>
      </c>
      <c r="BM391" s="21" t="s">
        <v>813</v>
      </c>
    </row>
    <row r="392" s="10" customFormat="1">
      <c r="B392" s="221"/>
      <c r="C392" s="222"/>
      <c r="D392" s="223" t="s">
        <v>141</v>
      </c>
      <c r="E392" s="224" t="s">
        <v>21</v>
      </c>
      <c r="F392" s="225" t="s">
        <v>814</v>
      </c>
      <c r="G392" s="222"/>
      <c r="H392" s="226">
        <v>16.5</v>
      </c>
      <c r="I392" s="227"/>
      <c r="J392" s="222"/>
      <c r="K392" s="222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141</v>
      </c>
      <c r="AU392" s="232" t="s">
        <v>77</v>
      </c>
      <c r="AV392" s="10" t="s">
        <v>79</v>
      </c>
      <c r="AW392" s="10" t="s">
        <v>143</v>
      </c>
      <c r="AX392" s="10" t="s">
        <v>69</v>
      </c>
      <c r="AY392" s="232" t="s">
        <v>134</v>
      </c>
    </row>
    <row r="393" s="10" customFormat="1">
      <c r="B393" s="221"/>
      <c r="C393" s="222"/>
      <c r="D393" s="223" t="s">
        <v>141</v>
      </c>
      <c r="E393" s="224" t="s">
        <v>21</v>
      </c>
      <c r="F393" s="225" t="s">
        <v>815</v>
      </c>
      <c r="G393" s="222"/>
      <c r="H393" s="226">
        <v>-0.89890000000000003</v>
      </c>
      <c r="I393" s="227"/>
      <c r="J393" s="222"/>
      <c r="K393" s="222"/>
      <c r="L393" s="228"/>
      <c r="M393" s="229"/>
      <c r="N393" s="230"/>
      <c r="O393" s="230"/>
      <c r="P393" s="230"/>
      <c r="Q393" s="230"/>
      <c r="R393" s="230"/>
      <c r="S393" s="230"/>
      <c r="T393" s="231"/>
      <c r="AT393" s="232" t="s">
        <v>141</v>
      </c>
      <c r="AU393" s="232" t="s">
        <v>77</v>
      </c>
      <c r="AV393" s="10" t="s">
        <v>79</v>
      </c>
      <c r="AW393" s="10" t="s">
        <v>143</v>
      </c>
      <c r="AX393" s="10" t="s">
        <v>69</v>
      </c>
      <c r="AY393" s="232" t="s">
        <v>134</v>
      </c>
    </row>
    <row r="394" s="10" customFormat="1">
      <c r="B394" s="221"/>
      <c r="C394" s="222"/>
      <c r="D394" s="223" t="s">
        <v>141</v>
      </c>
      <c r="E394" s="224" t="s">
        <v>21</v>
      </c>
      <c r="F394" s="225" t="s">
        <v>21</v>
      </c>
      <c r="G394" s="222"/>
      <c r="H394" s="226">
        <v>0</v>
      </c>
      <c r="I394" s="227"/>
      <c r="J394" s="222"/>
      <c r="K394" s="222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141</v>
      </c>
      <c r="AU394" s="232" t="s">
        <v>77</v>
      </c>
      <c r="AV394" s="10" t="s">
        <v>79</v>
      </c>
      <c r="AW394" s="10" t="s">
        <v>6</v>
      </c>
      <c r="AX394" s="10" t="s">
        <v>69</v>
      </c>
      <c r="AY394" s="232" t="s">
        <v>134</v>
      </c>
    </row>
    <row r="395" s="11" customFormat="1">
      <c r="B395" s="233"/>
      <c r="C395" s="234"/>
      <c r="D395" s="223" t="s">
        <v>141</v>
      </c>
      <c r="E395" s="235" t="s">
        <v>21</v>
      </c>
      <c r="F395" s="236" t="s">
        <v>144</v>
      </c>
      <c r="G395" s="234"/>
      <c r="H395" s="237">
        <v>15.601100000000001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AT395" s="243" t="s">
        <v>141</v>
      </c>
      <c r="AU395" s="243" t="s">
        <v>77</v>
      </c>
      <c r="AV395" s="11" t="s">
        <v>140</v>
      </c>
      <c r="AW395" s="11" t="s">
        <v>143</v>
      </c>
      <c r="AX395" s="11" t="s">
        <v>77</v>
      </c>
      <c r="AY395" s="243" t="s">
        <v>134</v>
      </c>
    </row>
    <row r="396" s="1" customFormat="1" ht="16.5" customHeight="1">
      <c r="B396" s="43"/>
      <c r="C396" s="209" t="s">
        <v>507</v>
      </c>
      <c r="D396" s="209" t="s">
        <v>135</v>
      </c>
      <c r="E396" s="210" t="s">
        <v>816</v>
      </c>
      <c r="F396" s="211" t="s">
        <v>817</v>
      </c>
      <c r="G396" s="212" t="s">
        <v>203</v>
      </c>
      <c r="H396" s="213">
        <v>47.189999999999998</v>
      </c>
      <c r="I396" s="214"/>
      <c r="J396" s="215">
        <f>ROUND(I396*H396,2)</f>
        <v>0</v>
      </c>
      <c r="K396" s="211" t="s">
        <v>285</v>
      </c>
      <c r="L396" s="69"/>
      <c r="M396" s="216" t="s">
        <v>21</v>
      </c>
      <c r="N396" s="217" t="s">
        <v>40</v>
      </c>
      <c r="O396" s="44"/>
      <c r="P396" s="218">
        <f>O396*H396</f>
        <v>0</v>
      </c>
      <c r="Q396" s="218">
        <v>0</v>
      </c>
      <c r="R396" s="218">
        <f>Q396*H396</f>
        <v>0</v>
      </c>
      <c r="S396" s="218">
        <v>0</v>
      </c>
      <c r="T396" s="219">
        <f>S396*H396</f>
        <v>0</v>
      </c>
      <c r="AR396" s="21" t="s">
        <v>175</v>
      </c>
      <c r="AT396" s="21" t="s">
        <v>135</v>
      </c>
      <c r="AU396" s="21" t="s">
        <v>77</v>
      </c>
      <c r="AY396" s="21" t="s">
        <v>134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21" t="s">
        <v>77</v>
      </c>
      <c r="BK396" s="220">
        <f>ROUND(I396*H396,2)</f>
        <v>0</v>
      </c>
      <c r="BL396" s="21" t="s">
        <v>175</v>
      </c>
      <c r="BM396" s="21" t="s">
        <v>818</v>
      </c>
    </row>
    <row r="397" s="1" customFormat="1" ht="16.5" customHeight="1">
      <c r="B397" s="43"/>
      <c r="C397" s="209" t="s">
        <v>819</v>
      </c>
      <c r="D397" s="209" t="s">
        <v>135</v>
      </c>
      <c r="E397" s="210" t="s">
        <v>820</v>
      </c>
      <c r="F397" s="211" t="s">
        <v>821</v>
      </c>
      <c r="G397" s="212" t="s">
        <v>241</v>
      </c>
      <c r="H397" s="213">
        <v>1</v>
      </c>
      <c r="I397" s="214"/>
      <c r="J397" s="215">
        <f>ROUND(I397*H397,2)</f>
        <v>0</v>
      </c>
      <c r="K397" s="211" t="s">
        <v>139</v>
      </c>
      <c r="L397" s="69"/>
      <c r="M397" s="216" t="s">
        <v>21</v>
      </c>
      <c r="N397" s="217" t="s">
        <v>40</v>
      </c>
      <c r="O397" s="44"/>
      <c r="P397" s="218">
        <f>O397*H397</f>
        <v>0</v>
      </c>
      <c r="Q397" s="218">
        <v>1.9999999999999999E-06</v>
      </c>
      <c r="R397" s="218">
        <f>Q397*H397</f>
        <v>1.9999999999999999E-06</v>
      </c>
      <c r="S397" s="218">
        <v>0</v>
      </c>
      <c r="T397" s="219">
        <f>S397*H397</f>
        <v>0</v>
      </c>
      <c r="AR397" s="21" t="s">
        <v>175</v>
      </c>
      <c r="AT397" s="21" t="s">
        <v>135</v>
      </c>
      <c r="AU397" s="21" t="s">
        <v>77</v>
      </c>
      <c r="AY397" s="21" t="s">
        <v>134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1" t="s">
        <v>77</v>
      </c>
      <c r="BK397" s="220">
        <f>ROUND(I397*H397,2)</f>
        <v>0</v>
      </c>
      <c r="BL397" s="21" t="s">
        <v>175</v>
      </c>
      <c r="BM397" s="21" t="s">
        <v>822</v>
      </c>
    </row>
    <row r="398" s="1" customFormat="1" ht="16.5" customHeight="1">
      <c r="B398" s="43"/>
      <c r="C398" s="244" t="s">
        <v>511</v>
      </c>
      <c r="D398" s="244" t="s">
        <v>209</v>
      </c>
      <c r="E398" s="245" t="s">
        <v>823</v>
      </c>
      <c r="F398" s="246" t="s">
        <v>824</v>
      </c>
      <c r="G398" s="247" t="s">
        <v>241</v>
      </c>
      <c r="H398" s="248">
        <v>1</v>
      </c>
      <c r="I398" s="249"/>
      <c r="J398" s="250">
        <f>ROUND(I398*H398,2)</f>
        <v>0</v>
      </c>
      <c r="K398" s="246" t="s">
        <v>139</v>
      </c>
      <c r="L398" s="251"/>
      <c r="M398" s="252" t="s">
        <v>21</v>
      </c>
      <c r="N398" s="253" t="s">
        <v>40</v>
      </c>
      <c r="O398" s="44"/>
      <c r="P398" s="218">
        <f>O398*H398</f>
        <v>0</v>
      </c>
      <c r="Q398" s="218">
        <v>0</v>
      </c>
      <c r="R398" s="218">
        <f>Q398*H398</f>
        <v>0</v>
      </c>
      <c r="S398" s="218">
        <v>0</v>
      </c>
      <c r="T398" s="219">
        <f>S398*H398</f>
        <v>0</v>
      </c>
      <c r="AR398" s="21" t="s">
        <v>212</v>
      </c>
      <c r="AT398" s="21" t="s">
        <v>209</v>
      </c>
      <c r="AU398" s="21" t="s">
        <v>77</v>
      </c>
      <c r="AY398" s="21" t="s">
        <v>134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1" t="s">
        <v>77</v>
      </c>
      <c r="BK398" s="220">
        <f>ROUND(I398*H398,2)</f>
        <v>0</v>
      </c>
      <c r="BL398" s="21" t="s">
        <v>175</v>
      </c>
      <c r="BM398" s="21" t="s">
        <v>825</v>
      </c>
    </row>
    <row r="399" s="1" customFormat="1" ht="16.5" customHeight="1">
      <c r="B399" s="43"/>
      <c r="C399" s="209" t="s">
        <v>826</v>
      </c>
      <c r="D399" s="209" t="s">
        <v>135</v>
      </c>
      <c r="E399" s="210" t="s">
        <v>827</v>
      </c>
      <c r="F399" s="211" t="s">
        <v>828</v>
      </c>
      <c r="G399" s="212" t="s">
        <v>241</v>
      </c>
      <c r="H399" s="213">
        <v>12</v>
      </c>
      <c r="I399" s="214"/>
      <c r="J399" s="215">
        <f>ROUND(I399*H399,2)</f>
        <v>0</v>
      </c>
      <c r="K399" s="211" t="s">
        <v>139</v>
      </c>
      <c r="L399" s="69"/>
      <c r="M399" s="216" t="s">
        <v>21</v>
      </c>
      <c r="N399" s="217" t="s">
        <v>40</v>
      </c>
      <c r="O399" s="44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AR399" s="21" t="s">
        <v>175</v>
      </c>
      <c r="AT399" s="21" t="s">
        <v>135</v>
      </c>
      <c r="AU399" s="21" t="s">
        <v>77</v>
      </c>
      <c r="AY399" s="21" t="s">
        <v>134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21" t="s">
        <v>77</v>
      </c>
      <c r="BK399" s="220">
        <f>ROUND(I399*H399,2)</f>
        <v>0</v>
      </c>
      <c r="BL399" s="21" t="s">
        <v>175</v>
      </c>
      <c r="BM399" s="21" t="s">
        <v>829</v>
      </c>
    </row>
    <row r="400" s="1" customFormat="1" ht="16.5" customHeight="1">
      <c r="B400" s="43"/>
      <c r="C400" s="209" t="s">
        <v>830</v>
      </c>
      <c r="D400" s="209" t="s">
        <v>135</v>
      </c>
      <c r="E400" s="210" t="s">
        <v>831</v>
      </c>
      <c r="F400" s="211" t="s">
        <v>832</v>
      </c>
      <c r="G400" s="212" t="s">
        <v>241</v>
      </c>
      <c r="H400" s="213">
        <v>16</v>
      </c>
      <c r="I400" s="214"/>
      <c r="J400" s="215">
        <f>ROUND(I400*H400,2)</f>
        <v>0</v>
      </c>
      <c r="K400" s="211" t="s">
        <v>139</v>
      </c>
      <c r="L400" s="69"/>
      <c r="M400" s="216" t="s">
        <v>21</v>
      </c>
      <c r="N400" s="217" t="s">
        <v>40</v>
      </c>
      <c r="O400" s="44"/>
      <c r="P400" s="218">
        <f>O400*H400</f>
        <v>0</v>
      </c>
      <c r="Q400" s="218">
        <v>0</v>
      </c>
      <c r="R400" s="218">
        <f>Q400*H400</f>
        <v>0</v>
      </c>
      <c r="S400" s="218">
        <v>0</v>
      </c>
      <c r="T400" s="219">
        <f>S400*H400</f>
        <v>0</v>
      </c>
      <c r="AR400" s="21" t="s">
        <v>175</v>
      </c>
      <c r="AT400" s="21" t="s">
        <v>135</v>
      </c>
      <c r="AU400" s="21" t="s">
        <v>77</v>
      </c>
      <c r="AY400" s="21" t="s">
        <v>134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21" t="s">
        <v>77</v>
      </c>
      <c r="BK400" s="220">
        <f>ROUND(I400*H400,2)</f>
        <v>0</v>
      </c>
      <c r="BL400" s="21" t="s">
        <v>175</v>
      </c>
      <c r="BM400" s="21" t="s">
        <v>833</v>
      </c>
    </row>
    <row r="401" s="1" customFormat="1" ht="16.5" customHeight="1">
      <c r="B401" s="43"/>
      <c r="C401" s="209" t="s">
        <v>834</v>
      </c>
      <c r="D401" s="209" t="s">
        <v>135</v>
      </c>
      <c r="E401" s="210" t="s">
        <v>835</v>
      </c>
      <c r="F401" s="211" t="s">
        <v>836</v>
      </c>
      <c r="G401" s="212" t="s">
        <v>241</v>
      </c>
      <c r="H401" s="213">
        <v>2</v>
      </c>
      <c r="I401" s="214"/>
      <c r="J401" s="215">
        <f>ROUND(I401*H401,2)</f>
        <v>0</v>
      </c>
      <c r="K401" s="211" t="s">
        <v>285</v>
      </c>
      <c r="L401" s="69"/>
      <c r="M401" s="216" t="s">
        <v>21</v>
      </c>
      <c r="N401" s="217" t="s">
        <v>40</v>
      </c>
      <c r="O401" s="44"/>
      <c r="P401" s="218">
        <f>O401*H401</f>
        <v>0</v>
      </c>
      <c r="Q401" s="218">
        <v>0</v>
      </c>
      <c r="R401" s="218">
        <f>Q401*H401</f>
        <v>0</v>
      </c>
      <c r="S401" s="218">
        <v>0</v>
      </c>
      <c r="T401" s="219">
        <f>S401*H401</f>
        <v>0</v>
      </c>
      <c r="AR401" s="21" t="s">
        <v>175</v>
      </c>
      <c r="AT401" s="21" t="s">
        <v>135</v>
      </c>
      <c r="AU401" s="21" t="s">
        <v>77</v>
      </c>
      <c r="AY401" s="21" t="s">
        <v>134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1" t="s">
        <v>77</v>
      </c>
      <c r="BK401" s="220">
        <f>ROUND(I401*H401,2)</f>
        <v>0</v>
      </c>
      <c r="BL401" s="21" t="s">
        <v>175</v>
      </c>
      <c r="BM401" s="21" t="s">
        <v>837</v>
      </c>
    </row>
    <row r="402" s="1" customFormat="1" ht="16.5" customHeight="1">
      <c r="B402" s="43"/>
      <c r="C402" s="209" t="s">
        <v>838</v>
      </c>
      <c r="D402" s="209" t="s">
        <v>135</v>
      </c>
      <c r="E402" s="210" t="s">
        <v>839</v>
      </c>
      <c r="F402" s="211" t="s">
        <v>840</v>
      </c>
      <c r="G402" s="212" t="s">
        <v>241</v>
      </c>
      <c r="H402" s="213">
        <v>142</v>
      </c>
      <c r="I402" s="214"/>
      <c r="J402" s="215">
        <f>ROUND(I402*H402,2)</f>
        <v>0</v>
      </c>
      <c r="K402" s="211" t="s">
        <v>139</v>
      </c>
      <c r="L402" s="69"/>
      <c r="M402" s="216" t="s">
        <v>21</v>
      </c>
      <c r="N402" s="217" t="s">
        <v>40</v>
      </c>
      <c r="O402" s="44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AR402" s="21" t="s">
        <v>175</v>
      </c>
      <c r="AT402" s="21" t="s">
        <v>135</v>
      </c>
      <c r="AU402" s="21" t="s">
        <v>77</v>
      </c>
      <c r="AY402" s="21" t="s">
        <v>134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21" t="s">
        <v>77</v>
      </c>
      <c r="BK402" s="220">
        <f>ROUND(I402*H402,2)</f>
        <v>0</v>
      </c>
      <c r="BL402" s="21" t="s">
        <v>175</v>
      </c>
      <c r="BM402" s="21" t="s">
        <v>841</v>
      </c>
    </row>
    <row r="403" s="10" customFormat="1">
      <c r="B403" s="221"/>
      <c r="C403" s="222"/>
      <c r="D403" s="223" t="s">
        <v>141</v>
      </c>
      <c r="E403" s="224" t="s">
        <v>21</v>
      </c>
      <c r="F403" s="225" t="s">
        <v>842</v>
      </c>
      <c r="G403" s="222"/>
      <c r="H403" s="226">
        <v>142</v>
      </c>
      <c r="I403" s="227"/>
      <c r="J403" s="222"/>
      <c r="K403" s="222"/>
      <c r="L403" s="228"/>
      <c r="M403" s="229"/>
      <c r="N403" s="230"/>
      <c r="O403" s="230"/>
      <c r="P403" s="230"/>
      <c r="Q403" s="230"/>
      <c r="R403" s="230"/>
      <c r="S403" s="230"/>
      <c r="T403" s="231"/>
      <c r="AT403" s="232" t="s">
        <v>141</v>
      </c>
      <c r="AU403" s="232" t="s">
        <v>77</v>
      </c>
      <c r="AV403" s="10" t="s">
        <v>79</v>
      </c>
      <c r="AW403" s="10" t="s">
        <v>143</v>
      </c>
      <c r="AX403" s="10" t="s">
        <v>69</v>
      </c>
      <c r="AY403" s="232" t="s">
        <v>134</v>
      </c>
    </row>
    <row r="404" s="10" customFormat="1">
      <c r="B404" s="221"/>
      <c r="C404" s="222"/>
      <c r="D404" s="223" t="s">
        <v>141</v>
      </c>
      <c r="E404" s="224" t="s">
        <v>21</v>
      </c>
      <c r="F404" s="225" t="s">
        <v>21</v>
      </c>
      <c r="G404" s="222"/>
      <c r="H404" s="226">
        <v>0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141</v>
      </c>
      <c r="AU404" s="232" t="s">
        <v>77</v>
      </c>
      <c r="AV404" s="10" t="s">
        <v>79</v>
      </c>
      <c r="AW404" s="10" t="s">
        <v>6</v>
      </c>
      <c r="AX404" s="10" t="s">
        <v>69</v>
      </c>
      <c r="AY404" s="232" t="s">
        <v>134</v>
      </c>
    </row>
    <row r="405" s="11" customFormat="1">
      <c r="B405" s="233"/>
      <c r="C405" s="234"/>
      <c r="D405" s="223" t="s">
        <v>141</v>
      </c>
      <c r="E405" s="235" t="s">
        <v>21</v>
      </c>
      <c r="F405" s="236" t="s">
        <v>144</v>
      </c>
      <c r="G405" s="234"/>
      <c r="H405" s="237">
        <v>142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141</v>
      </c>
      <c r="AU405" s="243" t="s">
        <v>77</v>
      </c>
      <c r="AV405" s="11" t="s">
        <v>140</v>
      </c>
      <c r="AW405" s="11" t="s">
        <v>143</v>
      </c>
      <c r="AX405" s="11" t="s">
        <v>77</v>
      </c>
      <c r="AY405" s="243" t="s">
        <v>134</v>
      </c>
    </row>
    <row r="406" s="9" customFormat="1" ht="37.44" customHeight="1">
      <c r="B406" s="195"/>
      <c r="C406" s="196"/>
      <c r="D406" s="197" t="s">
        <v>68</v>
      </c>
      <c r="E406" s="198" t="s">
        <v>843</v>
      </c>
      <c r="F406" s="198" t="s">
        <v>844</v>
      </c>
      <c r="G406" s="196"/>
      <c r="H406" s="196"/>
      <c r="I406" s="199"/>
      <c r="J406" s="200">
        <f>BK406</f>
        <v>0</v>
      </c>
      <c r="K406" s="196"/>
      <c r="L406" s="201"/>
      <c r="M406" s="202"/>
      <c r="N406" s="203"/>
      <c r="O406" s="203"/>
      <c r="P406" s="204">
        <f>SUM(P407:P424)</f>
        <v>0</v>
      </c>
      <c r="Q406" s="203"/>
      <c r="R406" s="204">
        <f>SUM(R407:R424)</f>
        <v>0.0163672742</v>
      </c>
      <c r="S406" s="203"/>
      <c r="T406" s="205">
        <f>SUM(T407:T424)</f>
        <v>0</v>
      </c>
      <c r="AR406" s="206" t="s">
        <v>79</v>
      </c>
      <c r="AT406" s="207" t="s">
        <v>68</v>
      </c>
      <c r="AU406" s="207" t="s">
        <v>69</v>
      </c>
      <c r="AY406" s="206" t="s">
        <v>134</v>
      </c>
      <c r="BK406" s="208">
        <f>SUM(BK407:BK424)</f>
        <v>0</v>
      </c>
    </row>
    <row r="407" s="1" customFormat="1" ht="25.5" customHeight="1">
      <c r="B407" s="43"/>
      <c r="C407" s="209" t="s">
        <v>845</v>
      </c>
      <c r="D407" s="209" t="s">
        <v>135</v>
      </c>
      <c r="E407" s="210" t="s">
        <v>846</v>
      </c>
      <c r="F407" s="211" t="s">
        <v>847</v>
      </c>
      <c r="G407" s="212" t="s">
        <v>138</v>
      </c>
      <c r="H407" s="213">
        <v>5.4589999999999996</v>
      </c>
      <c r="I407" s="214"/>
      <c r="J407" s="215">
        <f>ROUND(I407*H407,2)</f>
        <v>0</v>
      </c>
      <c r="K407" s="211" t="s">
        <v>139</v>
      </c>
      <c r="L407" s="69"/>
      <c r="M407" s="216" t="s">
        <v>21</v>
      </c>
      <c r="N407" s="217" t="s">
        <v>40</v>
      </c>
      <c r="O407" s="44"/>
      <c r="P407" s="218">
        <f>O407*H407</f>
        <v>0</v>
      </c>
      <c r="Q407" s="218">
        <v>6.7000000000000002E-05</v>
      </c>
      <c r="R407" s="218">
        <f>Q407*H407</f>
        <v>0.00036575299999999997</v>
      </c>
      <c r="S407" s="218">
        <v>0</v>
      </c>
      <c r="T407" s="219">
        <f>S407*H407</f>
        <v>0</v>
      </c>
      <c r="AR407" s="21" t="s">
        <v>175</v>
      </c>
      <c r="AT407" s="21" t="s">
        <v>135</v>
      </c>
      <c r="AU407" s="21" t="s">
        <v>77</v>
      </c>
      <c r="AY407" s="21" t="s">
        <v>134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21" t="s">
        <v>77</v>
      </c>
      <c r="BK407" s="220">
        <f>ROUND(I407*H407,2)</f>
        <v>0</v>
      </c>
      <c r="BL407" s="21" t="s">
        <v>175</v>
      </c>
      <c r="BM407" s="21" t="s">
        <v>848</v>
      </c>
    </row>
    <row r="408" s="1" customFormat="1" ht="25.5" customHeight="1">
      <c r="B408" s="43"/>
      <c r="C408" s="209" t="s">
        <v>524</v>
      </c>
      <c r="D408" s="209" t="s">
        <v>135</v>
      </c>
      <c r="E408" s="210" t="s">
        <v>849</v>
      </c>
      <c r="F408" s="211" t="s">
        <v>850</v>
      </c>
      <c r="G408" s="212" t="s">
        <v>138</v>
      </c>
      <c r="H408" s="213">
        <v>5.4589999999999996</v>
      </c>
      <c r="I408" s="214"/>
      <c r="J408" s="215">
        <f>ROUND(I408*H408,2)</f>
        <v>0</v>
      </c>
      <c r="K408" s="211" t="s">
        <v>139</v>
      </c>
      <c r="L408" s="69"/>
      <c r="M408" s="216" t="s">
        <v>21</v>
      </c>
      <c r="N408" s="217" t="s">
        <v>40</v>
      </c>
      <c r="O408" s="44"/>
      <c r="P408" s="218">
        <f>O408*H408</f>
        <v>0</v>
      </c>
      <c r="Q408" s="218">
        <v>8.0000000000000007E-05</v>
      </c>
      <c r="R408" s="218">
        <f>Q408*H408</f>
        <v>0.00043671999999999998</v>
      </c>
      <c r="S408" s="218">
        <v>0</v>
      </c>
      <c r="T408" s="219">
        <f>S408*H408</f>
        <v>0</v>
      </c>
      <c r="AR408" s="21" t="s">
        <v>175</v>
      </c>
      <c r="AT408" s="21" t="s">
        <v>135</v>
      </c>
      <c r="AU408" s="21" t="s">
        <v>77</v>
      </c>
      <c r="AY408" s="21" t="s">
        <v>134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21" t="s">
        <v>77</v>
      </c>
      <c r="BK408" s="220">
        <f>ROUND(I408*H408,2)</f>
        <v>0</v>
      </c>
      <c r="BL408" s="21" t="s">
        <v>175</v>
      </c>
      <c r="BM408" s="21" t="s">
        <v>851</v>
      </c>
    </row>
    <row r="409" s="1" customFormat="1" ht="16.5" customHeight="1">
      <c r="B409" s="43"/>
      <c r="C409" s="209" t="s">
        <v>852</v>
      </c>
      <c r="D409" s="209" t="s">
        <v>135</v>
      </c>
      <c r="E409" s="210" t="s">
        <v>853</v>
      </c>
      <c r="F409" s="211" t="s">
        <v>854</v>
      </c>
      <c r="G409" s="212" t="s">
        <v>138</v>
      </c>
      <c r="H409" s="213">
        <v>5.4589999999999996</v>
      </c>
      <c r="I409" s="214"/>
      <c r="J409" s="215">
        <f>ROUND(I409*H409,2)</f>
        <v>0</v>
      </c>
      <c r="K409" s="211" t="s">
        <v>139</v>
      </c>
      <c r="L409" s="69"/>
      <c r="M409" s="216" t="s">
        <v>21</v>
      </c>
      <c r="N409" s="217" t="s">
        <v>40</v>
      </c>
      <c r="O409" s="44"/>
      <c r="P409" s="218">
        <f>O409*H409</f>
        <v>0</v>
      </c>
      <c r="Q409" s="218">
        <v>0.00014375</v>
      </c>
      <c r="R409" s="218">
        <f>Q409*H409</f>
        <v>0.00078473124999999997</v>
      </c>
      <c r="S409" s="218">
        <v>0</v>
      </c>
      <c r="T409" s="219">
        <f>S409*H409</f>
        <v>0</v>
      </c>
      <c r="AR409" s="21" t="s">
        <v>175</v>
      </c>
      <c r="AT409" s="21" t="s">
        <v>135</v>
      </c>
      <c r="AU409" s="21" t="s">
        <v>77</v>
      </c>
      <c r="AY409" s="21" t="s">
        <v>134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21" t="s">
        <v>77</v>
      </c>
      <c r="BK409" s="220">
        <f>ROUND(I409*H409,2)</f>
        <v>0</v>
      </c>
      <c r="BL409" s="21" t="s">
        <v>175</v>
      </c>
      <c r="BM409" s="21" t="s">
        <v>855</v>
      </c>
    </row>
    <row r="410" s="1" customFormat="1" ht="25.5" customHeight="1">
      <c r="B410" s="43"/>
      <c r="C410" s="209" t="s">
        <v>527</v>
      </c>
      <c r="D410" s="209" t="s">
        <v>135</v>
      </c>
      <c r="E410" s="210" t="s">
        <v>856</v>
      </c>
      <c r="F410" s="211" t="s">
        <v>857</v>
      </c>
      <c r="G410" s="212" t="s">
        <v>138</v>
      </c>
      <c r="H410" s="213">
        <v>5.4589999999999996</v>
      </c>
      <c r="I410" s="214"/>
      <c r="J410" s="215">
        <f>ROUND(I410*H410,2)</f>
        <v>0</v>
      </c>
      <c r="K410" s="211" t="s">
        <v>139</v>
      </c>
      <c r="L410" s="69"/>
      <c r="M410" s="216" t="s">
        <v>21</v>
      </c>
      <c r="N410" s="217" t="s">
        <v>40</v>
      </c>
      <c r="O410" s="44"/>
      <c r="P410" s="218">
        <f>O410*H410</f>
        <v>0</v>
      </c>
      <c r="Q410" s="218">
        <v>0.00012305000000000001</v>
      </c>
      <c r="R410" s="218">
        <f>Q410*H410</f>
        <v>0.00067172995000000003</v>
      </c>
      <c r="S410" s="218">
        <v>0</v>
      </c>
      <c r="T410" s="219">
        <f>S410*H410</f>
        <v>0</v>
      </c>
      <c r="AR410" s="21" t="s">
        <v>175</v>
      </c>
      <c r="AT410" s="21" t="s">
        <v>135</v>
      </c>
      <c r="AU410" s="21" t="s">
        <v>77</v>
      </c>
      <c r="AY410" s="21" t="s">
        <v>134</v>
      </c>
      <c r="BE410" s="220">
        <f>IF(N410="základní",J410,0)</f>
        <v>0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21" t="s">
        <v>77</v>
      </c>
      <c r="BK410" s="220">
        <f>ROUND(I410*H410,2)</f>
        <v>0</v>
      </c>
      <c r="BL410" s="21" t="s">
        <v>175</v>
      </c>
      <c r="BM410" s="21" t="s">
        <v>858</v>
      </c>
    </row>
    <row r="411" s="1" customFormat="1" ht="25.5" customHeight="1">
      <c r="B411" s="43"/>
      <c r="C411" s="209" t="s">
        <v>859</v>
      </c>
      <c r="D411" s="209" t="s">
        <v>135</v>
      </c>
      <c r="E411" s="210" t="s">
        <v>860</v>
      </c>
      <c r="F411" s="211" t="s">
        <v>861</v>
      </c>
      <c r="G411" s="212" t="s">
        <v>203</v>
      </c>
      <c r="H411" s="213">
        <v>20</v>
      </c>
      <c r="I411" s="214"/>
      <c r="J411" s="215">
        <f>ROUND(I411*H411,2)</f>
        <v>0</v>
      </c>
      <c r="K411" s="211" t="s">
        <v>139</v>
      </c>
      <c r="L411" s="69"/>
      <c r="M411" s="216" t="s">
        <v>21</v>
      </c>
      <c r="N411" s="217" t="s">
        <v>40</v>
      </c>
      <c r="O411" s="44"/>
      <c r="P411" s="218">
        <f>O411*H411</f>
        <v>0</v>
      </c>
      <c r="Q411" s="218">
        <v>6.0000000000000002E-06</v>
      </c>
      <c r="R411" s="218">
        <f>Q411*H411</f>
        <v>0.00012</v>
      </c>
      <c r="S411" s="218">
        <v>0</v>
      </c>
      <c r="T411" s="219">
        <f>S411*H411</f>
        <v>0</v>
      </c>
      <c r="AR411" s="21" t="s">
        <v>175</v>
      </c>
      <c r="AT411" s="21" t="s">
        <v>135</v>
      </c>
      <c r="AU411" s="21" t="s">
        <v>77</v>
      </c>
      <c r="AY411" s="21" t="s">
        <v>134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1" t="s">
        <v>77</v>
      </c>
      <c r="BK411" s="220">
        <f>ROUND(I411*H411,2)</f>
        <v>0</v>
      </c>
      <c r="BL411" s="21" t="s">
        <v>175</v>
      </c>
      <c r="BM411" s="21" t="s">
        <v>862</v>
      </c>
    </row>
    <row r="412" s="1" customFormat="1" ht="25.5" customHeight="1">
      <c r="B412" s="43"/>
      <c r="C412" s="209" t="s">
        <v>531</v>
      </c>
      <c r="D412" s="209" t="s">
        <v>135</v>
      </c>
      <c r="E412" s="210" t="s">
        <v>863</v>
      </c>
      <c r="F412" s="211" t="s">
        <v>864</v>
      </c>
      <c r="G412" s="212" t="s">
        <v>203</v>
      </c>
      <c r="H412" s="213">
        <v>20</v>
      </c>
      <c r="I412" s="214"/>
      <c r="J412" s="215">
        <f>ROUND(I412*H412,2)</f>
        <v>0</v>
      </c>
      <c r="K412" s="211" t="s">
        <v>139</v>
      </c>
      <c r="L412" s="69"/>
      <c r="M412" s="216" t="s">
        <v>21</v>
      </c>
      <c r="N412" s="217" t="s">
        <v>40</v>
      </c>
      <c r="O412" s="44"/>
      <c r="P412" s="218">
        <f>O412*H412</f>
        <v>0</v>
      </c>
      <c r="Q412" s="218">
        <v>1.8640000000000001E-05</v>
      </c>
      <c r="R412" s="218">
        <f>Q412*H412</f>
        <v>0.00037280000000000001</v>
      </c>
      <c r="S412" s="218">
        <v>0</v>
      </c>
      <c r="T412" s="219">
        <f>S412*H412</f>
        <v>0</v>
      </c>
      <c r="AR412" s="21" t="s">
        <v>175</v>
      </c>
      <c r="AT412" s="21" t="s">
        <v>135</v>
      </c>
      <c r="AU412" s="21" t="s">
        <v>77</v>
      </c>
      <c r="AY412" s="21" t="s">
        <v>134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21" t="s">
        <v>77</v>
      </c>
      <c r="BK412" s="220">
        <f>ROUND(I412*H412,2)</f>
        <v>0</v>
      </c>
      <c r="BL412" s="21" t="s">
        <v>175</v>
      </c>
      <c r="BM412" s="21" t="s">
        <v>865</v>
      </c>
    </row>
    <row r="413" s="1" customFormat="1" ht="25.5" customHeight="1">
      <c r="B413" s="43"/>
      <c r="C413" s="209" t="s">
        <v>866</v>
      </c>
      <c r="D413" s="209" t="s">
        <v>135</v>
      </c>
      <c r="E413" s="210" t="s">
        <v>867</v>
      </c>
      <c r="F413" s="211" t="s">
        <v>868</v>
      </c>
      <c r="G413" s="212" t="s">
        <v>203</v>
      </c>
      <c r="H413" s="213">
        <v>20</v>
      </c>
      <c r="I413" s="214"/>
      <c r="J413" s="215">
        <f>ROUND(I413*H413,2)</f>
        <v>0</v>
      </c>
      <c r="K413" s="211" t="s">
        <v>139</v>
      </c>
      <c r="L413" s="69"/>
      <c r="M413" s="216" t="s">
        <v>21</v>
      </c>
      <c r="N413" s="217" t="s">
        <v>40</v>
      </c>
      <c r="O413" s="44"/>
      <c r="P413" s="218">
        <f>O413*H413</f>
        <v>0</v>
      </c>
      <c r="Q413" s="218">
        <v>2.0910000000000001E-05</v>
      </c>
      <c r="R413" s="218">
        <f>Q413*H413</f>
        <v>0.00041820000000000003</v>
      </c>
      <c r="S413" s="218">
        <v>0</v>
      </c>
      <c r="T413" s="219">
        <f>S413*H413</f>
        <v>0</v>
      </c>
      <c r="AR413" s="21" t="s">
        <v>175</v>
      </c>
      <c r="AT413" s="21" t="s">
        <v>135</v>
      </c>
      <c r="AU413" s="21" t="s">
        <v>77</v>
      </c>
      <c r="AY413" s="21" t="s">
        <v>134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21" t="s">
        <v>77</v>
      </c>
      <c r="BK413" s="220">
        <f>ROUND(I413*H413,2)</f>
        <v>0</v>
      </c>
      <c r="BL413" s="21" t="s">
        <v>175</v>
      </c>
      <c r="BM413" s="21" t="s">
        <v>869</v>
      </c>
    </row>
    <row r="414" s="1" customFormat="1" ht="25.5" customHeight="1">
      <c r="B414" s="43"/>
      <c r="C414" s="209" t="s">
        <v>534</v>
      </c>
      <c r="D414" s="209" t="s">
        <v>135</v>
      </c>
      <c r="E414" s="210" t="s">
        <v>870</v>
      </c>
      <c r="F414" s="211" t="s">
        <v>871</v>
      </c>
      <c r="G414" s="212" t="s">
        <v>203</v>
      </c>
      <c r="H414" s="213">
        <v>20</v>
      </c>
      <c r="I414" s="214"/>
      <c r="J414" s="215">
        <f>ROUND(I414*H414,2)</f>
        <v>0</v>
      </c>
      <c r="K414" s="211" t="s">
        <v>139</v>
      </c>
      <c r="L414" s="69"/>
      <c r="M414" s="216" t="s">
        <v>21</v>
      </c>
      <c r="N414" s="217" t="s">
        <v>40</v>
      </c>
      <c r="O414" s="44"/>
      <c r="P414" s="218">
        <f>O414*H414</f>
        <v>0</v>
      </c>
      <c r="Q414" s="218">
        <v>3.1940000000000003E-05</v>
      </c>
      <c r="R414" s="218">
        <f>Q414*H414</f>
        <v>0.00063880000000000002</v>
      </c>
      <c r="S414" s="218">
        <v>0</v>
      </c>
      <c r="T414" s="219">
        <f>S414*H414</f>
        <v>0</v>
      </c>
      <c r="AR414" s="21" t="s">
        <v>175</v>
      </c>
      <c r="AT414" s="21" t="s">
        <v>135</v>
      </c>
      <c r="AU414" s="21" t="s">
        <v>77</v>
      </c>
      <c r="AY414" s="21" t="s">
        <v>134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21" t="s">
        <v>77</v>
      </c>
      <c r="BK414" s="220">
        <f>ROUND(I414*H414,2)</f>
        <v>0</v>
      </c>
      <c r="BL414" s="21" t="s">
        <v>175</v>
      </c>
      <c r="BM414" s="21" t="s">
        <v>872</v>
      </c>
    </row>
    <row r="415" s="1" customFormat="1" ht="16.5" customHeight="1">
      <c r="B415" s="43"/>
      <c r="C415" s="209" t="s">
        <v>873</v>
      </c>
      <c r="D415" s="209" t="s">
        <v>135</v>
      </c>
      <c r="E415" s="210" t="s">
        <v>874</v>
      </c>
      <c r="F415" s="211" t="s">
        <v>875</v>
      </c>
      <c r="G415" s="212" t="s">
        <v>138</v>
      </c>
      <c r="H415" s="213">
        <v>22.103999999999999</v>
      </c>
      <c r="I415" s="214"/>
      <c r="J415" s="215">
        <f>ROUND(I415*H415,2)</f>
        <v>0</v>
      </c>
      <c r="K415" s="211" t="s">
        <v>139</v>
      </c>
      <c r="L415" s="69"/>
      <c r="M415" s="216" t="s">
        <v>21</v>
      </c>
      <c r="N415" s="217" t="s">
        <v>40</v>
      </c>
      <c r="O415" s="44"/>
      <c r="P415" s="218">
        <f>O415*H415</f>
        <v>0</v>
      </c>
      <c r="Q415" s="218">
        <v>0.00021000000000000001</v>
      </c>
      <c r="R415" s="218">
        <f>Q415*H415</f>
        <v>0.0046418400000000004</v>
      </c>
      <c r="S415" s="218">
        <v>0</v>
      </c>
      <c r="T415" s="219">
        <f>S415*H415</f>
        <v>0</v>
      </c>
      <c r="AR415" s="21" t="s">
        <v>175</v>
      </c>
      <c r="AT415" s="21" t="s">
        <v>135</v>
      </c>
      <c r="AU415" s="21" t="s">
        <v>77</v>
      </c>
      <c r="AY415" s="21" t="s">
        <v>134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21" t="s">
        <v>77</v>
      </c>
      <c r="BK415" s="220">
        <f>ROUND(I415*H415,2)</f>
        <v>0</v>
      </c>
      <c r="BL415" s="21" t="s">
        <v>175</v>
      </c>
      <c r="BM415" s="21" t="s">
        <v>876</v>
      </c>
    </row>
    <row r="416" s="10" customFormat="1">
      <c r="B416" s="221"/>
      <c r="C416" s="222"/>
      <c r="D416" s="223" t="s">
        <v>141</v>
      </c>
      <c r="E416" s="224" t="s">
        <v>21</v>
      </c>
      <c r="F416" s="225" t="s">
        <v>877</v>
      </c>
      <c r="G416" s="222"/>
      <c r="H416" s="226">
        <v>21.465</v>
      </c>
      <c r="I416" s="227"/>
      <c r="J416" s="222"/>
      <c r="K416" s="222"/>
      <c r="L416" s="228"/>
      <c r="M416" s="229"/>
      <c r="N416" s="230"/>
      <c r="O416" s="230"/>
      <c r="P416" s="230"/>
      <c r="Q416" s="230"/>
      <c r="R416" s="230"/>
      <c r="S416" s="230"/>
      <c r="T416" s="231"/>
      <c r="AT416" s="232" t="s">
        <v>141</v>
      </c>
      <c r="AU416" s="232" t="s">
        <v>77</v>
      </c>
      <c r="AV416" s="10" t="s">
        <v>79</v>
      </c>
      <c r="AW416" s="10" t="s">
        <v>143</v>
      </c>
      <c r="AX416" s="10" t="s">
        <v>69</v>
      </c>
      <c r="AY416" s="232" t="s">
        <v>134</v>
      </c>
    </row>
    <row r="417" s="10" customFormat="1">
      <c r="B417" s="221"/>
      <c r="C417" s="222"/>
      <c r="D417" s="223" t="s">
        <v>141</v>
      </c>
      <c r="E417" s="224" t="s">
        <v>21</v>
      </c>
      <c r="F417" s="225" t="s">
        <v>878</v>
      </c>
      <c r="G417" s="222"/>
      <c r="H417" s="226">
        <v>0.63900000000000001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141</v>
      </c>
      <c r="AU417" s="232" t="s">
        <v>77</v>
      </c>
      <c r="AV417" s="10" t="s">
        <v>79</v>
      </c>
      <c r="AW417" s="10" t="s">
        <v>143</v>
      </c>
      <c r="AX417" s="10" t="s">
        <v>69</v>
      </c>
      <c r="AY417" s="232" t="s">
        <v>134</v>
      </c>
    </row>
    <row r="418" s="10" customFormat="1">
      <c r="B418" s="221"/>
      <c r="C418" s="222"/>
      <c r="D418" s="223" t="s">
        <v>141</v>
      </c>
      <c r="E418" s="224" t="s">
        <v>21</v>
      </c>
      <c r="F418" s="225" t="s">
        <v>21</v>
      </c>
      <c r="G418" s="222"/>
      <c r="H418" s="226">
        <v>0</v>
      </c>
      <c r="I418" s="227"/>
      <c r="J418" s="222"/>
      <c r="K418" s="222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141</v>
      </c>
      <c r="AU418" s="232" t="s">
        <v>77</v>
      </c>
      <c r="AV418" s="10" t="s">
        <v>79</v>
      </c>
      <c r="AW418" s="10" t="s">
        <v>6</v>
      </c>
      <c r="AX418" s="10" t="s">
        <v>69</v>
      </c>
      <c r="AY418" s="232" t="s">
        <v>134</v>
      </c>
    </row>
    <row r="419" s="11" customFormat="1">
      <c r="B419" s="233"/>
      <c r="C419" s="234"/>
      <c r="D419" s="223" t="s">
        <v>141</v>
      </c>
      <c r="E419" s="235" t="s">
        <v>21</v>
      </c>
      <c r="F419" s="236" t="s">
        <v>144</v>
      </c>
      <c r="G419" s="234"/>
      <c r="H419" s="237">
        <v>22.103999999999999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AT419" s="243" t="s">
        <v>141</v>
      </c>
      <c r="AU419" s="243" t="s">
        <v>77</v>
      </c>
      <c r="AV419" s="11" t="s">
        <v>140</v>
      </c>
      <c r="AW419" s="11" t="s">
        <v>143</v>
      </c>
      <c r="AX419" s="11" t="s">
        <v>77</v>
      </c>
      <c r="AY419" s="243" t="s">
        <v>134</v>
      </c>
    </row>
    <row r="420" s="1" customFormat="1" ht="25.5" customHeight="1">
      <c r="B420" s="43"/>
      <c r="C420" s="209" t="s">
        <v>538</v>
      </c>
      <c r="D420" s="209" t="s">
        <v>135</v>
      </c>
      <c r="E420" s="210" t="s">
        <v>879</v>
      </c>
      <c r="F420" s="211" t="s">
        <v>880</v>
      </c>
      <c r="G420" s="212" t="s">
        <v>138</v>
      </c>
      <c r="H420" s="213">
        <v>19.192</v>
      </c>
      <c r="I420" s="214"/>
      <c r="J420" s="215">
        <f>ROUND(I420*H420,2)</f>
        <v>0</v>
      </c>
      <c r="K420" s="211" t="s">
        <v>139</v>
      </c>
      <c r="L420" s="69"/>
      <c r="M420" s="216" t="s">
        <v>21</v>
      </c>
      <c r="N420" s="217" t="s">
        <v>40</v>
      </c>
      <c r="O420" s="44"/>
      <c r="P420" s="218">
        <f>O420*H420</f>
        <v>0</v>
      </c>
      <c r="Q420" s="218">
        <v>0.0004125</v>
      </c>
      <c r="R420" s="218">
        <f>Q420*H420</f>
        <v>0.0079167000000000005</v>
      </c>
      <c r="S420" s="218">
        <v>0</v>
      </c>
      <c r="T420" s="219">
        <f>S420*H420</f>
        <v>0</v>
      </c>
      <c r="AR420" s="21" t="s">
        <v>175</v>
      </c>
      <c r="AT420" s="21" t="s">
        <v>135</v>
      </c>
      <c r="AU420" s="21" t="s">
        <v>77</v>
      </c>
      <c r="AY420" s="21" t="s">
        <v>134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1" t="s">
        <v>77</v>
      </c>
      <c r="BK420" s="220">
        <f>ROUND(I420*H420,2)</f>
        <v>0</v>
      </c>
      <c r="BL420" s="21" t="s">
        <v>175</v>
      </c>
      <c r="BM420" s="21" t="s">
        <v>881</v>
      </c>
    </row>
    <row r="421" s="10" customFormat="1">
      <c r="B421" s="221"/>
      <c r="C421" s="222"/>
      <c r="D421" s="223" t="s">
        <v>141</v>
      </c>
      <c r="E421" s="224" t="s">
        <v>21</v>
      </c>
      <c r="F421" s="225" t="s">
        <v>882</v>
      </c>
      <c r="G421" s="222"/>
      <c r="H421" s="226">
        <v>10.5861</v>
      </c>
      <c r="I421" s="227"/>
      <c r="J421" s="222"/>
      <c r="K421" s="222"/>
      <c r="L421" s="228"/>
      <c r="M421" s="229"/>
      <c r="N421" s="230"/>
      <c r="O421" s="230"/>
      <c r="P421" s="230"/>
      <c r="Q421" s="230"/>
      <c r="R421" s="230"/>
      <c r="S421" s="230"/>
      <c r="T421" s="231"/>
      <c r="AT421" s="232" t="s">
        <v>141</v>
      </c>
      <c r="AU421" s="232" t="s">
        <v>77</v>
      </c>
      <c r="AV421" s="10" t="s">
        <v>79</v>
      </c>
      <c r="AW421" s="10" t="s">
        <v>143</v>
      </c>
      <c r="AX421" s="10" t="s">
        <v>69</v>
      </c>
      <c r="AY421" s="232" t="s">
        <v>134</v>
      </c>
    </row>
    <row r="422" s="10" customFormat="1">
      <c r="B422" s="221"/>
      <c r="C422" s="222"/>
      <c r="D422" s="223" t="s">
        <v>141</v>
      </c>
      <c r="E422" s="224" t="s">
        <v>21</v>
      </c>
      <c r="F422" s="225" t="s">
        <v>883</v>
      </c>
      <c r="G422" s="222"/>
      <c r="H422" s="226">
        <v>8.6062999999999992</v>
      </c>
      <c r="I422" s="227"/>
      <c r="J422" s="222"/>
      <c r="K422" s="222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141</v>
      </c>
      <c r="AU422" s="232" t="s">
        <v>77</v>
      </c>
      <c r="AV422" s="10" t="s">
        <v>79</v>
      </c>
      <c r="AW422" s="10" t="s">
        <v>143</v>
      </c>
      <c r="AX422" s="10" t="s">
        <v>69</v>
      </c>
      <c r="AY422" s="232" t="s">
        <v>134</v>
      </c>
    </row>
    <row r="423" s="10" customFormat="1">
      <c r="B423" s="221"/>
      <c r="C423" s="222"/>
      <c r="D423" s="223" t="s">
        <v>141</v>
      </c>
      <c r="E423" s="224" t="s">
        <v>21</v>
      </c>
      <c r="F423" s="225" t="s">
        <v>21</v>
      </c>
      <c r="G423" s="222"/>
      <c r="H423" s="226">
        <v>0</v>
      </c>
      <c r="I423" s="227"/>
      <c r="J423" s="222"/>
      <c r="K423" s="222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141</v>
      </c>
      <c r="AU423" s="232" t="s">
        <v>77</v>
      </c>
      <c r="AV423" s="10" t="s">
        <v>79</v>
      </c>
      <c r="AW423" s="10" t="s">
        <v>6</v>
      </c>
      <c r="AX423" s="10" t="s">
        <v>69</v>
      </c>
      <c r="AY423" s="232" t="s">
        <v>134</v>
      </c>
    </row>
    <row r="424" s="11" customFormat="1">
      <c r="B424" s="233"/>
      <c r="C424" s="234"/>
      <c r="D424" s="223" t="s">
        <v>141</v>
      </c>
      <c r="E424" s="235" t="s">
        <v>21</v>
      </c>
      <c r="F424" s="236" t="s">
        <v>144</v>
      </c>
      <c r="G424" s="234"/>
      <c r="H424" s="237">
        <v>19.192399999999999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AT424" s="243" t="s">
        <v>141</v>
      </c>
      <c r="AU424" s="243" t="s">
        <v>77</v>
      </c>
      <c r="AV424" s="11" t="s">
        <v>140</v>
      </c>
      <c r="AW424" s="11" t="s">
        <v>143</v>
      </c>
      <c r="AX424" s="11" t="s">
        <v>77</v>
      </c>
      <c r="AY424" s="243" t="s">
        <v>134</v>
      </c>
    </row>
    <row r="425" s="9" customFormat="1" ht="37.44" customHeight="1">
      <c r="B425" s="195"/>
      <c r="C425" s="196"/>
      <c r="D425" s="197" t="s">
        <v>68</v>
      </c>
      <c r="E425" s="198" t="s">
        <v>884</v>
      </c>
      <c r="F425" s="198" t="s">
        <v>885</v>
      </c>
      <c r="G425" s="196"/>
      <c r="H425" s="196"/>
      <c r="I425" s="199"/>
      <c r="J425" s="200">
        <f>BK425</f>
        <v>0</v>
      </c>
      <c r="K425" s="196"/>
      <c r="L425" s="201"/>
      <c r="M425" s="202"/>
      <c r="N425" s="203"/>
      <c r="O425" s="203"/>
      <c r="P425" s="204">
        <f>SUM(P426:P434)</f>
        <v>0</v>
      </c>
      <c r="Q425" s="203"/>
      <c r="R425" s="204">
        <f>SUM(R426:R434)</f>
        <v>0.037116529940000004</v>
      </c>
      <c r="S425" s="203"/>
      <c r="T425" s="205">
        <f>SUM(T426:T434)</f>
        <v>0</v>
      </c>
      <c r="AR425" s="206" t="s">
        <v>79</v>
      </c>
      <c r="AT425" s="207" t="s">
        <v>68</v>
      </c>
      <c r="AU425" s="207" t="s">
        <v>69</v>
      </c>
      <c r="AY425" s="206" t="s">
        <v>134</v>
      </c>
      <c r="BK425" s="208">
        <f>SUM(BK426:BK434)</f>
        <v>0</v>
      </c>
    </row>
    <row r="426" s="1" customFormat="1" ht="16.5" customHeight="1">
      <c r="B426" s="43"/>
      <c r="C426" s="209" t="s">
        <v>886</v>
      </c>
      <c r="D426" s="209" t="s">
        <v>135</v>
      </c>
      <c r="E426" s="210" t="s">
        <v>887</v>
      </c>
      <c r="F426" s="211" t="s">
        <v>888</v>
      </c>
      <c r="G426" s="212" t="s">
        <v>138</v>
      </c>
      <c r="H426" s="213">
        <v>91.534999999999997</v>
      </c>
      <c r="I426" s="214"/>
      <c r="J426" s="215">
        <f>ROUND(I426*H426,2)</f>
        <v>0</v>
      </c>
      <c r="K426" s="211" t="s">
        <v>139</v>
      </c>
      <c r="L426" s="69"/>
      <c r="M426" s="216" t="s">
        <v>21</v>
      </c>
      <c r="N426" s="217" t="s">
        <v>40</v>
      </c>
      <c r="O426" s="44"/>
      <c r="P426" s="218">
        <f>O426*H426</f>
        <v>0</v>
      </c>
      <c r="Q426" s="218">
        <v>0.00040000000000000002</v>
      </c>
      <c r="R426" s="218">
        <f>Q426*H426</f>
        <v>0.036614000000000001</v>
      </c>
      <c r="S426" s="218">
        <v>0</v>
      </c>
      <c r="T426" s="219">
        <f>S426*H426</f>
        <v>0</v>
      </c>
      <c r="AR426" s="21" t="s">
        <v>175</v>
      </c>
      <c r="AT426" s="21" t="s">
        <v>135</v>
      </c>
      <c r="AU426" s="21" t="s">
        <v>77</v>
      </c>
      <c r="AY426" s="21" t="s">
        <v>134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21" t="s">
        <v>77</v>
      </c>
      <c r="BK426" s="220">
        <f>ROUND(I426*H426,2)</f>
        <v>0</v>
      </c>
      <c r="BL426" s="21" t="s">
        <v>175</v>
      </c>
      <c r="BM426" s="21" t="s">
        <v>889</v>
      </c>
    </row>
    <row r="427" s="1" customFormat="1" ht="25.5" customHeight="1">
      <c r="B427" s="43"/>
      <c r="C427" s="209" t="s">
        <v>541</v>
      </c>
      <c r="D427" s="209" t="s">
        <v>135</v>
      </c>
      <c r="E427" s="210" t="s">
        <v>890</v>
      </c>
      <c r="F427" s="211" t="s">
        <v>891</v>
      </c>
      <c r="G427" s="212" t="s">
        <v>203</v>
      </c>
      <c r="H427" s="213">
        <v>11.965</v>
      </c>
      <c r="I427" s="214"/>
      <c r="J427" s="215">
        <f>ROUND(I427*H427,2)</f>
        <v>0</v>
      </c>
      <c r="K427" s="211" t="s">
        <v>139</v>
      </c>
      <c r="L427" s="69"/>
      <c r="M427" s="216" t="s">
        <v>21</v>
      </c>
      <c r="N427" s="217" t="s">
        <v>40</v>
      </c>
      <c r="O427" s="44"/>
      <c r="P427" s="218">
        <f>O427*H427</f>
        <v>0</v>
      </c>
      <c r="Q427" s="218">
        <v>0</v>
      </c>
      <c r="R427" s="218">
        <f>Q427*H427</f>
        <v>0</v>
      </c>
      <c r="S427" s="218">
        <v>0</v>
      </c>
      <c r="T427" s="219">
        <f>S427*H427</f>
        <v>0</v>
      </c>
      <c r="AR427" s="21" t="s">
        <v>175</v>
      </c>
      <c r="AT427" s="21" t="s">
        <v>135</v>
      </c>
      <c r="AU427" s="21" t="s">
        <v>77</v>
      </c>
      <c r="AY427" s="21" t="s">
        <v>134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21" t="s">
        <v>77</v>
      </c>
      <c r="BK427" s="220">
        <f>ROUND(I427*H427,2)</f>
        <v>0</v>
      </c>
      <c r="BL427" s="21" t="s">
        <v>175</v>
      </c>
      <c r="BM427" s="21" t="s">
        <v>892</v>
      </c>
    </row>
    <row r="428" s="10" customFormat="1">
      <c r="B428" s="221"/>
      <c r="C428" s="222"/>
      <c r="D428" s="223" t="s">
        <v>141</v>
      </c>
      <c r="E428" s="224" t="s">
        <v>21</v>
      </c>
      <c r="F428" s="225" t="s">
        <v>893</v>
      </c>
      <c r="G428" s="222"/>
      <c r="H428" s="226">
        <v>11.965</v>
      </c>
      <c r="I428" s="227"/>
      <c r="J428" s="222"/>
      <c r="K428" s="222"/>
      <c r="L428" s="228"/>
      <c r="M428" s="229"/>
      <c r="N428" s="230"/>
      <c r="O428" s="230"/>
      <c r="P428" s="230"/>
      <c r="Q428" s="230"/>
      <c r="R428" s="230"/>
      <c r="S428" s="230"/>
      <c r="T428" s="231"/>
      <c r="AT428" s="232" t="s">
        <v>141</v>
      </c>
      <c r="AU428" s="232" t="s">
        <v>77</v>
      </c>
      <c r="AV428" s="10" t="s">
        <v>79</v>
      </c>
      <c r="AW428" s="10" t="s">
        <v>143</v>
      </c>
      <c r="AX428" s="10" t="s">
        <v>69</v>
      </c>
      <c r="AY428" s="232" t="s">
        <v>134</v>
      </c>
    </row>
    <row r="429" s="10" customFormat="1">
      <c r="B429" s="221"/>
      <c r="C429" s="222"/>
      <c r="D429" s="223" t="s">
        <v>141</v>
      </c>
      <c r="E429" s="224" t="s">
        <v>21</v>
      </c>
      <c r="F429" s="225" t="s">
        <v>21</v>
      </c>
      <c r="G429" s="222"/>
      <c r="H429" s="226">
        <v>0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141</v>
      </c>
      <c r="AU429" s="232" t="s">
        <v>77</v>
      </c>
      <c r="AV429" s="10" t="s">
        <v>79</v>
      </c>
      <c r="AW429" s="10" t="s">
        <v>6</v>
      </c>
      <c r="AX429" s="10" t="s">
        <v>69</v>
      </c>
      <c r="AY429" s="232" t="s">
        <v>134</v>
      </c>
    </row>
    <row r="430" s="11" customFormat="1">
      <c r="B430" s="233"/>
      <c r="C430" s="234"/>
      <c r="D430" s="223" t="s">
        <v>141</v>
      </c>
      <c r="E430" s="235" t="s">
        <v>21</v>
      </c>
      <c r="F430" s="236" t="s">
        <v>144</v>
      </c>
      <c r="G430" s="234"/>
      <c r="H430" s="237">
        <v>11.965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141</v>
      </c>
      <c r="AU430" s="243" t="s">
        <v>77</v>
      </c>
      <c r="AV430" s="11" t="s">
        <v>140</v>
      </c>
      <c r="AW430" s="11" t="s">
        <v>143</v>
      </c>
      <c r="AX430" s="11" t="s">
        <v>77</v>
      </c>
      <c r="AY430" s="243" t="s">
        <v>134</v>
      </c>
    </row>
    <row r="431" s="1" customFormat="1" ht="25.5" customHeight="1">
      <c r="B431" s="43"/>
      <c r="C431" s="209" t="s">
        <v>894</v>
      </c>
      <c r="D431" s="209" t="s">
        <v>135</v>
      </c>
      <c r="E431" s="210" t="s">
        <v>895</v>
      </c>
      <c r="F431" s="211" t="s">
        <v>896</v>
      </c>
      <c r="G431" s="212" t="s">
        <v>138</v>
      </c>
      <c r="H431" s="213">
        <v>69.218999999999994</v>
      </c>
      <c r="I431" s="214"/>
      <c r="J431" s="215">
        <f>ROUND(I431*H431,2)</f>
        <v>0</v>
      </c>
      <c r="K431" s="211" t="s">
        <v>139</v>
      </c>
      <c r="L431" s="69"/>
      <c r="M431" s="216" t="s">
        <v>21</v>
      </c>
      <c r="N431" s="217" t="s">
        <v>40</v>
      </c>
      <c r="O431" s="44"/>
      <c r="P431" s="218">
        <f>O431*H431</f>
        <v>0</v>
      </c>
      <c r="Q431" s="218">
        <v>7.2599999999999999E-06</v>
      </c>
      <c r="R431" s="218">
        <f>Q431*H431</f>
        <v>0.00050252993999999997</v>
      </c>
      <c r="S431" s="218">
        <v>0</v>
      </c>
      <c r="T431" s="219">
        <f>S431*H431</f>
        <v>0</v>
      </c>
      <c r="AR431" s="21" t="s">
        <v>175</v>
      </c>
      <c r="AT431" s="21" t="s">
        <v>135</v>
      </c>
      <c r="AU431" s="21" t="s">
        <v>77</v>
      </c>
      <c r="AY431" s="21" t="s">
        <v>134</v>
      </c>
      <c r="BE431" s="220">
        <f>IF(N431="základní",J431,0)</f>
        <v>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21" t="s">
        <v>77</v>
      </c>
      <c r="BK431" s="220">
        <f>ROUND(I431*H431,2)</f>
        <v>0</v>
      </c>
      <c r="BL431" s="21" t="s">
        <v>175</v>
      </c>
      <c r="BM431" s="21" t="s">
        <v>897</v>
      </c>
    </row>
    <row r="432" s="1" customFormat="1" ht="16.5" customHeight="1">
      <c r="B432" s="43"/>
      <c r="C432" s="209" t="s">
        <v>545</v>
      </c>
      <c r="D432" s="209" t="s">
        <v>135</v>
      </c>
      <c r="E432" s="210" t="s">
        <v>898</v>
      </c>
      <c r="F432" s="211" t="s">
        <v>899</v>
      </c>
      <c r="G432" s="212" t="s">
        <v>138</v>
      </c>
      <c r="H432" s="213">
        <v>73.801000000000002</v>
      </c>
      <c r="I432" s="214"/>
      <c r="J432" s="215">
        <f>ROUND(I432*H432,2)</f>
        <v>0</v>
      </c>
      <c r="K432" s="211" t="s">
        <v>139</v>
      </c>
      <c r="L432" s="69"/>
      <c r="M432" s="216" t="s">
        <v>21</v>
      </c>
      <c r="N432" s="217" t="s">
        <v>40</v>
      </c>
      <c r="O432" s="44"/>
      <c r="P432" s="218">
        <f>O432*H432</f>
        <v>0</v>
      </c>
      <c r="Q432" s="218">
        <v>0</v>
      </c>
      <c r="R432" s="218">
        <f>Q432*H432</f>
        <v>0</v>
      </c>
      <c r="S432" s="218">
        <v>0</v>
      </c>
      <c r="T432" s="219">
        <f>S432*H432</f>
        <v>0</v>
      </c>
      <c r="AR432" s="21" t="s">
        <v>175</v>
      </c>
      <c r="AT432" s="21" t="s">
        <v>135</v>
      </c>
      <c r="AU432" s="21" t="s">
        <v>77</v>
      </c>
      <c r="AY432" s="21" t="s">
        <v>134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1" t="s">
        <v>77</v>
      </c>
      <c r="BK432" s="220">
        <f>ROUND(I432*H432,2)</f>
        <v>0</v>
      </c>
      <c r="BL432" s="21" t="s">
        <v>175</v>
      </c>
      <c r="BM432" s="21" t="s">
        <v>900</v>
      </c>
    </row>
    <row r="433" s="1" customFormat="1" ht="25.5" customHeight="1">
      <c r="B433" s="43"/>
      <c r="C433" s="209" t="s">
        <v>901</v>
      </c>
      <c r="D433" s="209" t="s">
        <v>135</v>
      </c>
      <c r="E433" s="210" t="s">
        <v>902</v>
      </c>
      <c r="F433" s="211" t="s">
        <v>903</v>
      </c>
      <c r="G433" s="212" t="s">
        <v>138</v>
      </c>
      <c r="H433" s="213">
        <v>22.315999999999999</v>
      </c>
      <c r="I433" s="214"/>
      <c r="J433" s="215">
        <f>ROUND(I433*H433,2)</f>
        <v>0</v>
      </c>
      <c r="K433" s="211" t="s">
        <v>139</v>
      </c>
      <c r="L433" s="69"/>
      <c r="M433" s="216" t="s">
        <v>21</v>
      </c>
      <c r="N433" s="217" t="s">
        <v>40</v>
      </c>
      <c r="O433" s="44"/>
      <c r="P433" s="218">
        <f>O433*H433</f>
        <v>0</v>
      </c>
      <c r="Q433" s="218">
        <v>0</v>
      </c>
      <c r="R433" s="218">
        <f>Q433*H433</f>
        <v>0</v>
      </c>
      <c r="S433" s="218">
        <v>0</v>
      </c>
      <c r="T433" s="219">
        <f>S433*H433</f>
        <v>0</v>
      </c>
      <c r="AR433" s="21" t="s">
        <v>175</v>
      </c>
      <c r="AT433" s="21" t="s">
        <v>135</v>
      </c>
      <c r="AU433" s="21" t="s">
        <v>77</v>
      </c>
      <c r="AY433" s="21" t="s">
        <v>134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21" t="s">
        <v>77</v>
      </c>
      <c r="BK433" s="220">
        <f>ROUND(I433*H433,2)</f>
        <v>0</v>
      </c>
      <c r="BL433" s="21" t="s">
        <v>175</v>
      </c>
      <c r="BM433" s="21" t="s">
        <v>904</v>
      </c>
    </row>
    <row r="434" s="1" customFormat="1" ht="16.5" customHeight="1">
      <c r="B434" s="43"/>
      <c r="C434" s="209" t="s">
        <v>548</v>
      </c>
      <c r="D434" s="209" t="s">
        <v>135</v>
      </c>
      <c r="E434" s="210" t="s">
        <v>905</v>
      </c>
      <c r="F434" s="211" t="s">
        <v>906</v>
      </c>
      <c r="G434" s="212" t="s">
        <v>138</v>
      </c>
      <c r="H434" s="213">
        <v>91.534999999999997</v>
      </c>
      <c r="I434" s="214"/>
      <c r="J434" s="215">
        <f>ROUND(I434*H434,2)</f>
        <v>0</v>
      </c>
      <c r="K434" s="211" t="s">
        <v>285</v>
      </c>
      <c r="L434" s="69"/>
      <c r="M434" s="216" t="s">
        <v>21</v>
      </c>
      <c r="N434" s="217" t="s">
        <v>40</v>
      </c>
      <c r="O434" s="44"/>
      <c r="P434" s="218">
        <f>O434*H434</f>
        <v>0</v>
      </c>
      <c r="Q434" s="218">
        <v>0</v>
      </c>
      <c r="R434" s="218">
        <f>Q434*H434</f>
        <v>0</v>
      </c>
      <c r="S434" s="218">
        <v>0</v>
      </c>
      <c r="T434" s="219">
        <f>S434*H434</f>
        <v>0</v>
      </c>
      <c r="AR434" s="21" t="s">
        <v>175</v>
      </c>
      <c r="AT434" s="21" t="s">
        <v>135</v>
      </c>
      <c r="AU434" s="21" t="s">
        <v>77</v>
      </c>
      <c r="AY434" s="21" t="s">
        <v>134</v>
      </c>
      <c r="BE434" s="220">
        <f>IF(N434="základní",J434,0)</f>
        <v>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21" t="s">
        <v>77</v>
      </c>
      <c r="BK434" s="220">
        <f>ROUND(I434*H434,2)</f>
        <v>0</v>
      </c>
      <c r="BL434" s="21" t="s">
        <v>175</v>
      </c>
      <c r="BM434" s="21" t="s">
        <v>907</v>
      </c>
    </row>
    <row r="435" s="9" customFormat="1" ht="37.44" customHeight="1">
      <c r="B435" s="195"/>
      <c r="C435" s="196"/>
      <c r="D435" s="197" t="s">
        <v>68</v>
      </c>
      <c r="E435" s="198" t="s">
        <v>908</v>
      </c>
      <c r="F435" s="198" t="s">
        <v>909</v>
      </c>
      <c r="G435" s="196"/>
      <c r="H435" s="196"/>
      <c r="I435" s="199"/>
      <c r="J435" s="200">
        <f>BK435</f>
        <v>0</v>
      </c>
      <c r="K435" s="196"/>
      <c r="L435" s="201"/>
      <c r="M435" s="202"/>
      <c r="N435" s="203"/>
      <c r="O435" s="203"/>
      <c r="P435" s="204">
        <f>P436</f>
        <v>0</v>
      </c>
      <c r="Q435" s="203"/>
      <c r="R435" s="204">
        <f>R436</f>
        <v>0</v>
      </c>
      <c r="S435" s="203"/>
      <c r="T435" s="205">
        <f>T436</f>
        <v>0</v>
      </c>
      <c r="AR435" s="206" t="s">
        <v>77</v>
      </c>
      <c r="AT435" s="207" t="s">
        <v>68</v>
      </c>
      <c r="AU435" s="207" t="s">
        <v>69</v>
      </c>
      <c r="AY435" s="206" t="s">
        <v>134</v>
      </c>
      <c r="BK435" s="208">
        <f>BK436</f>
        <v>0</v>
      </c>
    </row>
    <row r="436" s="1" customFormat="1" ht="25.5" customHeight="1">
      <c r="B436" s="43"/>
      <c r="C436" s="209" t="s">
        <v>910</v>
      </c>
      <c r="D436" s="209" t="s">
        <v>135</v>
      </c>
      <c r="E436" s="210" t="s">
        <v>911</v>
      </c>
      <c r="F436" s="211" t="s">
        <v>912</v>
      </c>
      <c r="G436" s="212" t="s">
        <v>368</v>
      </c>
      <c r="H436" s="213">
        <v>1</v>
      </c>
      <c r="I436" s="214"/>
      <c r="J436" s="215">
        <f>ROUND(I436*H436,2)</f>
        <v>0</v>
      </c>
      <c r="K436" s="211" t="s">
        <v>139</v>
      </c>
      <c r="L436" s="69"/>
      <c r="M436" s="216" t="s">
        <v>21</v>
      </c>
      <c r="N436" s="217" t="s">
        <v>40</v>
      </c>
      <c r="O436" s="44"/>
      <c r="P436" s="218">
        <f>O436*H436</f>
        <v>0</v>
      </c>
      <c r="Q436" s="218">
        <v>0</v>
      </c>
      <c r="R436" s="218">
        <f>Q436*H436</f>
        <v>0</v>
      </c>
      <c r="S436" s="218">
        <v>0</v>
      </c>
      <c r="T436" s="219">
        <f>S436*H436</f>
        <v>0</v>
      </c>
      <c r="AR436" s="21" t="s">
        <v>140</v>
      </c>
      <c r="AT436" s="21" t="s">
        <v>135</v>
      </c>
      <c r="AU436" s="21" t="s">
        <v>77</v>
      </c>
      <c r="AY436" s="21" t="s">
        <v>134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21" t="s">
        <v>77</v>
      </c>
      <c r="BK436" s="220">
        <f>ROUND(I436*H436,2)</f>
        <v>0</v>
      </c>
      <c r="BL436" s="21" t="s">
        <v>140</v>
      </c>
      <c r="BM436" s="21" t="s">
        <v>913</v>
      </c>
    </row>
    <row r="437" s="9" customFormat="1" ht="37.44" customHeight="1">
      <c r="B437" s="195"/>
      <c r="C437" s="196"/>
      <c r="D437" s="197" t="s">
        <v>68</v>
      </c>
      <c r="E437" s="198" t="s">
        <v>914</v>
      </c>
      <c r="F437" s="198" t="s">
        <v>915</v>
      </c>
      <c r="G437" s="196"/>
      <c r="H437" s="196"/>
      <c r="I437" s="199"/>
      <c r="J437" s="200">
        <f>BK437</f>
        <v>0</v>
      </c>
      <c r="K437" s="196"/>
      <c r="L437" s="201"/>
      <c r="M437" s="202"/>
      <c r="N437" s="203"/>
      <c r="O437" s="203"/>
      <c r="P437" s="204">
        <f>P438</f>
        <v>0</v>
      </c>
      <c r="Q437" s="203"/>
      <c r="R437" s="204">
        <f>R438</f>
        <v>0</v>
      </c>
      <c r="S437" s="203"/>
      <c r="T437" s="205">
        <f>T438</f>
        <v>0</v>
      </c>
      <c r="AR437" s="206" t="s">
        <v>158</v>
      </c>
      <c r="AT437" s="207" t="s">
        <v>68</v>
      </c>
      <c r="AU437" s="207" t="s">
        <v>69</v>
      </c>
      <c r="AY437" s="206" t="s">
        <v>134</v>
      </c>
      <c r="BK437" s="208">
        <f>BK438</f>
        <v>0</v>
      </c>
    </row>
    <row r="438" s="1" customFormat="1" ht="16.5" customHeight="1">
      <c r="B438" s="43"/>
      <c r="C438" s="209" t="s">
        <v>552</v>
      </c>
      <c r="D438" s="209" t="s">
        <v>135</v>
      </c>
      <c r="E438" s="210" t="s">
        <v>916</v>
      </c>
      <c r="F438" s="211" t="s">
        <v>917</v>
      </c>
      <c r="G438" s="212" t="s">
        <v>368</v>
      </c>
      <c r="H438" s="213">
        <v>1</v>
      </c>
      <c r="I438" s="214"/>
      <c r="J438" s="215">
        <f>ROUND(I438*H438,2)</f>
        <v>0</v>
      </c>
      <c r="K438" s="211" t="s">
        <v>139</v>
      </c>
      <c r="L438" s="69"/>
      <c r="M438" s="216" t="s">
        <v>21</v>
      </c>
      <c r="N438" s="256" t="s">
        <v>40</v>
      </c>
      <c r="O438" s="257"/>
      <c r="P438" s="258">
        <f>O438*H438</f>
        <v>0</v>
      </c>
      <c r="Q438" s="258">
        <v>0</v>
      </c>
      <c r="R438" s="258">
        <f>Q438*H438</f>
        <v>0</v>
      </c>
      <c r="S438" s="258">
        <v>0</v>
      </c>
      <c r="T438" s="259">
        <f>S438*H438</f>
        <v>0</v>
      </c>
      <c r="AR438" s="21" t="s">
        <v>140</v>
      </c>
      <c r="AT438" s="21" t="s">
        <v>135</v>
      </c>
      <c r="AU438" s="21" t="s">
        <v>77</v>
      </c>
      <c r="AY438" s="21" t="s">
        <v>134</v>
      </c>
      <c r="BE438" s="220">
        <f>IF(N438="základní",J438,0)</f>
        <v>0</v>
      </c>
      <c r="BF438" s="220">
        <f>IF(N438="snížená",J438,0)</f>
        <v>0</v>
      </c>
      <c r="BG438" s="220">
        <f>IF(N438="zákl. přenesená",J438,0)</f>
        <v>0</v>
      </c>
      <c r="BH438" s="220">
        <f>IF(N438="sníž. přenesená",J438,0)</f>
        <v>0</v>
      </c>
      <c r="BI438" s="220">
        <f>IF(N438="nulová",J438,0)</f>
        <v>0</v>
      </c>
      <c r="BJ438" s="21" t="s">
        <v>77</v>
      </c>
      <c r="BK438" s="220">
        <f>ROUND(I438*H438,2)</f>
        <v>0</v>
      </c>
      <c r="BL438" s="21" t="s">
        <v>140</v>
      </c>
      <c r="BM438" s="21" t="s">
        <v>918</v>
      </c>
    </row>
    <row r="439" s="1" customFormat="1" ht="6.96" customHeight="1">
      <c r="B439" s="64"/>
      <c r="C439" s="65"/>
      <c r="D439" s="65"/>
      <c r="E439" s="65"/>
      <c r="F439" s="65"/>
      <c r="G439" s="65"/>
      <c r="H439" s="65"/>
      <c r="I439" s="163"/>
      <c r="J439" s="65"/>
      <c r="K439" s="65"/>
      <c r="L439" s="69"/>
    </row>
  </sheetData>
  <sheetProtection sheet="1" autoFilter="0" formatColumns="0" formatRows="0" objects="1" scenarios="1" spinCount="100000" saltValue="3xkIhLa7EW/Wj6NRLlWH9jZm2l2aZCnkBtLryvt5kKwK2xz3xn9Ilx3l77ga4dSVZ9qYtagm2Hst11gMhdWTVw==" hashValue="dsgN334vdEeEdCfHGfptdbE1vbnffzo8dqd7vzma8V6fAs547Nh5QXMMahJ85iOKLZk4Wb6ulQzl4WdAwywKWw==" algorithmName="SHA-512" password="CC35"/>
  <autoFilter ref="C98:K438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34"/>
      <c r="C1" s="134"/>
      <c r="D1" s="135" t="s">
        <v>1</v>
      </c>
      <c r="E1" s="134"/>
      <c r="F1" s="136" t="s">
        <v>83</v>
      </c>
      <c r="G1" s="136" t="s">
        <v>84</v>
      </c>
      <c r="H1" s="136"/>
      <c r="I1" s="137"/>
      <c r="J1" s="136" t="s">
        <v>85</v>
      </c>
      <c r="K1" s="135" t="s">
        <v>86</v>
      </c>
      <c r="L1" s="136" t="s">
        <v>87</v>
      </c>
      <c r="M1" s="136"/>
      <c r="N1" s="136"/>
      <c r="O1" s="136"/>
      <c r="P1" s="136"/>
      <c r="Q1" s="136"/>
      <c r="R1" s="136"/>
      <c r="S1" s="136"/>
      <c r="T1" s="13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82</v>
      </c>
    </row>
    <row r="3" ht="6.96" customHeight="1">
      <c r="B3" s="22"/>
      <c r="C3" s="23"/>
      <c r="D3" s="23"/>
      <c r="E3" s="23"/>
      <c r="F3" s="23"/>
      <c r="G3" s="23"/>
      <c r="H3" s="23"/>
      <c r="I3" s="138"/>
      <c r="J3" s="23"/>
      <c r="K3" s="24"/>
      <c r="AT3" s="21" t="s">
        <v>79</v>
      </c>
    </row>
    <row r="4" ht="36.96" customHeight="1">
      <c r="B4" s="25"/>
      <c r="C4" s="26"/>
      <c r="D4" s="27" t="s">
        <v>88</v>
      </c>
      <c r="E4" s="26"/>
      <c r="F4" s="26"/>
      <c r="G4" s="26"/>
      <c r="H4" s="26"/>
      <c r="I4" s="139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39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39"/>
      <c r="J6" s="26"/>
      <c r="K6" s="28"/>
    </row>
    <row r="7" ht="16.5" customHeight="1">
      <c r="B7" s="25"/>
      <c r="C7" s="26"/>
      <c r="D7" s="26"/>
      <c r="E7" s="140" t="str">
        <f>'Rekapitulace stavby'!K6</f>
        <v>MŠ Bezručova - revitalizace výdejen stravy</v>
      </c>
      <c r="F7" s="37"/>
      <c r="G7" s="37"/>
      <c r="H7" s="37"/>
      <c r="I7" s="139"/>
      <c r="J7" s="26"/>
      <c r="K7" s="28"/>
    </row>
    <row r="8" s="1" customFormat="1">
      <c r="B8" s="43"/>
      <c r="C8" s="44"/>
      <c r="D8" s="37" t="s">
        <v>89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919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43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43" t="s">
        <v>25</v>
      </c>
      <c r="J12" s="144" t="str">
        <f>'Rekapitulace stavby'!AN8</f>
        <v>20. 10. 2017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43" t="s">
        <v>28</v>
      </c>
      <c r="J14" s="32" t="str">
        <f>IF('Rekapitulace stavby'!AN10="","",'Rekapitulace stavby'!AN10)</f>
        <v/>
      </c>
      <c r="K14" s="48"/>
    </row>
    <row r="15" s="1" customFormat="1" ht="18" customHeight="1">
      <c r="B15" s="43"/>
      <c r="C15" s="44"/>
      <c r="D15" s="44"/>
      <c r="E15" s="32" t="str">
        <f>IF('Rekapitulace stavby'!E11="","",'Rekapitulace stavby'!E11)</f>
        <v xml:space="preserve"> </v>
      </c>
      <c r="F15" s="44"/>
      <c r="G15" s="44"/>
      <c r="H15" s="44"/>
      <c r="I15" s="143" t="s">
        <v>29</v>
      </c>
      <c r="J15" s="32" t="str">
        <f>IF('Rekapitulace stavby'!AN11="","",'Rekapitulace stavby'!AN11)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7" t="s">
        <v>30</v>
      </c>
      <c r="E17" s="44"/>
      <c r="F17" s="44"/>
      <c r="G17" s="44"/>
      <c r="H17" s="44"/>
      <c r="I17" s="143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29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7" t="s">
        <v>32</v>
      </c>
      <c r="E20" s="44"/>
      <c r="F20" s="44"/>
      <c r="G20" s="44"/>
      <c r="H20" s="44"/>
      <c r="I20" s="143" t="s">
        <v>28</v>
      </c>
      <c r="J20" s="32" t="str">
        <f>IF('Rekapitulace stavby'!AN16="","",'Rekapitulace stavby'!AN16)</f>
        <v/>
      </c>
      <c r="K20" s="48"/>
    </row>
    <row r="21" s="1" customFormat="1" ht="18" customHeight="1">
      <c r="B21" s="43"/>
      <c r="C21" s="44"/>
      <c r="D21" s="44"/>
      <c r="E21" s="32" t="str">
        <f>IF('Rekapitulace stavby'!E17="","",'Rekapitulace stavby'!E17)</f>
        <v xml:space="preserve"> </v>
      </c>
      <c r="F21" s="44"/>
      <c r="G21" s="44"/>
      <c r="H21" s="44"/>
      <c r="I21" s="143" t="s">
        <v>29</v>
      </c>
      <c r="J21" s="32" t="str">
        <f>IF('Rekapitulace stavby'!AN17="","",'Rekapitulace stavby'!AN17)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7" t="s">
        <v>33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21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35</v>
      </c>
      <c r="E27" s="44"/>
      <c r="F27" s="44"/>
      <c r="G27" s="44"/>
      <c r="H27" s="44"/>
      <c r="I27" s="141"/>
      <c r="J27" s="152">
        <f>ROUND(J99,2)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37</v>
      </c>
      <c r="G29" s="44"/>
      <c r="H29" s="44"/>
      <c r="I29" s="153" t="s">
        <v>36</v>
      </c>
      <c r="J29" s="49" t="s">
        <v>38</v>
      </c>
      <c r="K29" s="48"/>
    </row>
    <row r="30" s="1" customFormat="1" ht="14.4" customHeight="1">
      <c r="B30" s="43"/>
      <c r="C30" s="44"/>
      <c r="D30" s="52" t="s">
        <v>39</v>
      </c>
      <c r="E30" s="52" t="s">
        <v>40</v>
      </c>
      <c r="F30" s="154">
        <f>ROUND(SUM(BE99:BE439), 2)</f>
        <v>0</v>
      </c>
      <c r="G30" s="44"/>
      <c r="H30" s="44"/>
      <c r="I30" s="155">
        <v>0.20999999999999999</v>
      </c>
      <c r="J30" s="154">
        <f>ROUND(ROUND((SUM(BE99:BE439)), 2)*I30, 2)</f>
        <v>0</v>
      </c>
      <c r="K30" s="48"/>
    </row>
    <row r="31" s="1" customFormat="1" ht="14.4" customHeight="1">
      <c r="B31" s="43"/>
      <c r="C31" s="44"/>
      <c r="D31" s="44"/>
      <c r="E31" s="52" t="s">
        <v>41</v>
      </c>
      <c r="F31" s="154">
        <f>ROUND(SUM(BF99:BF439), 2)</f>
        <v>0</v>
      </c>
      <c r="G31" s="44"/>
      <c r="H31" s="44"/>
      <c r="I31" s="155">
        <v>0.14999999999999999</v>
      </c>
      <c r="J31" s="154">
        <f>ROUND(ROUND((SUM(BF99:BF439)),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42</v>
      </c>
      <c r="F32" s="154">
        <f>ROUND(SUM(BG99:BG439),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43</v>
      </c>
      <c r="F33" s="154">
        <f>ROUND(SUM(BH99:BH439),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44</v>
      </c>
      <c r="F34" s="154">
        <f>ROUND(SUM(BI99:BI439),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45</v>
      </c>
      <c r="E36" s="95"/>
      <c r="F36" s="95"/>
      <c r="G36" s="158" t="s">
        <v>46</v>
      </c>
      <c r="H36" s="159" t="s">
        <v>47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7" t="s">
        <v>91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MŠ Bezručova - revitalizace výdejen stravy</v>
      </c>
      <c r="F45" s="37"/>
      <c r="G45" s="37"/>
      <c r="H45" s="37"/>
      <c r="I45" s="141"/>
      <c r="J45" s="44"/>
      <c r="K45" s="48"/>
    </row>
    <row r="46" s="1" customFormat="1" ht="14.4" customHeight="1">
      <c r="B46" s="43"/>
      <c r="C46" s="37" t="s">
        <v>89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SO 02 - Pavilon B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43" t="s">
        <v>25</v>
      </c>
      <c r="J49" s="144" t="str">
        <f>IF(J12="","",J12)</f>
        <v>20. 10. 2017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43" t="s">
        <v>32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30</v>
      </c>
      <c r="D52" s="44"/>
      <c r="E52" s="44"/>
      <c r="F52" s="32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92</v>
      </c>
      <c r="D54" s="156"/>
      <c r="E54" s="156"/>
      <c r="F54" s="156"/>
      <c r="G54" s="156"/>
      <c r="H54" s="156"/>
      <c r="I54" s="170"/>
      <c r="J54" s="171" t="s">
        <v>93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94</v>
      </c>
      <c r="D56" s="44"/>
      <c r="E56" s="44"/>
      <c r="F56" s="44"/>
      <c r="G56" s="44"/>
      <c r="H56" s="44"/>
      <c r="I56" s="141"/>
      <c r="J56" s="152">
        <f>J99</f>
        <v>0</v>
      </c>
      <c r="K56" s="48"/>
      <c r="AU56" s="21" t="s">
        <v>95</v>
      </c>
    </row>
    <row r="57" s="7" customFormat="1" ht="24.96" customHeight="1">
      <c r="B57" s="174"/>
      <c r="C57" s="175"/>
      <c r="D57" s="176" t="s">
        <v>96</v>
      </c>
      <c r="E57" s="177"/>
      <c r="F57" s="177"/>
      <c r="G57" s="177"/>
      <c r="H57" s="177"/>
      <c r="I57" s="178"/>
      <c r="J57" s="179">
        <f>J100</f>
        <v>0</v>
      </c>
      <c r="K57" s="180"/>
    </row>
    <row r="58" s="7" customFormat="1" ht="24.96" customHeight="1">
      <c r="B58" s="174"/>
      <c r="C58" s="175"/>
      <c r="D58" s="176" t="s">
        <v>97</v>
      </c>
      <c r="E58" s="177"/>
      <c r="F58" s="177"/>
      <c r="G58" s="177"/>
      <c r="H58" s="177"/>
      <c r="I58" s="178"/>
      <c r="J58" s="179">
        <f>J105</f>
        <v>0</v>
      </c>
      <c r="K58" s="180"/>
    </row>
    <row r="59" s="7" customFormat="1" ht="24.96" customHeight="1">
      <c r="B59" s="174"/>
      <c r="C59" s="175"/>
      <c r="D59" s="176" t="s">
        <v>98</v>
      </c>
      <c r="E59" s="177"/>
      <c r="F59" s="177"/>
      <c r="G59" s="177"/>
      <c r="H59" s="177"/>
      <c r="I59" s="178"/>
      <c r="J59" s="179">
        <f>J163</f>
        <v>0</v>
      </c>
      <c r="K59" s="180"/>
    </row>
    <row r="60" s="7" customFormat="1" ht="24.96" customHeight="1">
      <c r="B60" s="174"/>
      <c r="C60" s="175"/>
      <c r="D60" s="176" t="s">
        <v>99</v>
      </c>
      <c r="E60" s="177"/>
      <c r="F60" s="177"/>
      <c r="G60" s="177"/>
      <c r="H60" s="177"/>
      <c r="I60" s="178"/>
      <c r="J60" s="179">
        <f>J188</f>
        <v>0</v>
      </c>
      <c r="K60" s="180"/>
    </row>
    <row r="61" s="7" customFormat="1" ht="24.96" customHeight="1">
      <c r="B61" s="174"/>
      <c r="C61" s="175"/>
      <c r="D61" s="176" t="s">
        <v>100</v>
      </c>
      <c r="E61" s="177"/>
      <c r="F61" s="177"/>
      <c r="G61" s="177"/>
      <c r="H61" s="177"/>
      <c r="I61" s="178"/>
      <c r="J61" s="179">
        <f>J234</f>
        <v>0</v>
      </c>
      <c r="K61" s="180"/>
    </row>
    <row r="62" s="7" customFormat="1" ht="24.96" customHeight="1">
      <c r="B62" s="174"/>
      <c r="C62" s="175"/>
      <c r="D62" s="176" t="s">
        <v>101</v>
      </c>
      <c r="E62" s="177"/>
      <c r="F62" s="177"/>
      <c r="G62" s="177"/>
      <c r="H62" s="177"/>
      <c r="I62" s="178"/>
      <c r="J62" s="179">
        <f>J237</f>
        <v>0</v>
      </c>
      <c r="K62" s="180"/>
    </row>
    <row r="63" s="7" customFormat="1" ht="24.96" customHeight="1">
      <c r="B63" s="174"/>
      <c r="C63" s="175"/>
      <c r="D63" s="176" t="s">
        <v>102</v>
      </c>
      <c r="E63" s="177"/>
      <c r="F63" s="177"/>
      <c r="G63" s="177"/>
      <c r="H63" s="177"/>
      <c r="I63" s="178"/>
      <c r="J63" s="179">
        <f>J248</f>
        <v>0</v>
      </c>
      <c r="K63" s="180"/>
    </row>
    <row r="64" s="7" customFormat="1" ht="24.96" customHeight="1">
      <c r="B64" s="174"/>
      <c r="C64" s="175"/>
      <c r="D64" s="176" t="s">
        <v>103</v>
      </c>
      <c r="E64" s="177"/>
      <c r="F64" s="177"/>
      <c r="G64" s="177"/>
      <c r="H64" s="177"/>
      <c r="I64" s="178"/>
      <c r="J64" s="179">
        <f>J250</f>
        <v>0</v>
      </c>
      <c r="K64" s="180"/>
    </row>
    <row r="65" s="7" customFormat="1" ht="24.96" customHeight="1">
      <c r="B65" s="174"/>
      <c r="C65" s="175"/>
      <c r="D65" s="176" t="s">
        <v>104</v>
      </c>
      <c r="E65" s="177"/>
      <c r="F65" s="177"/>
      <c r="G65" s="177"/>
      <c r="H65" s="177"/>
      <c r="I65" s="178"/>
      <c r="J65" s="179">
        <f>J260</f>
        <v>0</v>
      </c>
      <c r="K65" s="180"/>
    </row>
    <row r="66" s="7" customFormat="1" ht="24.96" customHeight="1">
      <c r="B66" s="174"/>
      <c r="C66" s="175"/>
      <c r="D66" s="176" t="s">
        <v>105</v>
      </c>
      <c r="E66" s="177"/>
      <c r="F66" s="177"/>
      <c r="G66" s="177"/>
      <c r="H66" s="177"/>
      <c r="I66" s="178"/>
      <c r="J66" s="179">
        <f>J271</f>
        <v>0</v>
      </c>
      <c r="K66" s="180"/>
    </row>
    <row r="67" s="7" customFormat="1" ht="24.96" customHeight="1">
      <c r="B67" s="174"/>
      <c r="C67" s="175"/>
      <c r="D67" s="176" t="s">
        <v>106</v>
      </c>
      <c r="E67" s="177"/>
      <c r="F67" s="177"/>
      <c r="G67" s="177"/>
      <c r="H67" s="177"/>
      <c r="I67" s="178"/>
      <c r="J67" s="179">
        <f>J294</f>
        <v>0</v>
      </c>
      <c r="K67" s="180"/>
    </row>
    <row r="68" s="7" customFormat="1" ht="24.96" customHeight="1">
      <c r="B68" s="174"/>
      <c r="C68" s="175"/>
      <c r="D68" s="176" t="s">
        <v>107</v>
      </c>
      <c r="E68" s="177"/>
      <c r="F68" s="177"/>
      <c r="G68" s="177"/>
      <c r="H68" s="177"/>
      <c r="I68" s="178"/>
      <c r="J68" s="179">
        <f>J296</f>
        <v>0</v>
      </c>
      <c r="K68" s="180"/>
    </row>
    <row r="69" s="7" customFormat="1" ht="24.96" customHeight="1">
      <c r="B69" s="174"/>
      <c r="C69" s="175"/>
      <c r="D69" s="176" t="s">
        <v>108</v>
      </c>
      <c r="E69" s="177"/>
      <c r="F69" s="177"/>
      <c r="G69" s="177"/>
      <c r="H69" s="177"/>
      <c r="I69" s="178"/>
      <c r="J69" s="179">
        <f>J314</f>
        <v>0</v>
      </c>
      <c r="K69" s="180"/>
    </row>
    <row r="70" s="7" customFormat="1" ht="24.96" customHeight="1">
      <c r="B70" s="174"/>
      <c r="C70" s="175"/>
      <c r="D70" s="176" t="s">
        <v>109</v>
      </c>
      <c r="E70" s="177"/>
      <c r="F70" s="177"/>
      <c r="G70" s="177"/>
      <c r="H70" s="177"/>
      <c r="I70" s="178"/>
      <c r="J70" s="179">
        <f>J317</f>
        <v>0</v>
      </c>
      <c r="K70" s="180"/>
    </row>
    <row r="71" s="7" customFormat="1" ht="24.96" customHeight="1">
      <c r="B71" s="174"/>
      <c r="C71" s="175"/>
      <c r="D71" s="176" t="s">
        <v>110</v>
      </c>
      <c r="E71" s="177"/>
      <c r="F71" s="177"/>
      <c r="G71" s="177"/>
      <c r="H71" s="177"/>
      <c r="I71" s="178"/>
      <c r="J71" s="179">
        <f>J321</f>
        <v>0</v>
      </c>
      <c r="K71" s="180"/>
    </row>
    <row r="72" s="7" customFormat="1" ht="24.96" customHeight="1">
      <c r="B72" s="174"/>
      <c r="C72" s="175"/>
      <c r="D72" s="176" t="s">
        <v>99</v>
      </c>
      <c r="E72" s="177"/>
      <c r="F72" s="177"/>
      <c r="G72" s="177"/>
      <c r="H72" s="177"/>
      <c r="I72" s="178"/>
      <c r="J72" s="179">
        <f>J328</f>
        <v>0</v>
      </c>
      <c r="K72" s="180"/>
    </row>
    <row r="73" s="7" customFormat="1" ht="24.96" customHeight="1">
      <c r="B73" s="174"/>
      <c r="C73" s="175"/>
      <c r="D73" s="176" t="s">
        <v>111</v>
      </c>
      <c r="E73" s="177"/>
      <c r="F73" s="177"/>
      <c r="G73" s="177"/>
      <c r="H73" s="177"/>
      <c r="I73" s="178"/>
      <c r="J73" s="179">
        <f>J332</f>
        <v>0</v>
      </c>
      <c r="K73" s="180"/>
    </row>
    <row r="74" s="7" customFormat="1" ht="24.96" customHeight="1">
      <c r="B74" s="174"/>
      <c r="C74" s="175"/>
      <c r="D74" s="176" t="s">
        <v>112</v>
      </c>
      <c r="E74" s="177"/>
      <c r="F74" s="177"/>
      <c r="G74" s="177"/>
      <c r="H74" s="177"/>
      <c r="I74" s="178"/>
      <c r="J74" s="179">
        <f>J346</f>
        <v>0</v>
      </c>
      <c r="K74" s="180"/>
    </row>
    <row r="75" s="7" customFormat="1" ht="24.96" customHeight="1">
      <c r="B75" s="174"/>
      <c r="C75" s="175"/>
      <c r="D75" s="176" t="s">
        <v>113</v>
      </c>
      <c r="E75" s="177"/>
      <c r="F75" s="177"/>
      <c r="G75" s="177"/>
      <c r="H75" s="177"/>
      <c r="I75" s="178"/>
      <c r="J75" s="179">
        <f>J377</f>
        <v>0</v>
      </c>
      <c r="K75" s="180"/>
    </row>
    <row r="76" s="7" customFormat="1" ht="24.96" customHeight="1">
      <c r="B76" s="174"/>
      <c r="C76" s="175"/>
      <c r="D76" s="176" t="s">
        <v>114</v>
      </c>
      <c r="E76" s="177"/>
      <c r="F76" s="177"/>
      <c r="G76" s="177"/>
      <c r="H76" s="177"/>
      <c r="I76" s="178"/>
      <c r="J76" s="179">
        <f>J407</f>
        <v>0</v>
      </c>
      <c r="K76" s="180"/>
    </row>
    <row r="77" s="7" customFormat="1" ht="24.96" customHeight="1">
      <c r="B77" s="174"/>
      <c r="C77" s="175"/>
      <c r="D77" s="176" t="s">
        <v>115</v>
      </c>
      <c r="E77" s="177"/>
      <c r="F77" s="177"/>
      <c r="G77" s="177"/>
      <c r="H77" s="177"/>
      <c r="I77" s="178"/>
      <c r="J77" s="179">
        <f>J426</f>
        <v>0</v>
      </c>
      <c r="K77" s="180"/>
    </row>
    <row r="78" s="7" customFormat="1" ht="24.96" customHeight="1">
      <c r="B78" s="174"/>
      <c r="C78" s="175"/>
      <c r="D78" s="176" t="s">
        <v>116</v>
      </c>
      <c r="E78" s="177"/>
      <c r="F78" s="177"/>
      <c r="G78" s="177"/>
      <c r="H78" s="177"/>
      <c r="I78" s="178"/>
      <c r="J78" s="179">
        <f>J436</f>
        <v>0</v>
      </c>
      <c r="K78" s="180"/>
    </row>
    <row r="79" s="7" customFormat="1" ht="24.96" customHeight="1">
      <c r="B79" s="174"/>
      <c r="C79" s="175"/>
      <c r="D79" s="176" t="s">
        <v>117</v>
      </c>
      <c r="E79" s="177"/>
      <c r="F79" s="177"/>
      <c r="G79" s="177"/>
      <c r="H79" s="177"/>
      <c r="I79" s="178"/>
      <c r="J79" s="179">
        <f>J438</f>
        <v>0</v>
      </c>
      <c r="K79" s="180"/>
    </row>
    <row r="80" s="1" customFormat="1" ht="21.84" customHeight="1">
      <c r="B80" s="43"/>
      <c r="C80" s="44"/>
      <c r="D80" s="44"/>
      <c r="E80" s="44"/>
      <c r="F80" s="44"/>
      <c r="G80" s="44"/>
      <c r="H80" s="44"/>
      <c r="I80" s="141"/>
      <c r="J80" s="44"/>
      <c r="K80" s="48"/>
    </row>
    <row r="81" s="1" customFormat="1" ht="6.96" customHeight="1">
      <c r="B81" s="64"/>
      <c r="C81" s="65"/>
      <c r="D81" s="65"/>
      <c r="E81" s="65"/>
      <c r="F81" s="65"/>
      <c r="G81" s="65"/>
      <c r="H81" s="65"/>
      <c r="I81" s="163"/>
      <c r="J81" s="65"/>
      <c r="K81" s="66"/>
    </row>
    <row r="85" s="1" customFormat="1" ht="6.96" customHeight="1">
      <c r="B85" s="67"/>
      <c r="C85" s="68"/>
      <c r="D85" s="68"/>
      <c r="E85" s="68"/>
      <c r="F85" s="68"/>
      <c r="G85" s="68"/>
      <c r="H85" s="68"/>
      <c r="I85" s="166"/>
      <c r="J85" s="68"/>
      <c r="K85" s="68"/>
      <c r="L85" s="69"/>
    </row>
    <row r="86" s="1" customFormat="1" ht="36.96" customHeight="1">
      <c r="B86" s="43"/>
      <c r="C86" s="70" t="s">
        <v>118</v>
      </c>
      <c r="D86" s="71"/>
      <c r="E86" s="71"/>
      <c r="F86" s="71"/>
      <c r="G86" s="71"/>
      <c r="H86" s="71"/>
      <c r="I86" s="181"/>
      <c r="J86" s="71"/>
      <c r="K86" s="71"/>
      <c r="L86" s="69"/>
    </row>
    <row r="87" s="1" customFormat="1" ht="6.96" customHeight="1">
      <c r="B87" s="43"/>
      <c r="C87" s="71"/>
      <c r="D87" s="71"/>
      <c r="E87" s="71"/>
      <c r="F87" s="71"/>
      <c r="G87" s="71"/>
      <c r="H87" s="71"/>
      <c r="I87" s="181"/>
      <c r="J87" s="71"/>
      <c r="K87" s="71"/>
      <c r="L87" s="69"/>
    </row>
    <row r="88" s="1" customFormat="1" ht="14.4" customHeight="1">
      <c r="B88" s="43"/>
      <c r="C88" s="73" t="s">
        <v>18</v>
      </c>
      <c r="D88" s="71"/>
      <c r="E88" s="71"/>
      <c r="F88" s="71"/>
      <c r="G88" s="71"/>
      <c r="H88" s="71"/>
      <c r="I88" s="181"/>
      <c r="J88" s="71"/>
      <c r="K88" s="71"/>
      <c r="L88" s="69"/>
    </row>
    <row r="89" s="1" customFormat="1" ht="16.5" customHeight="1">
      <c r="B89" s="43"/>
      <c r="C89" s="71"/>
      <c r="D89" s="71"/>
      <c r="E89" s="182" t="str">
        <f>E7</f>
        <v>MŠ Bezručova - revitalizace výdejen stravy</v>
      </c>
      <c r="F89" s="73"/>
      <c r="G89" s="73"/>
      <c r="H89" s="73"/>
      <c r="I89" s="181"/>
      <c r="J89" s="71"/>
      <c r="K89" s="71"/>
      <c r="L89" s="69"/>
    </row>
    <row r="90" s="1" customFormat="1" ht="14.4" customHeight="1">
      <c r="B90" s="43"/>
      <c r="C90" s="73" t="s">
        <v>89</v>
      </c>
      <c r="D90" s="71"/>
      <c r="E90" s="71"/>
      <c r="F90" s="71"/>
      <c r="G90" s="71"/>
      <c r="H90" s="71"/>
      <c r="I90" s="181"/>
      <c r="J90" s="71"/>
      <c r="K90" s="71"/>
      <c r="L90" s="69"/>
    </row>
    <row r="91" s="1" customFormat="1" ht="17.25" customHeight="1">
      <c r="B91" s="43"/>
      <c r="C91" s="71"/>
      <c r="D91" s="71"/>
      <c r="E91" s="79" t="str">
        <f>E9</f>
        <v>SO 02 - Pavilon B</v>
      </c>
      <c r="F91" s="71"/>
      <c r="G91" s="71"/>
      <c r="H91" s="71"/>
      <c r="I91" s="181"/>
      <c r="J91" s="71"/>
      <c r="K91" s="71"/>
      <c r="L91" s="69"/>
    </row>
    <row r="92" s="1" customFormat="1" ht="6.96" customHeight="1">
      <c r="B92" s="43"/>
      <c r="C92" s="71"/>
      <c r="D92" s="71"/>
      <c r="E92" s="71"/>
      <c r="F92" s="71"/>
      <c r="G92" s="71"/>
      <c r="H92" s="71"/>
      <c r="I92" s="181"/>
      <c r="J92" s="71"/>
      <c r="K92" s="71"/>
      <c r="L92" s="69"/>
    </row>
    <row r="93" s="1" customFormat="1" ht="18" customHeight="1">
      <c r="B93" s="43"/>
      <c r="C93" s="73" t="s">
        <v>23</v>
      </c>
      <c r="D93" s="71"/>
      <c r="E93" s="71"/>
      <c r="F93" s="183" t="str">
        <f>F12</f>
        <v xml:space="preserve"> </v>
      </c>
      <c r="G93" s="71"/>
      <c r="H93" s="71"/>
      <c r="I93" s="184" t="s">
        <v>25</v>
      </c>
      <c r="J93" s="82" t="str">
        <f>IF(J12="","",J12)</f>
        <v>20. 10. 2017</v>
      </c>
      <c r="K93" s="71"/>
      <c r="L93" s="69"/>
    </row>
    <row r="94" s="1" customFormat="1" ht="6.96" customHeight="1">
      <c r="B94" s="43"/>
      <c r="C94" s="71"/>
      <c r="D94" s="71"/>
      <c r="E94" s="71"/>
      <c r="F94" s="71"/>
      <c r="G94" s="71"/>
      <c r="H94" s="71"/>
      <c r="I94" s="181"/>
      <c r="J94" s="71"/>
      <c r="K94" s="71"/>
      <c r="L94" s="69"/>
    </row>
    <row r="95" s="1" customFormat="1">
      <c r="B95" s="43"/>
      <c r="C95" s="73" t="s">
        <v>27</v>
      </c>
      <c r="D95" s="71"/>
      <c r="E95" s="71"/>
      <c r="F95" s="183" t="str">
        <f>E15</f>
        <v xml:space="preserve"> </v>
      </c>
      <c r="G95" s="71"/>
      <c r="H95" s="71"/>
      <c r="I95" s="184" t="s">
        <v>32</v>
      </c>
      <c r="J95" s="183" t="str">
        <f>E21</f>
        <v xml:space="preserve"> </v>
      </c>
      <c r="K95" s="71"/>
      <c r="L95" s="69"/>
    </row>
    <row r="96" s="1" customFormat="1" ht="14.4" customHeight="1">
      <c r="B96" s="43"/>
      <c r="C96" s="73" t="s">
        <v>30</v>
      </c>
      <c r="D96" s="71"/>
      <c r="E96" s="71"/>
      <c r="F96" s="183" t="str">
        <f>IF(E18="","",E18)</f>
        <v/>
      </c>
      <c r="G96" s="71"/>
      <c r="H96" s="71"/>
      <c r="I96" s="181"/>
      <c r="J96" s="71"/>
      <c r="K96" s="71"/>
      <c r="L96" s="69"/>
    </row>
    <row r="97" s="1" customFormat="1" ht="10.32" customHeight="1">
      <c r="B97" s="43"/>
      <c r="C97" s="71"/>
      <c r="D97" s="71"/>
      <c r="E97" s="71"/>
      <c r="F97" s="71"/>
      <c r="G97" s="71"/>
      <c r="H97" s="71"/>
      <c r="I97" s="181"/>
      <c r="J97" s="71"/>
      <c r="K97" s="71"/>
      <c r="L97" s="69"/>
    </row>
    <row r="98" s="8" customFormat="1" ht="29.28" customHeight="1">
      <c r="B98" s="185"/>
      <c r="C98" s="186" t="s">
        <v>119</v>
      </c>
      <c r="D98" s="187" t="s">
        <v>54</v>
      </c>
      <c r="E98" s="187" t="s">
        <v>50</v>
      </c>
      <c r="F98" s="187" t="s">
        <v>120</v>
      </c>
      <c r="G98" s="187" t="s">
        <v>121</v>
      </c>
      <c r="H98" s="187" t="s">
        <v>122</v>
      </c>
      <c r="I98" s="188" t="s">
        <v>123</v>
      </c>
      <c r="J98" s="187" t="s">
        <v>93</v>
      </c>
      <c r="K98" s="189" t="s">
        <v>124</v>
      </c>
      <c r="L98" s="190"/>
      <c r="M98" s="99" t="s">
        <v>125</v>
      </c>
      <c r="N98" s="100" t="s">
        <v>39</v>
      </c>
      <c r="O98" s="100" t="s">
        <v>126</v>
      </c>
      <c r="P98" s="100" t="s">
        <v>127</v>
      </c>
      <c r="Q98" s="100" t="s">
        <v>128</v>
      </c>
      <c r="R98" s="100" t="s">
        <v>129</v>
      </c>
      <c r="S98" s="100" t="s">
        <v>130</v>
      </c>
      <c r="T98" s="101" t="s">
        <v>131</v>
      </c>
    </row>
    <row r="99" s="1" customFormat="1" ht="29.28" customHeight="1">
      <c r="B99" s="43"/>
      <c r="C99" s="105" t="s">
        <v>94</v>
      </c>
      <c r="D99" s="71"/>
      <c r="E99" s="71"/>
      <c r="F99" s="71"/>
      <c r="G99" s="71"/>
      <c r="H99" s="71"/>
      <c r="I99" s="181"/>
      <c r="J99" s="191">
        <f>BK99</f>
        <v>0</v>
      </c>
      <c r="K99" s="71"/>
      <c r="L99" s="69"/>
      <c r="M99" s="102"/>
      <c r="N99" s="103"/>
      <c r="O99" s="103"/>
      <c r="P99" s="192">
        <f>P100+P105+P163+P188+P234+P237+P248+P250+P260+P271+P294+P296+P314+P317+P321+P328+P332+P346+P377+P407+P426+P436+P438</f>
        <v>0</v>
      </c>
      <c r="Q99" s="103"/>
      <c r="R99" s="192">
        <f>R100+R105+R163+R188+R234+R237+R248+R250+R260+R271+R294+R296+R314+R317+R321+R328+R332+R346+R377+R407+R426+R436+R438</f>
        <v>3.4682151672040002</v>
      </c>
      <c r="S99" s="103"/>
      <c r="T99" s="193">
        <f>T100+T105+T163+T188+T234+T237+T248+T250+T260+T271+T294+T296+T314+T317+T321+T328+T332+T346+T377+T407+T426+T436+T438</f>
        <v>2.5132167400000003</v>
      </c>
      <c r="AT99" s="21" t="s">
        <v>68</v>
      </c>
      <c r="AU99" s="21" t="s">
        <v>95</v>
      </c>
      <c r="BK99" s="194">
        <f>BK100+BK105+BK163+BK188+BK234+BK237+BK248+BK250+BK260+BK271+BK294+BK296+BK314+BK317+BK321+BK328+BK332+BK346+BK377+BK407+BK426+BK436+BK438</f>
        <v>0</v>
      </c>
    </row>
    <row r="100" s="9" customFormat="1" ht="37.44" customHeight="1">
      <c r="B100" s="195"/>
      <c r="C100" s="196"/>
      <c r="D100" s="197" t="s">
        <v>68</v>
      </c>
      <c r="E100" s="198" t="s">
        <v>132</v>
      </c>
      <c r="F100" s="198" t="s">
        <v>133</v>
      </c>
      <c r="G100" s="196"/>
      <c r="H100" s="196"/>
      <c r="I100" s="199"/>
      <c r="J100" s="200">
        <f>BK100</f>
        <v>0</v>
      </c>
      <c r="K100" s="196"/>
      <c r="L100" s="201"/>
      <c r="M100" s="202"/>
      <c r="N100" s="203"/>
      <c r="O100" s="203"/>
      <c r="P100" s="204">
        <f>SUM(P101:P104)</f>
        <v>0</v>
      </c>
      <c r="Q100" s="203"/>
      <c r="R100" s="204">
        <f>SUM(R101:R104)</f>
        <v>0.071037000000000003</v>
      </c>
      <c r="S100" s="203"/>
      <c r="T100" s="205">
        <f>SUM(T101:T104)</f>
        <v>0</v>
      </c>
      <c r="AR100" s="206" t="s">
        <v>77</v>
      </c>
      <c r="AT100" s="207" t="s">
        <v>68</v>
      </c>
      <c r="AU100" s="207" t="s">
        <v>69</v>
      </c>
      <c r="AY100" s="206" t="s">
        <v>134</v>
      </c>
      <c r="BK100" s="208">
        <f>SUM(BK101:BK104)</f>
        <v>0</v>
      </c>
    </row>
    <row r="101" s="1" customFormat="1" ht="38.25" customHeight="1">
      <c r="B101" s="43"/>
      <c r="C101" s="209" t="s">
        <v>77</v>
      </c>
      <c r="D101" s="209" t="s">
        <v>135</v>
      </c>
      <c r="E101" s="210" t="s">
        <v>136</v>
      </c>
      <c r="F101" s="211" t="s">
        <v>137</v>
      </c>
      <c r="G101" s="212" t="s">
        <v>138</v>
      </c>
      <c r="H101" s="213">
        <v>1.8</v>
      </c>
      <c r="I101" s="214"/>
      <c r="J101" s="215">
        <f>ROUND(I101*H101,2)</f>
        <v>0</v>
      </c>
      <c r="K101" s="211" t="s">
        <v>139</v>
      </c>
      <c r="L101" s="69"/>
      <c r="M101" s="216" t="s">
        <v>21</v>
      </c>
      <c r="N101" s="217" t="s">
        <v>40</v>
      </c>
      <c r="O101" s="44"/>
      <c r="P101" s="218">
        <f>O101*H101</f>
        <v>0</v>
      </c>
      <c r="Q101" s="218">
        <v>0.039465</v>
      </c>
      <c r="R101" s="218">
        <f>Q101*H101</f>
        <v>0.071037000000000003</v>
      </c>
      <c r="S101" s="218">
        <v>0</v>
      </c>
      <c r="T101" s="219">
        <f>S101*H101</f>
        <v>0</v>
      </c>
      <c r="AR101" s="21" t="s">
        <v>140</v>
      </c>
      <c r="AT101" s="21" t="s">
        <v>135</v>
      </c>
      <c r="AU101" s="21" t="s">
        <v>77</v>
      </c>
      <c r="AY101" s="21" t="s">
        <v>134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1" t="s">
        <v>77</v>
      </c>
      <c r="BK101" s="220">
        <f>ROUND(I101*H101,2)</f>
        <v>0</v>
      </c>
      <c r="BL101" s="21" t="s">
        <v>140</v>
      </c>
      <c r="BM101" s="21" t="s">
        <v>79</v>
      </c>
    </row>
    <row r="102" s="10" customFormat="1">
      <c r="B102" s="221"/>
      <c r="C102" s="222"/>
      <c r="D102" s="223" t="s">
        <v>141</v>
      </c>
      <c r="E102" s="224" t="s">
        <v>21</v>
      </c>
      <c r="F102" s="225" t="s">
        <v>142</v>
      </c>
      <c r="G102" s="222"/>
      <c r="H102" s="226">
        <v>1.8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141</v>
      </c>
      <c r="AU102" s="232" t="s">
        <v>77</v>
      </c>
      <c r="AV102" s="10" t="s">
        <v>79</v>
      </c>
      <c r="AW102" s="10" t="s">
        <v>143</v>
      </c>
      <c r="AX102" s="10" t="s">
        <v>69</v>
      </c>
      <c r="AY102" s="232" t="s">
        <v>134</v>
      </c>
    </row>
    <row r="103" s="10" customFormat="1">
      <c r="B103" s="221"/>
      <c r="C103" s="222"/>
      <c r="D103" s="223" t="s">
        <v>141</v>
      </c>
      <c r="E103" s="224" t="s">
        <v>21</v>
      </c>
      <c r="F103" s="225" t="s">
        <v>21</v>
      </c>
      <c r="G103" s="222"/>
      <c r="H103" s="226">
        <v>0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AT103" s="232" t="s">
        <v>141</v>
      </c>
      <c r="AU103" s="232" t="s">
        <v>77</v>
      </c>
      <c r="AV103" s="10" t="s">
        <v>79</v>
      </c>
      <c r="AW103" s="10" t="s">
        <v>6</v>
      </c>
      <c r="AX103" s="10" t="s">
        <v>69</v>
      </c>
      <c r="AY103" s="232" t="s">
        <v>134</v>
      </c>
    </row>
    <row r="104" s="11" customFormat="1">
      <c r="B104" s="233"/>
      <c r="C104" s="234"/>
      <c r="D104" s="223" t="s">
        <v>141</v>
      </c>
      <c r="E104" s="235" t="s">
        <v>21</v>
      </c>
      <c r="F104" s="236" t="s">
        <v>144</v>
      </c>
      <c r="G104" s="234"/>
      <c r="H104" s="237">
        <v>1.8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141</v>
      </c>
      <c r="AU104" s="243" t="s">
        <v>77</v>
      </c>
      <c r="AV104" s="11" t="s">
        <v>140</v>
      </c>
      <c r="AW104" s="11" t="s">
        <v>143</v>
      </c>
      <c r="AX104" s="11" t="s">
        <v>77</v>
      </c>
      <c r="AY104" s="243" t="s">
        <v>134</v>
      </c>
    </row>
    <row r="105" s="9" customFormat="1" ht="37.44" customHeight="1">
      <c r="B105" s="195"/>
      <c r="C105" s="196"/>
      <c r="D105" s="197" t="s">
        <v>68</v>
      </c>
      <c r="E105" s="198" t="s">
        <v>145</v>
      </c>
      <c r="F105" s="198" t="s">
        <v>146</v>
      </c>
      <c r="G105" s="196"/>
      <c r="H105" s="196"/>
      <c r="I105" s="199"/>
      <c r="J105" s="200">
        <f>BK105</f>
        <v>0</v>
      </c>
      <c r="K105" s="196"/>
      <c r="L105" s="201"/>
      <c r="M105" s="202"/>
      <c r="N105" s="203"/>
      <c r="O105" s="203"/>
      <c r="P105" s="204">
        <f>SUM(P106:P162)</f>
        <v>0</v>
      </c>
      <c r="Q105" s="203"/>
      <c r="R105" s="204">
        <f>SUM(R106:R162)</f>
        <v>2.8968847279999999</v>
      </c>
      <c r="S105" s="203"/>
      <c r="T105" s="205">
        <f>SUM(T106:T162)</f>
        <v>0</v>
      </c>
      <c r="AR105" s="206" t="s">
        <v>77</v>
      </c>
      <c r="AT105" s="207" t="s">
        <v>68</v>
      </c>
      <c r="AU105" s="207" t="s">
        <v>69</v>
      </c>
      <c r="AY105" s="206" t="s">
        <v>134</v>
      </c>
      <c r="BK105" s="208">
        <f>SUM(BK106:BK162)</f>
        <v>0</v>
      </c>
    </row>
    <row r="106" s="1" customFormat="1" ht="25.5" customHeight="1">
      <c r="B106" s="43"/>
      <c r="C106" s="209" t="s">
        <v>79</v>
      </c>
      <c r="D106" s="209" t="s">
        <v>135</v>
      </c>
      <c r="E106" s="210" t="s">
        <v>147</v>
      </c>
      <c r="F106" s="211" t="s">
        <v>148</v>
      </c>
      <c r="G106" s="212" t="s">
        <v>138</v>
      </c>
      <c r="H106" s="213">
        <v>0.55300000000000005</v>
      </c>
      <c r="I106" s="214"/>
      <c r="J106" s="215">
        <f>ROUND(I106*H106,2)</f>
        <v>0</v>
      </c>
      <c r="K106" s="211" t="s">
        <v>139</v>
      </c>
      <c r="L106" s="69"/>
      <c r="M106" s="216" t="s">
        <v>21</v>
      </c>
      <c r="N106" s="217" t="s">
        <v>40</v>
      </c>
      <c r="O106" s="44"/>
      <c r="P106" s="218">
        <f>O106*H106</f>
        <v>0</v>
      </c>
      <c r="Q106" s="218">
        <v>0.0030000000000000001</v>
      </c>
      <c r="R106" s="218">
        <f>Q106*H106</f>
        <v>0.0016590000000000001</v>
      </c>
      <c r="S106" s="218">
        <v>0</v>
      </c>
      <c r="T106" s="219">
        <f>S106*H106</f>
        <v>0</v>
      </c>
      <c r="AR106" s="21" t="s">
        <v>140</v>
      </c>
      <c r="AT106" s="21" t="s">
        <v>135</v>
      </c>
      <c r="AU106" s="21" t="s">
        <v>77</v>
      </c>
      <c r="AY106" s="21" t="s">
        <v>134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1" t="s">
        <v>77</v>
      </c>
      <c r="BK106" s="220">
        <f>ROUND(I106*H106,2)</f>
        <v>0</v>
      </c>
      <c r="BL106" s="21" t="s">
        <v>140</v>
      </c>
      <c r="BM106" s="21" t="s">
        <v>140</v>
      </c>
    </row>
    <row r="107" s="1" customFormat="1" ht="25.5" customHeight="1">
      <c r="B107" s="43"/>
      <c r="C107" s="209" t="s">
        <v>149</v>
      </c>
      <c r="D107" s="209" t="s">
        <v>135</v>
      </c>
      <c r="E107" s="210" t="s">
        <v>150</v>
      </c>
      <c r="F107" s="211" t="s">
        <v>151</v>
      </c>
      <c r="G107" s="212" t="s">
        <v>138</v>
      </c>
      <c r="H107" s="213">
        <v>98.566000000000002</v>
      </c>
      <c r="I107" s="214"/>
      <c r="J107" s="215">
        <f>ROUND(I107*H107,2)</f>
        <v>0</v>
      </c>
      <c r="K107" s="211" t="s">
        <v>139</v>
      </c>
      <c r="L107" s="69"/>
      <c r="M107" s="216" t="s">
        <v>21</v>
      </c>
      <c r="N107" s="217" t="s">
        <v>40</v>
      </c>
      <c r="O107" s="44"/>
      <c r="P107" s="218">
        <f>O107*H107</f>
        <v>0</v>
      </c>
      <c r="Q107" s="218">
        <v>0.000263</v>
      </c>
      <c r="R107" s="218">
        <f>Q107*H107</f>
        <v>0.025922858</v>
      </c>
      <c r="S107" s="218">
        <v>0</v>
      </c>
      <c r="T107" s="219">
        <f>S107*H107</f>
        <v>0</v>
      </c>
      <c r="AR107" s="21" t="s">
        <v>140</v>
      </c>
      <c r="AT107" s="21" t="s">
        <v>135</v>
      </c>
      <c r="AU107" s="21" t="s">
        <v>77</v>
      </c>
      <c r="AY107" s="21" t="s">
        <v>134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1" t="s">
        <v>77</v>
      </c>
      <c r="BK107" s="220">
        <f>ROUND(I107*H107,2)</f>
        <v>0</v>
      </c>
      <c r="BL107" s="21" t="s">
        <v>140</v>
      </c>
      <c r="BM107" s="21" t="s">
        <v>152</v>
      </c>
    </row>
    <row r="108" s="10" customFormat="1">
      <c r="B108" s="221"/>
      <c r="C108" s="222"/>
      <c r="D108" s="223" t="s">
        <v>141</v>
      </c>
      <c r="E108" s="224" t="s">
        <v>21</v>
      </c>
      <c r="F108" s="225" t="s">
        <v>153</v>
      </c>
      <c r="G108" s="222"/>
      <c r="H108" s="226">
        <v>98.566000000000002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141</v>
      </c>
      <c r="AU108" s="232" t="s">
        <v>77</v>
      </c>
      <c r="AV108" s="10" t="s">
        <v>79</v>
      </c>
      <c r="AW108" s="10" t="s">
        <v>143</v>
      </c>
      <c r="AX108" s="10" t="s">
        <v>69</v>
      </c>
      <c r="AY108" s="232" t="s">
        <v>134</v>
      </c>
    </row>
    <row r="109" s="10" customFormat="1">
      <c r="B109" s="221"/>
      <c r="C109" s="222"/>
      <c r="D109" s="223" t="s">
        <v>141</v>
      </c>
      <c r="E109" s="224" t="s">
        <v>21</v>
      </c>
      <c r="F109" s="225" t="s">
        <v>21</v>
      </c>
      <c r="G109" s="222"/>
      <c r="H109" s="226">
        <v>0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141</v>
      </c>
      <c r="AU109" s="232" t="s">
        <v>77</v>
      </c>
      <c r="AV109" s="10" t="s">
        <v>79</v>
      </c>
      <c r="AW109" s="10" t="s">
        <v>6</v>
      </c>
      <c r="AX109" s="10" t="s">
        <v>69</v>
      </c>
      <c r="AY109" s="232" t="s">
        <v>134</v>
      </c>
    </row>
    <row r="110" s="11" customFormat="1">
      <c r="B110" s="233"/>
      <c r="C110" s="234"/>
      <c r="D110" s="223" t="s">
        <v>141</v>
      </c>
      <c r="E110" s="235" t="s">
        <v>21</v>
      </c>
      <c r="F110" s="236" t="s">
        <v>144</v>
      </c>
      <c r="G110" s="234"/>
      <c r="H110" s="237">
        <v>98.566000000000002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141</v>
      </c>
      <c r="AU110" s="243" t="s">
        <v>77</v>
      </c>
      <c r="AV110" s="11" t="s">
        <v>140</v>
      </c>
      <c r="AW110" s="11" t="s">
        <v>143</v>
      </c>
      <c r="AX110" s="11" t="s">
        <v>77</v>
      </c>
      <c r="AY110" s="243" t="s">
        <v>134</v>
      </c>
    </row>
    <row r="111" s="1" customFormat="1" ht="25.5" customHeight="1">
      <c r="B111" s="43"/>
      <c r="C111" s="209" t="s">
        <v>140</v>
      </c>
      <c r="D111" s="209" t="s">
        <v>135</v>
      </c>
      <c r="E111" s="210" t="s">
        <v>154</v>
      </c>
      <c r="F111" s="211" t="s">
        <v>155</v>
      </c>
      <c r="G111" s="212" t="s">
        <v>138</v>
      </c>
      <c r="H111" s="213">
        <v>7.8010000000000002</v>
      </c>
      <c r="I111" s="214"/>
      <c r="J111" s="215">
        <f>ROUND(I111*H111,2)</f>
        <v>0</v>
      </c>
      <c r="K111" s="211" t="s">
        <v>139</v>
      </c>
      <c r="L111" s="69"/>
      <c r="M111" s="216" t="s">
        <v>21</v>
      </c>
      <c r="N111" s="217" t="s">
        <v>40</v>
      </c>
      <c r="O111" s="44"/>
      <c r="P111" s="218">
        <f>O111*H111</f>
        <v>0</v>
      </c>
      <c r="Q111" s="218">
        <v>0.020480000000000002</v>
      </c>
      <c r="R111" s="218">
        <f>Q111*H111</f>
        <v>0.15976448000000001</v>
      </c>
      <c r="S111" s="218">
        <v>0</v>
      </c>
      <c r="T111" s="219">
        <f>S111*H111</f>
        <v>0</v>
      </c>
      <c r="AR111" s="21" t="s">
        <v>140</v>
      </c>
      <c r="AT111" s="21" t="s">
        <v>135</v>
      </c>
      <c r="AU111" s="21" t="s">
        <v>77</v>
      </c>
      <c r="AY111" s="21" t="s">
        <v>134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1" t="s">
        <v>77</v>
      </c>
      <c r="BK111" s="220">
        <f>ROUND(I111*H111,2)</f>
        <v>0</v>
      </c>
      <c r="BL111" s="21" t="s">
        <v>140</v>
      </c>
      <c r="BM111" s="21" t="s">
        <v>156</v>
      </c>
    </row>
    <row r="112" s="10" customFormat="1">
      <c r="B112" s="221"/>
      <c r="C112" s="222"/>
      <c r="D112" s="223" t="s">
        <v>141</v>
      </c>
      <c r="E112" s="224" t="s">
        <v>21</v>
      </c>
      <c r="F112" s="225" t="s">
        <v>157</v>
      </c>
      <c r="G112" s="222"/>
      <c r="H112" s="226">
        <v>7.8005000000000004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141</v>
      </c>
      <c r="AU112" s="232" t="s">
        <v>77</v>
      </c>
      <c r="AV112" s="10" t="s">
        <v>79</v>
      </c>
      <c r="AW112" s="10" t="s">
        <v>143</v>
      </c>
      <c r="AX112" s="10" t="s">
        <v>69</v>
      </c>
      <c r="AY112" s="232" t="s">
        <v>134</v>
      </c>
    </row>
    <row r="113" s="10" customFormat="1">
      <c r="B113" s="221"/>
      <c r="C113" s="222"/>
      <c r="D113" s="223" t="s">
        <v>141</v>
      </c>
      <c r="E113" s="224" t="s">
        <v>21</v>
      </c>
      <c r="F113" s="225" t="s">
        <v>21</v>
      </c>
      <c r="G113" s="222"/>
      <c r="H113" s="226">
        <v>0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141</v>
      </c>
      <c r="AU113" s="232" t="s">
        <v>77</v>
      </c>
      <c r="AV113" s="10" t="s">
        <v>79</v>
      </c>
      <c r="AW113" s="10" t="s">
        <v>6</v>
      </c>
      <c r="AX113" s="10" t="s">
        <v>69</v>
      </c>
      <c r="AY113" s="232" t="s">
        <v>134</v>
      </c>
    </row>
    <row r="114" s="11" customFormat="1">
      <c r="B114" s="233"/>
      <c r="C114" s="234"/>
      <c r="D114" s="223" t="s">
        <v>141</v>
      </c>
      <c r="E114" s="235" t="s">
        <v>21</v>
      </c>
      <c r="F114" s="236" t="s">
        <v>144</v>
      </c>
      <c r="G114" s="234"/>
      <c r="H114" s="237">
        <v>7.8005000000000004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141</v>
      </c>
      <c r="AU114" s="243" t="s">
        <v>77</v>
      </c>
      <c r="AV114" s="11" t="s">
        <v>140</v>
      </c>
      <c r="AW114" s="11" t="s">
        <v>143</v>
      </c>
      <c r="AX114" s="11" t="s">
        <v>77</v>
      </c>
      <c r="AY114" s="243" t="s">
        <v>134</v>
      </c>
    </row>
    <row r="115" s="1" customFormat="1" ht="25.5" customHeight="1">
      <c r="B115" s="43"/>
      <c r="C115" s="209" t="s">
        <v>158</v>
      </c>
      <c r="D115" s="209" t="s">
        <v>135</v>
      </c>
      <c r="E115" s="210" t="s">
        <v>159</v>
      </c>
      <c r="F115" s="211" t="s">
        <v>160</v>
      </c>
      <c r="G115" s="212" t="s">
        <v>138</v>
      </c>
      <c r="H115" s="213">
        <v>21.094999999999999</v>
      </c>
      <c r="I115" s="214"/>
      <c r="J115" s="215">
        <f>ROUND(I115*H115,2)</f>
        <v>0</v>
      </c>
      <c r="K115" s="211" t="s">
        <v>139</v>
      </c>
      <c r="L115" s="69"/>
      <c r="M115" s="216" t="s">
        <v>21</v>
      </c>
      <c r="N115" s="217" t="s">
        <v>40</v>
      </c>
      <c r="O115" s="44"/>
      <c r="P115" s="218">
        <f>O115*H115</f>
        <v>0</v>
      </c>
      <c r="Q115" s="218">
        <v>0.0054599999999999996</v>
      </c>
      <c r="R115" s="218">
        <f>Q115*H115</f>
        <v>0.11517869999999998</v>
      </c>
      <c r="S115" s="218">
        <v>0</v>
      </c>
      <c r="T115" s="219">
        <f>S115*H115</f>
        <v>0</v>
      </c>
      <c r="AR115" s="21" t="s">
        <v>140</v>
      </c>
      <c r="AT115" s="21" t="s">
        <v>135</v>
      </c>
      <c r="AU115" s="21" t="s">
        <v>77</v>
      </c>
      <c r="AY115" s="21" t="s">
        <v>134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1" t="s">
        <v>77</v>
      </c>
      <c r="BK115" s="220">
        <f>ROUND(I115*H115,2)</f>
        <v>0</v>
      </c>
      <c r="BL115" s="21" t="s">
        <v>140</v>
      </c>
      <c r="BM115" s="21" t="s">
        <v>161</v>
      </c>
    </row>
    <row r="116" s="10" customFormat="1">
      <c r="B116" s="221"/>
      <c r="C116" s="222"/>
      <c r="D116" s="223" t="s">
        <v>141</v>
      </c>
      <c r="E116" s="224" t="s">
        <v>21</v>
      </c>
      <c r="F116" s="225" t="s">
        <v>162</v>
      </c>
      <c r="G116" s="222"/>
      <c r="H116" s="226">
        <v>1.1399999999999999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141</v>
      </c>
      <c r="AU116" s="232" t="s">
        <v>77</v>
      </c>
      <c r="AV116" s="10" t="s">
        <v>79</v>
      </c>
      <c r="AW116" s="10" t="s">
        <v>143</v>
      </c>
      <c r="AX116" s="10" t="s">
        <v>69</v>
      </c>
      <c r="AY116" s="232" t="s">
        <v>134</v>
      </c>
    </row>
    <row r="117" s="10" customFormat="1">
      <c r="B117" s="221"/>
      <c r="C117" s="222"/>
      <c r="D117" s="223" t="s">
        <v>141</v>
      </c>
      <c r="E117" s="224" t="s">
        <v>21</v>
      </c>
      <c r="F117" s="225" t="s">
        <v>163</v>
      </c>
      <c r="G117" s="222"/>
      <c r="H117" s="226">
        <v>18.061599999999999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141</v>
      </c>
      <c r="AU117" s="232" t="s">
        <v>77</v>
      </c>
      <c r="AV117" s="10" t="s">
        <v>79</v>
      </c>
      <c r="AW117" s="10" t="s">
        <v>143</v>
      </c>
      <c r="AX117" s="10" t="s">
        <v>69</v>
      </c>
      <c r="AY117" s="232" t="s">
        <v>134</v>
      </c>
    </row>
    <row r="118" s="10" customFormat="1">
      <c r="B118" s="221"/>
      <c r="C118" s="222"/>
      <c r="D118" s="223" t="s">
        <v>141</v>
      </c>
      <c r="E118" s="224" t="s">
        <v>21</v>
      </c>
      <c r="F118" s="225" t="s">
        <v>164</v>
      </c>
      <c r="G118" s="222"/>
      <c r="H118" s="226">
        <v>1.893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AT118" s="232" t="s">
        <v>141</v>
      </c>
      <c r="AU118" s="232" t="s">
        <v>77</v>
      </c>
      <c r="AV118" s="10" t="s">
        <v>79</v>
      </c>
      <c r="AW118" s="10" t="s">
        <v>143</v>
      </c>
      <c r="AX118" s="10" t="s">
        <v>69</v>
      </c>
      <c r="AY118" s="232" t="s">
        <v>134</v>
      </c>
    </row>
    <row r="119" s="10" customFormat="1">
      <c r="B119" s="221"/>
      <c r="C119" s="222"/>
      <c r="D119" s="223" t="s">
        <v>141</v>
      </c>
      <c r="E119" s="224" t="s">
        <v>21</v>
      </c>
      <c r="F119" s="225" t="s">
        <v>21</v>
      </c>
      <c r="G119" s="222"/>
      <c r="H119" s="226">
        <v>0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141</v>
      </c>
      <c r="AU119" s="232" t="s">
        <v>77</v>
      </c>
      <c r="AV119" s="10" t="s">
        <v>79</v>
      </c>
      <c r="AW119" s="10" t="s">
        <v>6</v>
      </c>
      <c r="AX119" s="10" t="s">
        <v>69</v>
      </c>
      <c r="AY119" s="232" t="s">
        <v>134</v>
      </c>
    </row>
    <row r="120" s="11" customFormat="1">
      <c r="B120" s="233"/>
      <c r="C120" s="234"/>
      <c r="D120" s="223" t="s">
        <v>141</v>
      </c>
      <c r="E120" s="235" t="s">
        <v>21</v>
      </c>
      <c r="F120" s="236" t="s">
        <v>144</v>
      </c>
      <c r="G120" s="234"/>
      <c r="H120" s="237">
        <v>21.0946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141</v>
      </c>
      <c r="AU120" s="243" t="s">
        <v>77</v>
      </c>
      <c r="AV120" s="11" t="s">
        <v>140</v>
      </c>
      <c r="AW120" s="11" t="s">
        <v>143</v>
      </c>
      <c r="AX120" s="11" t="s">
        <v>77</v>
      </c>
      <c r="AY120" s="243" t="s">
        <v>134</v>
      </c>
    </row>
    <row r="121" s="1" customFormat="1" ht="38.25" customHeight="1">
      <c r="B121" s="43"/>
      <c r="C121" s="209" t="s">
        <v>152</v>
      </c>
      <c r="D121" s="209" t="s">
        <v>135</v>
      </c>
      <c r="E121" s="210" t="s">
        <v>165</v>
      </c>
      <c r="F121" s="211" t="s">
        <v>166</v>
      </c>
      <c r="G121" s="212" t="s">
        <v>138</v>
      </c>
      <c r="H121" s="213">
        <v>42.189999999999998</v>
      </c>
      <c r="I121" s="214"/>
      <c r="J121" s="215">
        <f>ROUND(I121*H121,2)</f>
        <v>0</v>
      </c>
      <c r="K121" s="211" t="s">
        <v>139</v>
      </c>
      <c r="L121" s="69"/>
      <c r="M121" s="216" t="s">
        <v>21</v>
      </c>
      <c r="N121" s="217" t="s">
        <v>40</v>
      </c>
      <c r="O121" s="44"/>
      <c r="P121" s="218">
        <f>O121*H121</f>
        <v>0</v>
      </c>
      <c r="Q121" s="218">
        <v>0.0020999999999999999</v>
      </c>
      <c r="R121" s="218">
        <f>Q121*H121</f>
        <v>0.088598999999999983</v>
      </c>
      <c r="S121" s="218">
        <v>0</v>
      </c>
      <c r="T121" s="219">
        <f>S121*H121</f>
        <v>0</v>
      </c>
      <c r="AR121" s="21" t="s">
        <v>140</v>
      </c>
      <c r="AT121" s="21" t="s">
        <v>135</v>
      </c>
      <c r="AU121" s="21" t="s">
        <v>77</v>
      </c>
      <c r="AY121" s="21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1" t="s">
        <v>77</v>
      </c>
      <c r="BK121" s="220">
        <f>ROUND(I121*H121,2)</f>
        <v>0</v>
      </c>
      <c r="BL121" s="21" t="s">
        <v>140</v>
      </c>
      <c r="BM121" s="21" t="s">
        <v>167</v>
      </c>
    </row>
    <row r="122" s="10" customFormat="1">
      <c r="B122" s="221"/>
      <c r="C122" s="222"/>
      <c r="D122" s="223" t="s">
        <v>141</v>
      </c>
      <c r="E122" s="224" t="s">
        <v>21</v>
      </c>
      <c r="F122" s="225" t="s">
        <v>168</v>
      </c>
      <c r="G122" s="222"/>
      <c r="H122" s="226">
        <v>42.189999999999998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141</v>
      </c>
      <c r="AU122" s="232" t="s">
        <v>77</v>
      </c>
      <c r="AV122" s="10" t="s">
        <v>79</v>
      </c>
      <c r="AW122" s="10" t="s">
        <v>143</v>
      </c>
      <c r="AX122" s="10" t="s">
        <v>69</v>
      </c>
      <c r="AY122" s="232" t="s">
        <v>134</v>
      </c>
    </row>
    <row r="123" s="10" customFormat="1">
      <c r="B123" s="221"/>
      <c r="C123" s="222"/>
      <c r="D123" s="223" t="s">
        <v>141</v>
      </c>
      <c r="E123" s="224" t="s">
        <v>21</v>
      </c>
      <c r="F123" s="225" t="s">
        <v>21</v>
      </c>
      <c r="G123" s="222"/>
      <c r="H123" s="226">
        <v>0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141</v>
      </c>
      <c r="AU123" s="232" t="s">
        <v>77</v>
      </c>
      <c r="AV123" s="10" t="s">
        <v>79</v>
      </c>
      <c r="AW123" s="10" t="s">
        <v>6</v>
      </c>
      <c r="AX123" s="10" t="s">
        <v>69</v>
      </c>
      <c r="AY123" s="232" t="s">
        <v>134</v>
      </c>
    </row>
    <row r="124" s="11" customFormat="1">
      <c r="B124" s="233"/>
      <c r="C124" s="234"/>
      <c r="D124" s="223" t="s">
        <v>141</v>
      </c>
      <c r="E124" s="235" t="s">
        <v>21</v>
      </c>
      <c r="F124" s="236" t="s">
        <v>144</v>
      </c>
      <c r="G124" s="234"/>
      <c r="H124" s="237">
        <v>42.189999999999998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141</v>
      </c>
      <c r="AU124" s="243" t="s">
        <v>77</v>
      </c>
      <c r="AV124" s="11" t="s">
        <v>140</v>
      </c>
      <c r="AW124" s="11" t="s">
        <v>143</v>
      </c>
      <c r="AX124" s="11" t="s">
        <v>77</v>
      </c>
      <c r="AY124" s="243" t="s">
        <v>134</v>
      </c>
    </row>
    <row r="125" s="1" customFormat="1" ht="25.5" customHeight="1">
      <c r="B125" s="43"/>
      <c r="C125" s="209" t="s">
        <v>169</v>
      </c>
      <c r="D125" s="209" t="s">
        <v>135</v>
      </c>
      <c r="E125" s="210" t="s">
        <v>170</v>
      </c>
      <c r="F125" s="211" t="s">
        <v>171</v>
      </c>
      <c r="G125" s="212" t="s">
        <v>138</v>
      </c>
      <c r="H125" s="213">
        <v>61.869999999999997</v>
      </c>
      <c r="I125" s="214"/>
      <c r="J125" s="215">
        <f>ROUND(I125*H125,2)</f>
        <v>0</v>
      </c>
      <c r="K125" s="211" t="s">
        <v>139</v>
      </c>
      <c r="L125" s="69"/>
      <c r="M125" s="216" t="s">
        <v>21</v>
      </c>
      <c r="N125" s="217" t="s">
        <v>40</v>
      </c>
      <c r="O125" s="44"/>
      <c r="P125" s="218">
        <f>O125*H125</f>
        <v>0</v>
      </c>
      <c r="Q125" s="218">
        <v>0.0043839999999999999</v>
      </c>
      <c r="R125" s="218">
        <f>Q125*H125</f>
        <v>0.27123807999999999</v>
      </c>
      <c r="S125" s="218">
        <v>0</v>
      </c>
      <c r="T125" s="219">
        <f>S125*H125</f>
        <v>0</v>
      </c>
      <c r="AR125" s="21" t="s">
        <v>140</v>
      </c>
      <c r="AT125" s="21" t="s">
        <v>135</v>
      </c>
      <c r="AU125" s="21" t="s">
        <v>77</v>
      </c>
      <c r="AY125" s="21" t="s">
        <v>134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1" t="s">
        <v>77</v>
      </c>
      <c r="BK125" s="220">
        <f>ROUND(I125*H125,2)</f>
        <v>0</v>
      </c>
      <c r="BL125" s="21" t="s">
        <v>140</v>
      </c>
      <c r="BM125" s="21" t="s">
        <v>172</v>
      </c>
    </row>
    <row r="126" s="1" customFormat="1" ht="16.5" customHeight="1">
      <c r="B126" s="43"/>
      <c r="C126" s="209" t="s">
        <v>156</v>
      </c>
      <c r="D126" s="209" t="s">
        <v>135</v>
      </c>
      <c r="E126" s="210" t="s">
        <v>173</v>
      </c>
      <c r="F126" s="211" t="s">
        <v>174</v>
      </c>
      <c r="G126" s="212" t="s">
        <v>138</v>
      </c>
      <c r="H126" s="213">
        <v>58.533000000000001</v>
      </c>
      <c r="I126" s="214"/>
      <c r="J126" s="215">
        <f>ROUND(I126*H126,2)</f>
        <v>0</v>
      </c>
      <c r="K126" s="211" t="s">
        <v>139</v>
      </c>
      <c r="L126" s="69"/>
      <c r="M126" s="216" t="s">
        <v>21</v>
      </c>
      <c r="N126" s="217" t="s">
        <v>40</v>
      </c>
      <c r="O126" s="44"/>
      <c r="P126" s="218">
        <f>O126*H126</f>
        <v>0</v>
      </c>
      <c r="Q126" s="218">
        <v>0.0030000000000000001</v>
      </c>
      <c r="R126" s="218">
        <f>Q126*H126</f>
        <v>0.17559900000000001</v>
      </c>
      <c r="S126" s="218">
        <v>0</v>
      </c>
      <c r="T126" s="219">
        <f>S126*H126</f>
        <v>0</v>
      </c>
      <c r="AR126" s="21" t="s">
        <v>140</v>
      </c>
      <c r="AT126" s="21" t="s">
        <v>135</v>
      </c>
      <c r="AU126" s="21" t="s">
        <v>77</v>
      </c>
      <c r="AY126" s="21" t="s">
        <v>134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1" t="s">
        <v>77</v>
      </c>
      <c r="BK126" s="220">
        <f>ROUND(I126*H126,2)</f>
        <v>0</v>
      </c>
      <c r="BL126" s="21" t="s">
        <v>140</v>
      </c>
      <c r="BM126" s="21" t="s">
        <v>175</v>
      </c>
    </row>
    <row r="127" s="10" customFormat="1">
      <c r="B127" s="221"/>
      <c r="C127" s="222"/>
      <c r="D127" s="223" t="s">
        <v>141</v>
      </c>
      <c r="E127" s="224" t="s">
        <v>21</v>
      </c>
      <c r="F127" s="225" t="s">
        <v>176</v>
      </c>
      <c r="G127" s="222"/>
      <c r="H127" s="226">
        <v>12.694800000000001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141</v>
      </c>
      <c r="AU127" s="232" t="s">
        <v>77</v>
      </c>
      <c r="AV127" s="10" t="s">
        <v>79</v>
      </c>
      <c r="AW127" s="10" t="s">
        <v>143</v>
      </c>
      <c r="AX127" s="10" t="s">
        <v>69</v>
      </c>
      <c r="AY127" s="232" t="s">
        <v>134</v>
      </c>
    </row>
    <row r="128" s="10" customFormat="1">
      <c r="B128" s="221"/>
      <c r="C128" s="222"/>
      <c r="D128" s="223" t="s">
        <v>141</v>
      </c>
      <c r="E128" s="224" t="s">
        <v>21</v>
      </c>
      <c r="F128" s="225" t="s">
        <v>177</v>
      </c>
      <c r="G128" s="222"/>
      <c r="H128" s="226">
        <v>21.700900000000001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141</v>
      </c>
      <c r="AU128" s="232" t="s">
        <v>77</v>
      </c>
      <c r="AV128" s="10" t="s">
        <v>79</v>
      </c>
      <c r="AW128" s="10" t="s">
        <v>143</v>
      </c>
      <c r="AX128" s="10" t="s">
        <v>69</v>
      </c>
      <c r="AY128" s="232" t="s">
        <v>134</v>
      </c>
    </row>
    <row r="129" s="10" customFormat="1">
      <c r="B129" s="221"/>
      <c r="C129" s="222"/>
      <c r="D129" s="223" t="s">
        <v>141</v>
      </c>
      <c r="E129" s="224" t="s">
        <v>21</v>
      </c>
      <c r="F129" s="225" t="s">
        <v>178</v>
      </c>
      <c r="G129" s="222"/>
      <c r="H129" s="226">
        <v>8.1248000000000005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141</v>
      </c>
      <c r="AU129" s="232" t="s">
        <v>77</v>
      </c>
      <c r="AV129" s="10" t="s">
        <v>79</v>
      </c>
      <c r="AW129" s="10" t="s">
        <v>143</v>
      </c>
      <c r="AX129" s="10" t="s">
        <v>69</v>
      </c>
      <c r="AY129" s="232" t="s">
        <v>134</v>
      </c>
    </row>
    <row r="130" s="10" customFormat="1">
      <c r="B130" s="221"/>
      <c r="C130" s="222"/>
      <c r="D130" s="223" t="s">
        <v>141</v>
      </c>
      <c r="E130" s="224" t="s">
        <v>21</v>
      </c>
      <c r="F130" s="225" t="s">
        <v>179</v>
      </c>
      <c r="G130" s="222"/>
      <c r="H130" s="226">
        <v>16.0122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141</v>
      </c>
      <c r="AU130" s="232" t="s">
        <v>77</v>
      </c>
      <c r="AV130" s="10" t="s">
        <v>79</v>
      </c>
      <c r="AW130" s="10" t="s">
        <v>143</v>
      </c>
      <c r="AX130" s="10" t="s">
        <v>69</v>
      </c>
      <c r="AY130" s="232" t="s">
        <v>134</v>
      </c>
    </row>
    <row r="131" s="11" customFormat="1">
      <c r="B131" s="233"/>
      <c r="C131" s="234"/>
      <c r="D131" s="223" t="s">
        <v>141</v>
      </c>
      <c r="E131" s="235" t="s">
        <v>21</v>
      </c>
      <c r="F131" s="236" t="s">
        <v>144</v>
      </c>
      <c r="G131" s="234"/>
      <c r="H131" s="237">
        <v>58.532699999999998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141</v>
      </c>
      <c r="AU131" s="243" t="s">
        <v>77</v>
      </c>
      <c r="AV131" s="11" t="s">
        <v>140</v>
      </c>
      <c r="AW131" s="11" t="s">
        <v>143</v>
      </c>
      <c r="AX131" s="11" t="s">
        <v>77</v>
      </c>
      <c r="AY131" s="243" t="s">
        <v>134</v>
      </c>
    </row>
    <row r="132" s="1" customFormat="1" ht="25.5" customHeight="1">
      <c r="B132" s="43"/>
      <c r="C132" s="209" t="s">
        <v>180</v>
      </c>
      <c r="D132" s="209" t="s">
        <v>135</v>
      </c>
      <c r="E132" s="210" t="s">
        <v>181</v>
      </c>
      <c r="F132" s="211" t="s">
        <v>182</v>
      </c>
      <c r="G132" s="212" t="s">
        <v>138</v>
      </c>
      <c r="H132" s="213">
        <v>2.9500000000000002</v>
      </c>
      <c r="I132" s="214"/>
      <c r="J132" s="215">
        <f>ROUND(I132*H132,2)</f>
        <v>0</v>
      </c>
      <c r="K132" s="211" t="s">
        <v>139</v>
      </c>
      <c r="L132" s="69"/>
      <c r="M132" s="216" t="s">
        <v>21</v>
      </c>
      <c r="N132" s="217" t="s">
        <v>40</v>
      </c>
      <c r="O132" s="44"/>
      <c r="P132" s="218">
        <f>O132*H132</f>
        <v>0</v>
      </c>
      <c r="Q132" s="218">
        <v>0.038199999999999998</v>
      </c>
      <c r="R132" s="218">
        <f>Q132*H132</f>
        <v>0.11269</v>
      </c>
      <c r="S132" s="218">
        <v>0</v>
      </c>
      <c r="T132" s="219">
        <f>S132*H132</f>
        <v>0</v>
      </c>
      <c r="AR132" s="21" t="s">
        <v>140</v>
      </c>
      <c r="AT132" s="21" t="s">
        <v>135</v>
      </c>
      <c r="AU132" s="21" t="s">
        <v>77</v>
      </c>
      <c r="AY132" s="21" t="s">
        <v>134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1" t="s">
        <v>77</v>
      </c>
      <c r="BK132" s="220">
        <f>ROUND(I132*H132,2)</f>
        <v>0</v>
      </c>
      <c r="BL132" s="21" t="s">
        <v>140</v>
      </c>
      <c r="BM132" s="21" t="s">
        <v>183</v>
      </c>
    </row>
    <row r="133" s="10" customFormat="1">
      <c r="B133" s="221"/>
      <c r="C133" s="222"/>
      <c r="D133" s="223" t="s">
        <v>141</v>
      </c>
      <c r="E133" s="224" t="s">
        <v>21</v>
      </c>
      <c r="F133" s="225" t="s">
        <v>184</v>
      </c>
      <c r="G133" s="222"/>
      <c r="H133" s="226">
        <v>2.9500000000000002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141</v>
      </c>
      <c r="AU133" s="232" t="s">
        <v>77</v>
      </c>
      <c r="AV133" s="10" t="s">
        <v>79</v>
      </c>
      <c r="AW133" s="10" t="s">
        <v>143</v>
      </c>
      <c r="AX133" s="10" t="s">
        <v>69</v>
      </c>
      <c r="AY133" s="232" t="s">
        <v>134</v>
      </c>
    </row>
    <row r="134" s="10" customFormat="1">
      <c r="B134" s="221"/>
      <c r="C134" s="222"/>
      <c r="D134" s="223" t="s">
        <v>141</v>
      </c>
      <c r="E134" s="224" t="s">
        <v>21</v>
      </c>
      <c r="F134" s="225" t="s">
        <v>21</v>
      </c>
      <c r="G134" s="222"/>
      <c r="H134" s="226">
        <v>0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141</v>
      </c>
      <c r="AU134" s="232" t="s">
        <v>77</v>
      </c>
      <c r="AV134" s="10" t="s">
        <v>79</v>
      </c>
      <c r="AW134" s="10" t="s">
        <v>6</v>
      </c>
      <c r="AX134" s="10" t="s">
        <v>69</v>
      </c>
      <c r="AY134" s="232" t="s">
        <v>134</v>
      </c>
    </row>
    <row r="135" s="11" customFormat="1">
      <c r="B135" s="233"/>
      <c r="C135" s="234"/>
      <c r="D135" s="223" t="s">
        <v>141</v>
      </c>
      <c r="E135" s="235" t="s">
        <v>21</v>
      </c>
      <c r="F135" s="236" t="s">
        <v>144</v>
      </c>
      <c r="G135" s="234"/>
      <c r="H135" s="237">
        <v>2.9500000000000002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141</v>
      </c>
      <c r="AU135" s="243" t="s">
        <v>77</v>
      </c>
      <c r="AV135" s="11" t="s">
        <v>140</v>
      </c>
      <c r="AW135" s="11" t="s">
        <v>143</v>
      </c>
      <c r="AX135" s="11" t="s">
        <v>77</v>
      </c>
      <c r="AY135" s="243" t="s">
        <v>134</v>
      </c>
    </row>
    <row r="136" s="1" customFormat="1" ht="25.5" customHeight="1">
      <c r="B136" s="43"/>
      <c r="C136" s="209" t="s">
        <v>161</v>
      </c>
      <c r="D136" s="209" t="s">
        <v>135</v>
      </c>
      <c r="E136" s="210" t="s">
        <v>185</v>
      </c>
      <c r="F136" s="211" t="s">
        <v>186</v>
      </c>
      <c r="G136" s="212" t="s">
        <v>138</v>
      </c>
      <c r="H136" s="213">
        <v>89.338999999999999</v>
      </c>
      <c r="I136" s="214"/>
      <c r="J136" s="215">
        <f>ROUND(I136*H136,2)</f>
        <v>0</v>
      </c>
      <c r="K136" s="211" t="s">
        <v>139</v>
      </c>
      <c r="L136" s="69"/>
      <c r="M136" s="216" t="s">
        <v>21</v>
      </c>
      <c r="N136" s="217" t="s">
        <v>40</v>
      </c>
      <c r="O136" s="44"/>
      <c r="P136" s="218">
        <f>O136*H136</f>
        <v>0</v>
      </c>
      <c r="Q136" s="218">
        <v>0.0051999999999999998</v>
      </c>
      <c r="R136" s="218">
        <f>Q136*H136</f>
        <v>0.4645628</v>
      </c>
      <c r="S136" s="218">
        <v>0</v>
      </c>
      <c r="T136" s="219">
        <f>S136*H136</f>
        <v>0</v>
      </c>
      <c r="AR136" s="21" t="s">
        <v>140</v>
      </c>
      <c r="AT136" s="21" t="s">
        <v>135</v>
      </c>
      <c r="AU136" s="21" t="s">
        <v>77</v>
      </c>
      <c r="AY136" s="21" t="s">
        <v>134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1" t="s">
        <v>77</v>
      </c>
      <c r="BK136" s="220">
        <f>ROUND(I136*H136,2)</f>
        <v>0</v>
      </c>
      <c r="BL136" s="21" t="s">
        <v>140</v>
      </c>
      <c r="BM136" s="21" t="s">
        <v>187</v>
      </c>
    </row>
    <row r="137" s="1" customFormat="1" ht="38.25" customHeight="1">
      <c r="B137" s="43"/>
      <c r="C137" s="209" t="s">
        <v>188</v>
      </c>
      <c r="D137" s="209" t="s">
        <v>135</v>
      </c>
      <c r="E137" s="210" t="s">
        <v>189</v>
      </c>
      <c r="F137" s="211" t="s">
        <v>190</v>
      </c>
      <c r="G137" s="212" t="s">
        <v>138</v>
      </c>
      <c r="H137" s="213">
        <v>268.017</v>
      </c>
      <c r="I137" s="214"/>
      <c r="J137" s="215">
        <f>ROUND(I137*H137,2)</f>
        <v>0</v>
      </c>
      <c r="K137" s="211" t="s">
        <v>139</v>
      </c>
      <c r="L137" s="69"/>
      <c r="M137" s="216" t="s">
        <v>21</v>
      </c>
      <c r="N137" s="217" t="s">
        <v>40</v>
      </c>
      <c r="O137" s="44"/>
      <c r="P137" s="218">
        <f>O137*H137</f>
        <v>0</v>
      </c>
      <c r="Q137" s="218">
        <v>0.0020999999999999999</v>
      </c>
      <c r="R137" s="218">
        <f>Q137*H137</f>
        <v>0.56283569999999994</v>
      </c>
      <c r="S137" s="218">
        <v>0</v>
      </c>
      <c r="T137" s="219">
        <f>S137*H137</f>
        <v>0</v>
      </c>
      <c r="AR137" s="21" t="s">
        <v>140</v>
      </c>
      <c r="AT137" s="21" t="s">
        <v>135</v>
      </c>
      <c r="AU137" s="21" t="s">
        <v>77</v>
      </c>
      <c r="AY137" s="21" t="s">
        <v>134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1" t="s">
        <v>77</v>
      </c>
      <c r="BK137" s="220">
        <f>ROUND(I137*H137,2)</f>
        <v>0</v>
      </c>
      <c r="BL137" s="21" t="s">
        <v>140</v>
      </c>
      <c r="BM137" s="21" t="s">
        <v>191</v>
      </c>
    </row>
    <row r="138" s="10" customFormat="1">
      <c r="B138" s="221"/>
      <c r="C138" s="222"/>
      <c r="D138" s="223" t="s">
        <v>141</v>
      </c>
      <c r="E138" s="224" t="s">
        <v>21</v>
      </c>
      <c r="F138" s="225" t="s">
        <v>192</v>
      </c>
      <c r="G138" s="222"/>
      <c r="H138" s="226">
        <v>268.017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141</v>
      </c>
      <c r="AU138" s="232" t="s">
        <v>77</v>
      </c>
      <c r="AV138" s="10" t="s">
        <v>79</v>
      </c>
      <c r="AW138" s="10" t="s">
        <v>143</v>
      </c>
      <c r="AX138" s="10" t="s">
        <v>69</v>
      </c>
      <c r="AY138" s="232" t="s">
        <v>134</v>
      </c>
    </row>
    <row r="139" s="10" customFormat="1">
      <c r="B139" s="221"/>
      <c r="C139" s="222"/>
      <c r="D139" s="223" t="s">
        <v>141</v>
      </c>
      <c r="E139" s="224" t="s">
        <v>21</v>
      </c>
      <c r="F139" s="225" t="s">
        <v>21</v>
      </c>
      <c r="G139" s="222"/>
      <c r="H139" s="226">
        <v>0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141</v>
      </c>
      <c r="AU139" s="232" t="s">
        <v>77</v>
      </c>
      <c r="AV139" s="10" t="s">
        <v>79</v>
      </c>
      <c r="AW139" s="10" t="s">
        <v>6</v>
      </c>
      <c r="AX139" s="10" t="s">
        <v>69</v>
      </c>
      <c r="AY139" s="232" t="s">
        <v>134</v>
      </c>
    </row>
    <row r="140" s="11" customFormat="1">
      <c r="B140" s="233"/>
      <c r="C140" s="234"/>
      <c r="D140" s="223" t="s">
        <v>141</v>
      </c>
      <c r="E140" s="235" t="s">
        <v>21</v>
      </c>
      <c r="F140" s="236" t="s">
        <v>144</v>
      </c>
      <c r="G140" s="234"/>
      <c r="H140" s="237">
        <v>268.017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141</v>
      </c>
      <c r="AU140" s="243" t="s">
        <v>77</v>
      </c>
      <c r="AV140" s="11" t="s">
        <v>140</v>
      </c>
      <c r="AW140" s="11" t="s">
        <v>143</v>
      </c>
      <c r="AX140" s="11" t="s">
        <v>77</v>
      </c>
      <c r="AY140" s="243" t="s">
        <v>134</v>
      </c>
    </row>
    <row r="141" s="1" customFormat="1" ht="25.5" customHeight="1">
      <c r="B141" s="43"/>
      <c r="C141" s="209" t="s">
        <v>167</v>
      </c>
      <c r="D141" s="209" t="s">
        <v>135</v>
      </c>
      <c r="E141" s="210" t="s">
        <v>193</v>
      </c>
      <c r="F141" s="211" t="s">
        <v>194</v>
      </c>
      <c r="G141" s="212" t="s">
        <v>138</v>
      </c>
      <c r="H141" s="213">
        <v>100</v>
      </c>
      <c r="I141" s="214"/>
      <c r="J141" s="215">
        <f>ROUND(I141*H141,2)</f>
        <v>0</v>
      </c>
      <c r="K141" s="211" t="s">
        <v>139</v>
      </c>
      <c r="L141" s="69"/>
      <c r="M141" s="216" t="s">
        <v>21</v>
      </c>
      <c r="N141" s="217" t="s">
        <v>40</v>
      </c>
      <c r="O141" s="44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AR141" s="21" t="s">
        <v>140</v>
      </c>
      <c r="AT141" s="21" t="s">
        <v>135</v>
      </c>
      <c r="AU141" s="21" t="s">
        <v>77</v>
      </c>
      <c r="AY141" s="21" t="s">
        <v>134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1" t="s">
        <v>77</v>
      </c>
      <c r="BK141" s="220">
        <f>ROUND(I141*H141,2)</f>
        <v>0</v>
      </c>
      <c r="BL141" s="21" t="s">
        <v>140</v>
      </c>
      <c r="BM141" s="21" t="s">
        <v>195</v>
      </c>
    </row>
    <row r="142" s="1" customFormat="1" ht="25.5" customHeight="1">
      <c r="B142" s="43"/>
      <c r="C142" s="209" t="s">
        <v>196</v>
      </c>
      <c r="D142" s="209" t="s">
        <v>135</v>
      </c>
      <c r="E142" s="210" t="s">
        <v>197</v>
      </c>
      <c r="F142" s="211" t="s">
        <v>198</v>
      </c>
      <c r="G142" s="212" t="s">
        <v>138</v>
      </c>
      <c r="H142" s="213">
        <v>24</v>
      </c>
      <c r="I142" s="214"/>
      <c r="J142" s="215">
        <f>ROUND(I142*H142,2)</f>
        <v>0</v>
      </c>
      <c r="K142" s="211" t="s">
        <v>139</v>
      </c>
      <c r="L142" s="69"/>
      <c r="M142" s="216" t="s">
        <v>21</v>
      </c>
      <c r="N142" s="217" t="s">
        <v>40</v>
      </c>
      <c r="O142" s="44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AR142" s="21" t="s">
        <v>140</v>
      </c>
      <c r="AT142" s="21" t="s">
        <v>135</v>
      </c>
      <c r="AU142" s="21" t="s">
        <v>77</v>
      </c>
      <c r="AY142" s="21" t="s">
        <v>134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1" t="s">
        <v>77</v>
      </c>
      <c r="BK142" s="220">
        <f>ROUND(I142*H142,2)</f>
        <v>0</v>
      </c>
      <c r="BL142" s="21" t="s">
        <v>140</v>
      </c>
      <c r="BM142" s="21" t="s">
        <v>199</v>
      </c>
    </row>
    <row r="143" s="10" customFormat="1">
      <c r="B143" s="221"/>
      <c r="C143" s="222"/>
      <c r="D143" s="223" t="s">
        <v>141</v>
      </c>
      <c r="E143" s="224" t="s">
        <v>21</v>
      </c>
      <c r="F143" s="225" t="s">
        <v>200</v>
      </c>
      <c r="G143" s="222"/>
      <c r="H143" s="226">
        <v>24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141</v>
      </c>
      <c r="AU143" s="232" t="s">
        <v>77</v>
      </c>
      <c r="AV143" s="10" t="s">
        <v>79</v>
      </c>
      <c r="AW143" s="10" t="s">
        <v>143</v>
      </c>
      <c r="AX143" s="10" t="s">
        <v>69</v>
      </c>
      <c r="AY143" s="232" t="s">
        <v>134</v>
      </c>
    </row>
    <row r="144" s="10" customFormat="1">
      <c r="B144" s="221"/>
      <c r="C144" s="222"/>
      <c r="D144" s="223" t="s">
        <v>141</v>
      </c>
      <c r="E144" s="224" t="s">
        <v>21</v>
      </c>
      <c r="F144" s="225" t="s">
        <v>21</v>
      </c>
      <c r="G144" s="222"/>
      <c r="H144" s="226">
        <v>0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141</v>
      </c>
      <c r="AU144" s="232" t="s">
        <v>77</v>
      </c>
      <c r="AV144" s="10" t="s">
        <v>79</v>
      </c>
      <c r="AW144" s="10" t="s">
        <v>6</v>
      </c>
      <c r="AX144" s="10" t="s">
        <v>69</v>
      </c>
      <c r="AY144" s="232" t="s">
        <v>134</v>
      </c>
    </row>
    <row r="145" s="11" customFormat="1">
      <c r="B145" s="233"/>
      <c r="C145" s="234"/>
      <c r="D145" s="223" t="s">
        <v>141</v>
      </c>
      <c r="E145" s="235" t="s">
        <v>21</v>
      </c>
      <c r="F145" s="236" t="s">
        <v>144</v>
      </c>
      <c r="G145" s="234"/>
      <c r="H145" s="237">
        <v>24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141</v>
      </c>
      <c r="AU145" s="243" t="s">
        <v>77</v>
      </c>
      <c r="AV145" s="11" t="s">
        <v>140</v>
      </c>
      <c r="AW145" s="11" t="s">
        <v>143</v>
      </c>
      <c r="AX145" s="11" t="s">
        <v>77</v>
      </c>
      <c r="AY145" s="243" t="s">
        <v>134</v>
      </c>
    </row>
    <row r="146" s="1" customFormat="1" ht="25.5" customHeight="1">
      <c r="B146" s="43"/>
      <c r="C146" s="209" t="s">
        <v>172</v>
      </c>
      <c r="D146" s="209" t="s">
        <v>135</v>
      </c>
      <c r="E146" s="210" t="s">
        <v>201</v>
      </c>
      <c r="F146" s="211" t="s">
        <v>202</v>
      </c>
      <c r="G146" s="212" t="s">
        <v>203</v>
      </c>
      <c r="H146" s="213">
        <v>11.675000000000001</v>
      </c>
      <c r="I146" s="214"/>
      <c r="J146" s="215">
        <f>ROUND(I146*H146,2)</f>
        <v>0</v>
      </c>
      <c r="K146" s="211" t="s">
        <v>139</v>
      </c>
      <c r="L146" s="69"/>
      <c r="M146" s="216" t="s">
        <v>21</v>
      </c>
      <c r="N146" s="217" t="s">
        <v>40</v>
      </c>
      <c r="O146" s="44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AR146" s="21" t="s">
        <v>140</v>
      </c>
      <c r="AT146" s="21" t="s">
        <v>135</v>
      </c>
      <c r="AU146" s="21" t="s">
        <v>77</v>
      </c>
      <c r="AY146" s="21" t="s">
        <v>134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1" t="s">
        <v>77</v>
      </c>
      <c r="BK146" s="220">
        <f>ROUND(I146*H146,2)</f>
        <v>0</v>
      </c>
      <c r="BL146" s="21" t="s">
        <v>140</v>
      </c>
      <c r="BM146" s="21" t="s">
        <v>204</v>
      </c>
    </row>
    <row r="147" s="1" customFormat="1" ht="25.5" customHeight="1">
      <c r="B147" s="43"/>
      <c r="C147" s="209" t="s">
        <v>10</v>
      </c>
      <c r="D147" s="209" t="s">
        <v>135</v>
      </c>
      <c r="E147" s="210" t="s">
        <v>205</v>
      </c>
      <c r="F147" s="211" t="s">
        <v>206</v>
      </c>
      <c r="G147" s="212" t="s">
        <v>203</v>
      </c>
      <c r="H147" s="213">
        <v>40.770000000000003</v>
      </c>
      <c r="I147" s="214"/>
      <c r="J147" s="215">
        <f>ROUND(I147*H147,2)</f>
        <v>0</v>
      </c>
      <c r="K147" s="211" t="s">
        <v>139</v>
      </c>
      <c r="L147" s="69"/>
      <c r="M147" s="216" t="s">
        <v>21</v>
      </c>
      <c r="N147" s="217" t="s">
        <v>40</v>
      </c>
      <c r="O147" s="44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AR147" s="21" t="s">
        <v>140</v>
      </c>
      <c r="AT147" s="21" t="s">
        <v>135</v>
      </c>
      <c r="AU147" s="21" t="s">
        <v>77</v>
      </c>
      <c r="AY147" s="21" t="s">
        <v>134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1" t="s">
        <v>77</v>
      </c>
      <c r="BK147" s="220">
        <f>ROUND(I147*H147,2)</f>
        <v>0</v>
      </c>
      <c r="BL147" s="21" t="s">
        <v>140</v>
      </c>
      <c r="BM147" s="21" t="s">
        <v>207</v>
      </c>
    </row>
    <row r="148" s="10" customFormat="1">
      <c r="B148" s="221"/>
      <c r="C148" s="222"/>
      <c r="D148" s="223" t="s">
        <v>141</v>
      </c>
      <c r="E148" s="224" t="s">
        <v>21</v>
      </c>
      <c r="F148" s="225" t="s">
        <v>208</v>
      </c>
      <c r="G148" s="222"/>
      <c r="H148" s="226">
        <v>40.770000000000003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141</v>
      </c>
      <c r="AU148" s="232" t="s">
        <v>77</v>
      </c>
      <c r="AV148" s="10" t="s">
        <v>79</v>
      </c>
      <c r="AW148" s="10" t="s">
        <v>143</v>
      </c>
      <c r="AX148" s="10" t="s">
        <v>69</v>
      </c>
      <c r="AY148" s="232" t="s">
        <v>134</v>
      </c>
    </row>
    <row r="149" s="10" customFormat="1">
      <c r="B149" s="221"/>
      <c r="C149" s="222"/>
      <c r="D149" s="223" t="s">
        <v>141</v>
      </c>
      <c r="E149" s="224" t="s">
        <v>21</v>
      </c>
      <c r="F149" s="225" t="s">
        <v>21</v>
      </c>
      <c r="G149" s="222"/>
      <c r="H149" s="226">
        <v>0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141</v>
      </c>
      <c r="AU149" s="232" t="s">
        <v>77</v>
      </c>
      <c r="AV149" s="10" t="s">
        <v>79</v>
      </c>
      <c r="AW149" s="10" t="s">
        <v>6</v>
      </c>
      <c r="AX149" s="10" t="s">
        <v>69</v>
      </c>
      <c r="AY149" s="232" t="s">
        <v>134</v>
      </c>
    </row>
    <row r="150" s="11" customFormat="1">
      <c r="B150" s="233"/>
      <c r="C150" s="234"/>
      <c r="D150" s="223" t="s">
        <v>141</v>
      </c>
      <c r="E150" s="235" t="s">
        <v>21</v>
      </c>
      <c r="F150" s="236" t="s">
        <v>144</v>
      </c>
      <c r="G150" s="234"/>
      <c r="H150" s="237">
        <v>40.770000000000003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141</v>
      </c>
      <c r="AU150" s="243" t="s">
        <v>77</v>
      </c>
      <c r="AV150" s="11" t="s">
        <v>140</v>
      </c>
      <c r="AW150" s="11" t="s">
        <v>143</v>
      </c>
      <c r="AX150" s="11" t="s">
        <v>77</v>
      </c>
      <c r="AY150" s="243" t="s">
        <v>134</v>
      </c>
    </row>
    <row r="151" s="1" customFormat="1" ht="16.5" customHeight="1">
      <c r="B151" s="43"/>
      <c r="C151" s="244" t="s">
        <v>175</v>
      </c>
      <c r="D151" s="244" t="s">
        <v>209</v>
      </c>
      <c r="E151" s="245" t="s">
        <v>210</v>
      </c>
      <c r="F151" s="246" t="s">
        <v>211</v>
      </c>
      <c r="G151" s="247" t="s">
        <v>203</v>
      </c>
      <c r="H151" s="248">
        <v>42.808999999999998</v>
      </c>
      <c r="I151" s="249"/>
      <c r="J151" s="250">
        <f>ROUND(I151*H151,2)</f>
        <v>0</v>
      </c>
      <c r="K151" s="246" t="s">
        <v>139</v>
      </c>
      <c r="L151" s="251"/>
      <c r="M151" s="252" t="s">
        <v>21</v>
      </c>
      <c r="N151" s="253" t="s">
        <v>40</v>
      </c>
      <c r="O151" s="44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AR151" s="21" t="s">
        <v>156</v>
      </c>
      <c r="AT151" s="21" t="s">
        <v>209</v>
      </c>
      <c r="AU151" s="21" t="s">
        <v>77</v>
      </c>
      <c r="AY151" s="21" t="s">
        <v>134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1" t="s">
        <v>77</v>
      </c>
      <c r="BK151" s="220">
        <f>ROUND(I151*H151,2)</f>
        <v>0</v>
      </c>
      <c r="BL151" s="21" t="s">
        <v>140</v>
      </c>
      <c r="BM151" s="21" t="s">
        <v>212</v>
      </c>
    </row>
    <row r="152" s="10" customFormat="1">
      <c r="B152" s="221"/>
      <c r="C152" s="222"/>
      <c r="D152" s="223" t="s">
        <v>141</v>
      </c>
      <c r="E152" s="224" t="s">
        <v>21</v>
      </c>
      <c r="F152" s="225" t="s">
        <v>213</v>
      </c>
      <c r="G152" s="222"/>
      <c r="H152" s="226">
        <v>42.808500000000002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141</v>
      </c>
      <c r="AU152" s="232" t="s">
        <v>77</v>
      </c>
      <c r="AV152" s="10" t="s">
        <v>79</v>
      </c>
      <c r="AW152" s="10" t="s">
        <v>143</v>
      </c>
      <c r="AX152" s="10" t="s">
        <v>69</v>
      </c>
      <c r="AY152" s="232" t="s">
        <v>134</v>
      </c>
    </row>
    <row r="153" s="10" customFormat="1">
      <c r="B153" s="221"/>
      <c r="C153" s="222"/>
      <c r="D153" s="223" t="s">
        <v>141</v>
      </c>
      <c r="E153" s="224" t="s">
        <v>21</v>
      </c>
      <c r="F153" s="225" t="s">
        <v>21</v>
      </c>
      <c r="G153" s="222"/>
      <c r="H153" s="226">
        <v>0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141</v>
      </c>
      <c r="AU153" s="232" t="s">
        <v>77</v>
      </c>
      <c r="AV153" s="10" t="s">
        <v>79</v>
      </c>
      <c r="AW153" s="10" t="s">
        <v>6</v>
      </c>
      <c r="AX153" s="10" t="s">
        <v>69</v>
      </c>
      <c r="AY153" s="232" t="s">
        <v>134</v>
      </c>
    </row>
    <row r="154" s="11" customFormat="1">
      <c r="B154" s="233"/>
      <c r="C154" s="234"/>
      <c r="D154" s="223" t="s">
        <v>141</v>
      </c>
      <c r="E154" s="235" t="s">
        <v>21</v>
      </c>
      <c r="F154" s="236" t="s">
        <v>144</v>
      </c>
      <c r="G154" s="234"/>
      <c r="H154" s="237">
        <v>42.808500000000002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141</v>
      </c>
      <c r="AU154" s="243" t="s">
        <v>77</v>
      </c>
      <c r="AV154" s="11" t="s">
        <v>140</v>
      </c>
      <c r="AW154" s="11" t="s">
        <v>143</v>
      </c>
      <c r="AX154" s="11" t="s">
        <v>77</v>
      </c>
      <c r="AY154" s="243" t="s">
        <v>134</v>
      </c>
    </row>
    <row r="155" s="1" customFormat="1" ht="25.5" customHeight="1">
      <c r="B155" s="43"/>
      <c r="C155" s="209" t="s">
        <v>214</v>
      </c>
      <c r="D155" s="209" t="s">
        <v>135</v>
      </c>
      <c r="E155" s="210" t="s">
        <v>215</v>
      </c>
      <c r="F155" s="211" t="s">
        <v>216</v>
      </c>
      <c r="G155" s="212" t="s">
        <v>138</v>
      </c>
      <c r="H155" s="213">
        <v>44.765999999999998</v>
      </c>
      <c r="I155" s="214"/>
      <c r="J155" s="215">
        <f>ROUND(I155*H155,2)</f>
        <v>0</v>
      </c>
      <c r="K155" s="211" t="s">
        <v>139</v>
      </c>
      <c r="L155" s="69"/>
      <c r="M155" s="216" t="s">
        <v>21</v>
      </c>
      <c r="N155" s="217" t="s">
        <v>40</v>
      </c>
      <c r="O155" s="44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AR155" s="21" t="s">
        <v>140</v>
      </c>
      <c r="AT155" s="21" t="s">
        <v>135</v>
      </c>
      <c r="AU155" s="21" t="s">
        <v>77</v>
      </c>
      <c r="AY155" s="21" t="s">
        <v>134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1" t="s">
        <v>77</v>
      </c>
      <c r="BK155" s="220">
        <f>ROUND(I155*H155,2)</f>
        <v>0</v>
      </c>
      <c r="BL155" s="21" t="s">
        <v>140</v>
      </c>
      <c r="BM155" s="21" t="s">
        <v>217</v>
      </c>
    </row>
    <row r="156" s="1" customFormat="1" ht="25.5" customHeight="1">
      <c r="B156" s="43"/>
      <c r="C156" s="209" t="s">
        <v>183</v>
      </c>
      <c r="D156" s="209" t="s">
        <v>135</v>
      </c>
      <c r="E156" s="210" t="s">
        <v>218</v>
      </c>
      <c r="F156" s="211" t="s">
        <v>219</v>
      </c>
      <c r="G156" s="212" t="s">
        <v>138</v>
      </c>
      <c r="H156" s="213">
        <v>22.315999999999999</v>
      </c>
      <c r="I156" s="214"/>
      <c r="J156" s="215">
        <f>ROUND(I156*H156,2)</f>
        <v>0</v>
      </c>
      <c r="K156" s="211" t="s">
        <v>139</v>
      </c>
      <c r="L156" s="69"/>
      <c r="M156" s="216" t="s">
        <v>21</v>
      </c>
      <c r="N156" s="217" t="s">
        <v>40</v>
      </c>
      <c r="O156" s="44"/>
      <c r="P156" s="218">
        <f>O156*H156</f>
        <v>0</v>
      </c>
      <c r="Q156" s="218">
        <v>0.040800000000000003</v>
      </c>
      <c r="R156" s="218">
        <f>Q156*H156</f>
        <v>0.91049279999999999</v>
      </c>
      <c r="S156" s="218">
        <v>0</v>
      </c>
      <c r="T156" s="219">
        <f>S156*H156</f>
        <v>0</v>
      </c>
      <c r="AR156" s="21" t="s">
        <v>140</v>
      </c>
      <c r="AT156" s="21" t="s">
        <v>135</v>
      </c>
      <c r="AU156" s="21" t="s">
        <v>77</v>
      </c>
      <c r="AY156" s="21" t="s">
        <v>134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1" t="s">
        <v>77</v>
      </c>
      <c r="BK156" s="220">
        <f>ROUND(I156*H156,2)</f>
        <v>0</v>
      </c>
      <c r="BL156" s="21" t="s">
        <v>140</v>
      </c>
      <c r="BM156" s="21" t="s">
        <v>220</v>
      </c>
    </row>
    <row r="157" s="1" customFormat="1" ht="25.5" customHeight="1">
      <c r="B157" s="43"/>
      <c r="C157" s="209" t="s">
        <v>221</v>
      </c>
      <c r="D157" s="209" t="s">
        <v>135</v>
      </c>
      <c r="E157" s="210" t="s">
        <v>222</v>
      </c>
      <c r="F157" s="211" t="s">
        <v>223</v>
      </c>
      <c r="G157" s="212" t="s">
        <v>203</v>
      </c>
      <c r="H157" s="213">
        <v>34.259999999999998</v>
      </c>
      <c r="I157" s="214"/>
      <c r="J157" s="215">
        <f>ROUND(I157*H157,2)</f>
        <v>0</v>
      </c>
      <c r="K157" s="211" t="s">
        <v>139</v>
      </c>
      <c r="L157" s="69"/>
      <c r="M157" s="216" t="s">
        <v>21</v>
      </c>
      <c r="N157" s="217" t="s">
        <v>40</v>
      </c>
      <c r="O157" s="44"/>
      <c r="P157" s="218">
        <f>O157*H157</f>
        <v>0</v>
      </c>
      <c r="Q157" s="218">
        <v>1.0499999999999999E-05</v>
      </c>
      <c r="R157" s="218">
        <f>Q157*H157</f>
        <v>0.00035972999999999995</v>
      </c>
      <c r="S157" s="218">
        <v>0</v>
      </c>
      <c r="T157" s="219">
        <f>S157*H157</f>
        <v>0</v>
      </c>
      <c r="AR157" s="21" t="s">
        <v>140</v>
      </c>
      <c r="AT157" s="21" t="s">
        <v>135</v>
      </c>
      <c r="AU157" s="21" t="s">
        <v>77</v>
      </c>
      <c r="AY157" s="21" t="s">
        <v>134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1" t="s">
        <v>77</v>
      </c>
      <c r="BK157" s="220">
        <f>ROUND(I157*H157,2)</f>
        <v>0</v>
      </c>
      <c r="BL157" s="21" t="s">
        <v>140</v>
      </c>
      <c r="BM157" s="21" t="s">
        <v>224</v>
      </c>
    </row>
    <row r="158" s="10" customFormat="1">
      <c r="B158" s="221"/>
      <c r="C158" s="222"/>
      <c r="D158" s="223" t="s">
        <v>141</v>
      </c>
      <c r="E158" s="224" t="s">
        <v>21</v>
      </c>
      <c r="F158" s="225" t="s">
        <v>225</v>
      </c>
      <c r="G158" s="222"/>
      <c r="H158" s="226">
        <v>19.859999999999999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141</v>
      </c>
      <c r="AU158" s="232" t="s">
        <v>77</v>
      </c>
      <c r="AV158" s="10" t="s">
        <v>79</v>
      </c>
      <c r="AW158" s="10" t="s">
        <v>143</v>
      </c>
      <c r="AX158" s="10" t="s">
        <v>69</v>
      </c>
      <c r="AY158" s="232" t="s">
        <v>134</v>
      </c>
    </row>
    <row r="159" s="10" customFormat="1">
      <c r="B159" s="221"/>
      <c r="C159" s="222"/>
      <c r="D159" s="223" t="s">
        <v>141</v>
      </c>
      <c r="E159" s="224" t="s">
        <v>21</v>
      </c>
      <c r="F159" s="225" t="s">
        <v>226</v>
      </c>
      <c r="G159" s="222"/>
      <c r="H159" s="226">
        <v>14.4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141</v>
      </c>
      <c r="AU159" s="232" t="s">
        <v>77</v>
      </c>
      <c r="AV159" s="10" t="s">
        <v>79</v>
      </c>
      <c r="AW159" s="10" t="s">
        <v>143</v>
      </c>
      <c r="AX159" s="10" t="s">
        <v>69</v>
      </c>
      <c r="AY159" s="232" t="s">
        <v>134</v>
      </c>
    </row>
    <row r="160" s="10" customFormat="1">
      <c r="B160" s="221"/>
      <c r="C160" s="222"/>
      <c r="D160" s="223" t="s">
        <v>141</v>
      </c>
      <c r="E160" s="224" t="s">
        <v>21</v>
      </c>
      <c r="F160" s="225" t="s">
        <v>21</v>
      </c>
      <c r="G160" s="222"/>
      <c r="H160" s="226">
        <v>0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141</v>
      </c>
      <c r="AU160" s="232" t="s">
        <v>77</v>
      </c>
      <c r="AV160" s="10" t="s">
        <v>79</v>
      </c>
      <c r="AW160" s="10" t="s">
        <v>6</v>
      </c>
      <c r="AX160" s="10" t="s">
        <v>69</v>
      </c>
      <c r="AY160" s="232" t="s">
        <v>134</v>
      </c>
    </row>
    <row r="161" s="11" customFormat="1">
      <c r="B161" s="233"/>
      <c r="C161" s="234"/>
      <c r="D161" s="223" t="s">
        <v>141</v>
      </c>
      <c r="E161" s="235" t="s">
        <v>21</v>
      </c>
      <c r="F161" s="236" t="s">
        <v>144</v>
      </c>
      <c r="G161" s="234"/>
      <c r="H161" s="237">
        <v>34.259999999999998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141</v>
      </c>
      <c r="AU161" s="243" t="s">
        <v>77</v>
      </c>
      <c r="AV161" s="11" t="s">
        <v>140</v>
      </c>
      <c r="AW161" s="11" t="s">
        <v>143</v>
      </c>
      <c r="AX161" s="11" t="s">
        <v>77</v>
      </c>
      <c r="AY161" s="243" t="s">
        <v>134</v>
      </c>
    </row>
    <row r="162" s="1" customFormat="1" ht="25.5" customHeight="1">
      <c r="B162" s="43"/>
      <c r="C162" s="209" t="s">
        <v>187</v>
      </c>
      <c r="D162" s="209" t="s">
        <v>135</v>
      </c>
      <c r="E162" s="210" t="s">
        <v>227</v>
      </c>
      <c r="F162" s="211" t="s">
        <v>228</v>
      </c>
      <c r="G162" s="212" t="s">
        <v>203</v>
      </c>
      <c r="H162" s="213">
        <v>34.259999999999998</v>
      </c>
      <c r="I162" s="214"/>
      <c r="J162" s="215">
        <f>ROUND(I162*H162,2)</f>
        <v>0</v>
      </c>
      <c r="K162" s="211" t="s">
        <v>139</v>
      </c>
      <c r="L162" s="69"/>
      <c r="M162" s="216" t="s">
        <v>21</v>
      </c>
      <c r="N162" s="217" t="s">
        <v>40</v>
      </c>
      <c r="O162" s="44"/>
      <c r="P162" s="218">
        <f>O162*H162</f>
        <v>0</v>
      </c>
      <c r="Q162" s="218">
        <v>0.000233</v>
      </c>
      <c r="R162" s="218">
        <f>Q162*H162</f>
        <v>0.0079825799999999995</v>
      </c>
      <c r="S162" s="218">
        <v>0</v>
      </c>
      <c r="T162" s="219">
        <f>S162*H162</f>
        <v>0</v>
      </c>
      <c r="AR162" s="21" t="s">
        <v>140</v>
      </c>
      <c r="AT162" s="21" t="s">
        <v>135</v>
      </c>
      <c r="AU162" s="21" t="s">
        <v>77</v>
      </c>
      <c r="AY162" s="21" t="s">
        <v>134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1" t="s">
        <v>77</v>
      </c>
      <c r="BK162" s="220">
        <f>ROUND(I162*H162,2)</f>
        <v>0</v>
      </c>
      <c r="BL162" s="21" t="s">
        <v>140</v>
      </c>
      <c r="BM162" s="21" t="s">
        <v>229</v>
      </c>
    </row>
    <row r="163" s="9" customFormat="1" ht="37.44" customHeight="1">
      <c r="B163" s="195"/>
      <c r="C163" s="196"/>
      <c r="D163" s="197" t="s">
        <v>68</v>
      </c>
      <c r="E163" s="198" t="s">
        <v>230</v>
      </c>
      <c r="F163" s="198" t="s">
        <v>231</v>
      </c>
      <c r="G163" s="196"/>
      <c r="H163" s="196"/>
      <c r="I163" s="199"/>
      <c r="J163" s="200">
        <f>BK163</f>
        <v>0</v>
      </c>
      <c r="K163" s="196"/>
      <c r="L163" s="201"/>
      <c r="M163" s="202"/>
      <c r="N163" s="203"/>
      <c r="O163" s="203"/>
      <c r="P163" s="204">
        <f>SUM(P164:P187)</f>
        <v>0</v>
      </c>
      <c r="Q163" s="203"/>
      <c r="R163" s="204">
        <f>SUM(R164:R187)</f>
        <v>0.014443186644000001</v>
      </c>
      <c r="S163" s="203"/>
      <c r="T163" s="205">
        <f>SUM(T164:T187)</f>
        <v>0.64588129999999988</v>
      </c>
      <c r="AR163" s="206" t="s">
        <v>77</v>
      </c>
      <c r="AT163" s="207" t="s">
        <v>68</v>
      </c>
      <c r="AU163" s="207" t="s">
        <v>69</v>
      </c>
      <c r="AY163" s="206" t="s">
        <v>134</v>
      </c>
      <c r="BK163" s="208">
        <f>SUM(BK164:BK187)</f>
        <v>0</v>
      </c>
    </row>
    <row r="164" s="1" customFormat="1" ht="25.5" customHeight="1">
      <c r="B164" s="43"/>
      <c r="C164" s="209" t="s">
        <v>9</v>
      </c>
      <c r="D164" s="209" t="s">
        <v>135</v>
      </c>
      <c r="E164" s="210" t="s">
        <v>232</v>
      </c>
      <c r="F164" s="211" t="s">
        <v>233</v>
      </c>
      <c r="G164" s="212" t="s">
        <v>138</v>
      </c>
      <c r="H164" s="213">
        <v>22.315999999999999</v>
      </c>
      <c r="I164" s="214"/>
      <c r="J164" s="215">
        <f>ROUND(I164*H164,2)</f>
        <v>0</v>
      </c>
      <c r="K164" s="211" t="s">
        <v>139</v>
      </c>
      <c r="L164" s="69"/>
      <c r="M164" s="216" t="s">
        <v>21</v>
      </c>
      <c r="N164" s="217" t="s">
        <v>40</v>
      </c>
      <c r="O164" s="44"/>
      <c r="P164" s="218">
        <f>O164*H164</f>
        <v>0</v>
      </c>
      <c r="Q164" s="218">
        <v>1.1875000000000001E-05</v>
      </c>
      <c r="R164" s="218">
        <f>Q164*H164</f>
        <v>0.00026500249999999998</v>
      </c>
      <c r="S164" s="218">
        <v>0</v>
      </c>
      <c r="T164" s="219">
        <f>S164*H164</f>
        <v>0</v>
      </c>
      <c r="AR164" s="21" t="s">
        <v>140</v>
      </c>
      <c r="AT164" s="21" t="s">
        <v>135</v>
      </c>
      <c r="AU164" s="21" t="s">
        <v>77</v>
      </c>
      <c r="AY164" s="21" t="s">
        <v>134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1" t="s">
        <v>77</v>
      </c>
      <c r="BK164" s="220">
        <f>ROUND(I164*H164,2)</f>
        <v>0</v>
      </c>
      <c r="BL164" s="21" t="s">
        <v>140</v>
      </c>
      <c r="BM164" s="21" t="s">
        <v>234</v>
      </c>
    </row>
    <row r="165" s="1" customFormat="1" ht="25.5" customHeight="1">
      <c r="B165" s="43"/>
      <c r="C165" s="209" t="s">
        <v>191</v>
      </c>
      <c r="D165" s="209" t="s">
        <v>135</v>
      </c>
      <c r="E165" s="210" t="s">
        <v>235</v>
      </c>
      <c r="F165" s="211" t="s">
        <v>236</v>
      </c>
      <c r="G165" s="212" t="s">
        <v>138</v>
      </c>
      <c r="H165" s="213">
        <v>22.315999999999999</v>
      </c>
      <c r="I165" s="214"/>
      <c r="J165" s="215">
        <f>ROUND(I165*H165,2)</f>
        <v>0</v>
      </c>
      <c r="K165" s="211" t="s">
        <v>139</v>
      </c>
      <c r="L165" s="69"/>
      <c r="M165" s="216" t="s">
        <v>21</v>
      </c>
      <c r="N165" s="217" t="s">
        <v>40</v>
      </c>
      <c r="O165" s="44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AR165" s="21" t="s">
        <v>140</v>
      </c>
      <c r="AT165" s="21" t="s">
        <v>135</v>
      </c>
      <c r="AU165" s="21" t="s">
        <v>77</v>
      </c>
      <c r="AY165" s="21" t="s">
        <v>134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1" t="s">
        <v>77</v>
      </c>
      <c r="BK165" s="220">
        <f>ROUND(I165*H165,2)</f>
        <v>0</v>
      </c>
      <c r="BL165" s="21" t="s">
        <v>140</v>
      </c>
      <c r="BM165" s="21" t="s">
        <v>237</v>
      </c>
    </row>
    <row r="166" s="1" customFormat="1" ht="25.5" customHeight="1">
      <c r="B166" s="43"/>
      <c r="C166" s="209" t="s">
        <v>238</v>
      </c>
      <c r="D166" s="209" t="s">
        <v>135</v>
      </c>
      <c r="E166" s="210" t="s">
        <v>239</v>
      </c>
      <c r="F166" s="211" t="s">
        <v>240</v>
      </c>
      <c r="G166" s="212" t="s">
        <v>241</v>
      </c>
      <c r="H166" s="213">
        <v>3</v>
      </c>
      <c r="I166" s="214"/>
      <c r="J166" s="215">
        <f>ROUND(I166*H166,2)</f>
        <v>0</v>
      </c>
      <c r="K166" s="211" t="s">
        <v>139</v>
      </c>
      <c r="L166" s="69"/>
      <c r="M166" s="216" t="s">
        <v>21</v>
      </c>
      <c r="N166" s="217" t="s">
        <v>40</v>
      </c>
      <c r="O166" s="44"/>
      <c r="P166" s="218">
        <f>O166*H166</f>
        <v>0</v>
      </c>
      <c r="Q166" s="218">
        <v>0.0046800000000000001</v>
      </c>
      <c r="R166" s="218">
        <f>Q166*H166</f>
        <v>0.01404</v>
      </c>
      <c r="S166" s="218">
        <v>0</v>
      </c>
      <c r="T166" s="219">
        <f>S166*H166</f>
        <v>0</v>
      </c>
      <c r="AR166" s="21" t="s">
        <v>140</v>
      </c>
      <c r="AT166" s="21" t="s">
        <v>135</v>
      </c>
      <c r="AU166" s="21" t="s">
        <v>77</v>
      </c>
      <c r="AY166" s="21" t="s">
        <v>134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1" t="s">
        <v>77</v>
      </c>
      <c r="BK166" s="220">
        <f>ROUND(I166*H166,2)</f>
        <v>0</v>
      </c>
      <c r="BL166" s="21" t="s">
        <v>140</v>
      </c>
      <c r="BM166" s="21" t="s">
        <v>242</v>
      </c>
    </row>
    <row r="167" s="1" customFormat="1" ht="16.5" customHeight="1">
      <c r="B167" s="43"/>
      <c r="C167" s="244" t="s">
        <v>195</v>
      </c>
      <c r="D167" s="244" t="s">
        <v>209</v>
      </c>
      <c r="E167" s="245" t="s">
        <v>243</v>
      </c>
      <c r="F167" s="246" t="s">
        <v>244</v>
      </c>
      <c r="G167" s="247" t="s">
        <v>241</v>
      </c>
      <c r="H167" s="248">
        <v>3</v>
      </c>
      <c r="I167" s="249"/>
      <c r="J167" s="250">
        <f>ROUND(I167*H167,2)</f>
        <v>0</v>
      </c>
      <c r="K167" s="246" t="s">
        <v>139</v>
      </c>
      <c r="L167" s="251"/>
      <c r="M167" s="252" t="s">
        <v>21</v>
      </c>
      <c r="N167" s="253" t="s">
        <v>40</v>
      </c>
      <c r="O167" s="44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AR167" s="21" t="s">
        <v>156</v>
      </c>
      <c r="AT167" s="21" t="s">
        <v>209</v>
      </c>
      <c r="AU167" s="21" t="s">
        <v>77</v>
      </c>
      <c r="AY167" s="21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1" t="s">
        <v>77</v>
      </c>
      <c r="BK167" s="220">
        <f>ROUND(I167*H167,2)</f>
        <v>0</v>
      </c>
      <c r="BL167" s="21" t="s">
        <v>140</v>
      </c>
      <c r="BM167" s="21" t="s">
        <v>245</v>
      </c>
    </row>
    <row r="168" s="1" customFormat="1" ht="16.5" customHeight="1">
      <c r="B168" s="43"/>
      <c r="C168" s="209" t="s">
        <v>246</v>
      </c>
      <c r="D168" s="209" t="s">
        <v>135</v>
      </c>
      <c r="E168" s="210" t="s">
        <v>247</v>
      </c>
      <c r="F168" s="211" t="s">
        <v>248</v>
      </c>
      <c r="G168" s="212" t="s">
        <v>138</v>
      </c>
      <c r="H168" s="213">
        <v>22.317</v>
      </c>
      <c r="I168" s="214"/>
      <c r="J168" s="215">
        <f>ROUND(I168*H168,2)</f>
        <v>0</v>
      </c>
      <c r="K168" s="211" t="s">
        <v>139</v>
      </c>
      <c r="L168" s="69"/>
      <c r="M168" s="216" t="s">
        <v>21</v>
      </c>
      <c r="N168" s="217" t="s">
        <v>40</v>
      </c>
      <c r="O168" s="44"/>
      <c r="P168" s="218">
        <f>O168*H168</f>
        <v>0</v>
      </c>
      <c r="Q168" s="218">
        <v>3.472E-06</v>
      </c>
      <c r="R168" s="218">
        <f>Q168*H168</f>
        <v>7.7484624000000006E-05</v>
      </c>
      <c r="S168" s="218">
        <v>0</v>
      </c>
      <c r="T168" s="219">
        <f>S168*H168</f>
        <v>0</v>
      </c>
      <c r="AR168" s="21" t="s">
        <v>140</v>
      </c>
      <c r="AT168" s="21" t="s">
        <v>135</v>
      </c>
      <c r="AU168" s="21" t="s">
        <v>77</v>
      </c>
      <c r="AY168" s="21" t="s">
        <v>134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1" t="s">
        <v>77</v>
      </c>
      <c r="BK168" s="220">
        <f>ROUND(I168*H168,2)</f>
        <v>0</v>
      </c>
      <c r="BL168" s="21" t="s">
        <v>140</v>
      </c>
      <c r="BM168" s="21" t="s">
        <v>249</v>
      </c>
    </row>
    <row r="169" s="1" customFormat="1" ht="25.5" customHeight="1">
      <c r="B169" s="43"/>
      <c r="C169" s="209" t="s">
        <v>199</v>
      </c>
      <c r="D169" s="209" t="s">
        <v>135</v>
      </c>
      <c r="E169" s="210" t="s">
        <v>250</v>
      </c>
      <c r="F169" s="211" t="s">
        <v>251</v>
      </c>
      <c r="G169" s="212" t="s">
        <v>138</v>
      </c>
      <c r="H169" s="213">
        <v>44.631999999999998</v>
      </c>
      <c r="I169" s="214"/>
      <c r="J169" s="215">
        <f>ROUND(I169*H169,2)</f>
        <v>0</v>
      </c>
      <c r="K169" s="211" t="s">
        <v>139</v>
      </c>
      <c r="L169" s="69"/>
      <c r="M169" s="216" t="s">
        <v>21</v>
      </c>
      <c r="N169" s="217" t="s">
        <v>40</v>
      </c>
      <c r="O169" s="44"/>
      <c r="P169" s="218">
        <f>O169*H169</f>
        <v>0</v>
      </c>
      <c r="Q169" s="218">
        <v>1.3599999999999999E-06</v>
      </c>
      <c r="R169" s="218">
        <f>Q169*H169</f>
        <v>6.0699519999999992E-05</v>
      </c>
      <c r="S169" s="218">
        <v>0</v>
      </c>
      <c r="T169" s="219">
        <f>S169*H169</f>
        <v>0</v>
      </c>
      <c r="AR169" s="21" t="s">
        <v>140</v>
      </c>
      <c r="AT169" s="21" t="s">
        <v>135</v>
      </c>
      <c r="AU169" s="21" t="s">
        <v>77</v>
      </c>
      <c r="AY169" s="21" t="s">
        <v>134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1" t="s">
        <v>77</v>
      </c>
      <c r="BK169" s="220">
        <f>ROUND(I169*H169,2)</f>
        <v>0</v>
      </c>
      <c r="BL169" s="21" t="s">
        <v>140</v>
      </c>
      <c r="BM169" s="21" t="s">
        <v>252</v>
      </c>
    </row>
    <row r="170" s="10" customFormat="1">
      <c r="B170" s="221"/>
      <c r="C170" s="222"/>
      <c r="D170" s="223" t="s">
        <v>141</v>
      </c>
      <c r="E170" s="224" t="s">
        <v>21</v>
      </c>
      <c r="F170" s="225" t="s">
        <v>253</v>
      </c>
      <c r="G170" s="222"/>
      <c r="H170" s="226">
        <v>44.631999999999998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141</v>
      </c>
      <c r="AU170" s="232" t="s">
        <v>77</v>
      </c>
      <c r="AV170" s="10" t="s">
        <v>79</v>
      </c>
      <c r="AW170" s="10" t="s">
        <v>143</v>
      </c>
      <c r="AX170" s="10" t="s">
        <v>69</v>
      </c>
      <c r="AY170" s="232" t="s">
        <v>134</v>
      </c>
    </row>
    <row r="171" s="10" customFormat="1">
      <c r="B171" s="221"/>
      <c r="C171" s="222"/>
      <c r="D171" s="223" t="s">
        <v>141</v>
      </c>
      <c r="E171" s="224" t="s">
        <v>21</v>
      </c>
      <c r="F171" s="225" t="s">
        <v>21</v>
      </c>
      <c r="G171" s="222"/>
      <c r="H171" s="226">
        <v>0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141</v>
      </c>
      <c r="AU171" s="232" t="s">
        <v>77</v>
      </c>
      <c r="AV171" s="10" t="s">
        <v>79</v>
      </c>
      <c r="AW171" s="10" t="s">
        <v>6</v>
      </c>
      <c r="AX171" s="10" t="s">
        <v>69</v>
      </c>
      <c r="AY171" s="232" t="s">
        <v>134</v>
      </c>
    </row>
    <row r="172" s="11" customFormat="1">
      <c r="B172" s="233"/>
      <c r="C172" s="234"/>
      <c r="D172" s="223" t="s">
        <v>141</v>
      </c>
      <c r="E172" s="235" t="s">
        <v>21</v>
      </c>
      <c r="F172" s="236" t="s">
        <v>144</v>
      </c>
      <c r="G172" s="234"/>
      <c r="H172" s="237">
        <v>44.631999999999998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141</v>
      </c>
      <c r="AU172" s="243" t="s">
        <v>77</v>
      </c>
      <c r="AV172" s="11" t="s">
        <v>140</v>
      </c>
      <c r="AW172" s="11" t="s">
        <v>143</v>
      </c>
      <c r="AX172" s="11" t="s">
        <v>77</v>
      </c>
      <c r="AY172" s="243" t="s">
        <v>134</v>
      </c>
    </row>
    <row r="173" s="1" customFormat="1" ht="25.5" customHeight="1">
      <c r="B173" s="43"/>
      <c r="C173" s="209" t="s">
        <v>254</v>
      </c>
      <c r="D173" s="209" t="s">
        <v>135</v>
      </c>
      <c r="E173" s="210" t="s">
        <v>255</v>
      </c>
      <c r="F173" s="211" t="s">
        <v>256</v>
      </c>
      <c r="G173" s="212" t="s">
        <v>203</v>
      </c>
      <c r="H173" s="213">
        <v>6.7999999999999998</v>
      </c>
      <c r="I173" s="214"/>
      <c r="J173" s="215">
        <f>ROUND(I173*H173,2)</f>
        <v>0</v>
      </c>
      <c r="K173" s="211" t="s">
        <v>139</v>
      </c>
      <c r="L173" s="69"/>
      <c r="M173" s="216" t="s">
        <v>21</v>
      </c>
      <c r="N173" s="217" t="s">
        <v>40</v>
      </c>
      <c r="O173" s="44"/>
      <c r="P173" s="218">
        <f>O173*H173</f>
        <v>0</v>
      </c>
      <c r="Q173" s="218">
        <v>0</v>
      </c>
      <c r="R173" s="218">
        <f>Q173*H173</f>
        <v>0</v>
      </c>
      <c r="S173" s="218">
        <v>0.037999999999999999</v>
      </c>
      <c r="T173" s="219">
        <f>S173*H173</f>
        <v>0.25839999999999996</v>
      </c>
      <c r="AR173" s="21" t="s">
        <v>140</v>
      </c>
      <c r="AT173" s="21" t="s">
        <v>135</v>
      </c>
      <c r="AU173" s="21" t="s">
        <v>77</v>
      </c>
      <c r="AY173" s="21" t="s">
        <v>134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1" t="s">
        <v>77</v>
      </c>
      <c r="BK173" s="220">
        <f>ROUND(I173*H173,2)</f>
        <v>0</v>
      </c>
      <c r="BL173" s="21" t="s">
        <v>140</v>
      </c>
      <c r="BM173" s="21" t="s">
        <v>257</v>
      </c>
    </row>
    <row r="174" s="10" customFormat="1">
      <c r="B174" s="221"/>
      <c r="C174" s="222"/>
      <c r="D174" s="223" t="s">
        <v>141</v>
      </c>
      <c r="E174" s="224" t="s">
        <v>21</v>
      </c>
      <c r="F174" s="225" t="s">
        <v>258</v>
      </c>
      <c r="G174" s="222"/>
      <c r="H174" s="226">
        <v>6.7999999999999998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141</v>
      </c>
      <c r="AU174" s="232" t="s">
        <v>77</v>
      </c>
      <c r="AV174" s="10" t="s">
        <v>79</v>
      </c>
      <c r="AW174" s="10" t="s">
        <v>143</v>
      </c>
      <c r="AX174" s="10" t="s">
        <v>69</v>
      </c>
      <c r="AY174" s="232" t="s">
        <v>134</v>
      </c>
    </row>
    <row r="175" s="10" customFormat="1">
      <c r="B175" s="221"/>
      <c r="C175" s="222"/>
      <c r="D175" s="223" t="s">
        <v>141</v>
      </c>
      <c r="E175" s="224" t="s">
        <v>21</v>
      </c>
      <c r="F175" s="225" t="s">
        <v>21</v>
      </c>
      <c r="G175" s="222"/>
      <c r="H175" s="226">
        <v>0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141</v>
      </c>
      <c r="AU175" s="232" t="s">
        <v>77</v>
      </c>
      <c r="AV175" s="10" t="s">
        <v>79</v>
      </c>
      <c r="AW175" s="10" t="s">
        <v>6</v>
      </c>
      <c r="AX175" s="10" t="s">
        <v>69</v>
      </c>
      <c r="AY175" s="232" t="s">
        <v>134</v>
      </c>
    </row>
    <row r="176" s="11" customFormat="1">
      <c r="B176" s="233"/>
      <c r="C176" s="234"/>
      <c r="D176" s="223" t="s">
        <v>141</v>
      </c>
      <c r="E176" s="235" t="s">
        <v>21</v>
      </c>
      <c r="F176" s="236" t="s">
        <v>144</v>
      </c>
      <c r="G176" s="234"/>
      <c r="H176" s="237">
        <v>6.7999999999999998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141</v>
      </c>
      <c r="AU176" s="243" t="s">
        <v>77</v>
      </c>
      <c r="AV176" s="11" t="s">
        <v>140</v>
      </c>
      <c r="AW176" s="11" t="s">
        <v>143</v>
      </c>
      <c r="AX176" s="11" t="s">
        <v>77</v>
      </c>
      <c r="AY176" s="243" t="s">
        <v>134</v>
      </c>
    </row>
    <row r="177" s="1" customFormat="1" ht="25.5" customHeight="1">
      <c r="B177" s="43"/>
      <c r="C177" s="209" t="s">
        <v>204</v>
      </c>
      <c r="D177" s="209" t="s">
        <v>135</v>
      </c>
      <c r="E177" s="210" t="s">
        <v>259</v>
      </c>
      <c r="F177" s="211" t="s">
        <v>260</v>
      </c>
      <c r="G177" s="212" t="s">
        <v>203</v>
      </c>
      <c r="H177" s="213">
        <v>2.2999999999999998</v>
      </c>
      <c r="I177" s="214"/>
      <c r="J177" s="215">
        <f>ROUND(I177*H177,2)</f>
        <v>0</v>
      </c>
      <c r="K177" s="211" t="s">
        <v>139</v>
      </c>
      <c r="L177" s="69"/>
      <c r="M177" s="216" t="s">
        <v>21</v>
      </c>
      <c r="N177" s="217" t="s">
        <v>40</v>
      </c>
      <c r="O177" s="44"/>
      <c r="P177" s="218">
        <f>O177*H177</f>
        <v>0</v>
      </c>
      <c r="Q177" s="218">
        <v>0</v>
      </c>
      <c r="R177" s="218">
        <f>Q177*H177</f>
        <v>0</v>
      </c>
      <c r="S177" s="218">
        <v>0.053999999999999999</v>
      </c>
      <c r="T177" s="219">
        <f>S177*H177</f>
        <v>0.12419999999999999</v>
      </c>
      <c r="AR177" s="21" t="s">
        <v>140</v>
      </c>
      <c r="AT177" s="21" t="s">
        <v>135</v>
      </c>
      <c r="AU177" s="21" t="s">
        <v>77</v>
      </c>
      <c r="AY177" s="21" t="s">
        <v>134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1" t="s">
        <v>77</v>
      </c>
      <c r="BK177" s="220">
        <f>ROUND(I177*H177,2)</f>
        <v>0</v>
      </c>
      <c r="BL177" s="21" t="s">
        <v>140</v>
      </c>
      <c r="BM177" s="21" t="s">
        <v>261</v>
      </c>
    </row>
    <row r="178" s="1" customFormat="1" ht="25.5" customHeight="1">
      <c r="B178" s="43"/>
      <c r="C178" s="209" t="s">
        <v>262</v>
      </c>
      <c r="D178" s="209" t="s">
        <v>135</v>
      </c>
      <c r="E178" s="210" t="s">
        <v>263</v>
      </c>
      <c r="F178" s="211" t="s">
        <v>264</v>
      </c>
      <c r="G178" s="212" t="s">
        <v>203</v>
      </c>
      <c r="H178" s="213">
        <v>3</v>
      </c>
      <c r="I178" s="214"/>
      <c r="J178" s="215">
        <f>ROUND(I178*H178,2)</f>
        <v>0</v>
      </c>
      <c r="K178" s="211" t="s">
        <v>139</v>
      </c>
      <c r="L178" s="69"/>
      <c r="M178" s="216" t="s">
        <v>21</v>
      </c>
      <c r="N178" s="217" t="s">
        <v>40</v>
      </c>
      <c r="O178" s="44"/>
      <c r="P178" s="218">
        <f>O178*H178</f>
        <v>0</v>
      </c>
      <c r="Q178" s="218">
        <v>0</v>
      </c>
      <c r="R178" s="218">
        <f>Q178*H178</f>
        <v>0</v>
      </c>
      <c r="S178" s="218">
        <v>0.081000000000000003</v>
      </c>
      <c r="T178" s="219">
        <f>S178*H178</f>
        <v>0.24299999999999999</v>
      </c>
      <c r="AR178" s="21" t="s">
        <v>140</v>
      </c>
      <c r="AT178" s="21" t="s">
        <v>135</v>
      </c>
      <c r="AU178" s="21" t="s">
        <v>77</v>
      </c>
      <c r="AY178" s="21" t="s">
        <v>134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1" t="s">
        <v>77</v>
      </c>
      <c r="BK178" s="220">
        <f>ROUND(I178*H178,2)</f>
        <v>0</v>
      </c>
      <c r="BL178" s="21" t="s">
        <v>140</v>
      </c>
      <c r="BM178" s="21" t="s">
        <v>265</v>
      </c>
    </row>
    <row r="179" s="1" customFormat="1" ht="25.5" customHeight="1">
      <c r="B179" s="43"/>
      <c r="C179" s="209" t="s">
        <v>207</v>
      </c>
      <c r="D179" s="209" t="s">
        <v>135</v>
      </c>
      <c r="E179" s="210" t="s">
        <v>266</v>
      </c>
      <c r="F179" s="211" t="s">
        <v>267</v>
      </c>
      <c r="G179" s="212" t="s">
        <v>138</v>
      </c>
      <c r="H179" s="213">
        <v>15.601000000000001</v>
      </c>
      <c r="I179" s="214"/>
      <c r="J179" s="215">
        <f>ROUND(I179*H179,2)</f>
        <v>0</v>
      </c>
      <c r="K179" s="211" t="s">
        <v>139</v>
      </c>
      <c r="L179" s="69"/>
      <c r="M179" s="216" t="s">
        <v>21</v>
      </c>
      <c r="N179" s="217" t="s">
        <v>40</v>
      </c>
      <c r="O179" s="44"/>
      <c r="P179" s="218">
        <f>O179*H179</f>
        <v>0</v>
      </c>
      <c r="Q179" s="218">
        <v>0</v>
      </c>
      <c r="R179" s="218">
        <f>Q179*H179</f>
        <v>0</v>
      </c>
      <c r="S179" s="218">
        <v>0.0012999999999999999</v>
      </c>
      <c r="T179" s="219">
        <f>S179*H179</f>
        <v>0.020281299999999999</v>
      </c>
      <c r="AR179" s="21" t="s">
        <v>140</v>
      </c>
      <c r="AT179" s="21" t="s">
        <v>135</v>
      </c>
      <c r="AU179" s="21" t="s">
        <v>77</v>
      </c>
      <c r="AY179" s="21" t="s">
        <v>134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1" t="s">
        <v>77</v>
      </c>
      <c r="BK179" s="220">
        <f>ROUND(I179*H179,2)</f>
        <v>0</v>
      </c>
      <c r="BL179" s="21" t="s">
        <v>140</v>
      </c>
      <c r="BM179" s="21" t="s">
        <v>268</v>
      </c>
    </row>
    <row r="180" s="1" customFormat="1" ht="16.5" customHeight="1">
      <c r="B180" s="43"/>
      <c r="C180" s="209" t="s">
        <v>269</v>
      </c>
      <c r="D180" s="209" t="s">
        <v>135</v>
      </c>
      <c r="E180" s="210" t="s">
        <v>270</v>
      </c>
      <c r="F180" s="211" t="s">
        <v>271</v>
      </c>
      <c r="G180" s="212" t="s">
        <v>272</v>
      </c>
      <c r="H180" s="213">
        <v>2.5129999999999999</v>
      </c>
      <c r="I180" s="214"/>
      <c r="J180" s="215">
        <f>ROUND(I180*H180,2)</f>
        <v>0</v>
      </c>
      <c r="K180" s="211" t="s">
        <v>139</v>
      </c>
      <c r="L180" s="69"/>
      <c r="M180" s="216" t="s">
        <v>21</v>
      </c>
      <c r="N180" s="217" t="s">
        <v>40</v>
      </c>
      <c r="O180" s="44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AR180" s="21" t="s">
        <v>140</v>
      </c>
      <c r="AT180" s="21" t="s">
        <v>135</v>
      </c>
      <c r="AU180" s="21" t="s">
        <v>77</v>
      </c>
      <c r="AY180" s="21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1" t="s">
        <v>77</v>
      </c>
      <c r="BK180" s="220">
        <f>ROUND(I180*H180,2)</f>
        <v>0</v>
      </c>
      <c r="BL180" s="21" t="s">
        <v>140</v>
      </c>
      <c r="BM180" s="21" t="s">
        <v>273</v>
      </c>
    </row>
    <row r="181" s="1" customFormat="1" ht="16.5" customHeight="1">
      <c r="B181" s="43"/>
      <c r="C181" s="209" t="s">
        <v>212</v>
      </c>
      <c r="D181" s="209" t="s">
        <v>135</v>
      </c>
      <c r="E181" s="210" t="s">
        <v>274</v>
      </c>
      <c r="F181" s="211" t="s">
        <v>275</v>
      </c>
      <c r="G181" s="212" t="s">
        <v>272</v>
      </c>
      <c r="H181" s="213">
        <v>17.591000000000001</v>
      </c>
      <c r="I181" s="214"/>
      <c r="J181" s="215">
        <f>ROUND(I181*H181,2)</f>
        <v>0</v>
      </c>
      <c r="K181" s="211" t="s">
        <v>139</v>
      </c>
      <c r="L181" s="69"/>
      <c r="M181" s="216" t="s">
        <v>21</v>
      </c>
      <c r="N181" s="217" t="s">
        <v>40</v>
      </c>
      <c r="O181" s="44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AR181" s="21" t="s">
        <v>140</v>
      </c>
      <c r="AT181" s="21" t="s">
        <v>135</v>
      </c>
      <c r="AU181" s="21" t="s">
        <v>77</v>
      </c>
      <c r="AY181" s="21" t="s">
        <v>134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1" t="s">
        <v>77</v>
      </c>
      <c r="BK181" s="220">
        <f>ROUND(I181*H181,2)</f>
        <v>0</v>
      </c>
      <c r="BL181" s="21" t="s">
        <v>140</v>
      </c>
      <c r="BM181" s="21" t="s">
        <v>276</v>
      </c>
    </row>
    <row r="182" s="10" customFormat="1">
      <c r="B182" s="221"/>
      <c r="C182" s="222"/>
      <c r="D182" s="223" t="s">
        <v>141</v>
      </c>
      <c r="E182" s="224" t="s">
        <v>21</v>
      </c>
      <c r="F182" s="225" t="s">
        <v>277</v>
      </c>
      <c r="G182" s="222"/>
      <c r="H182" s="226">
        <v>17.591000000000001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141</v>
      </c>
      <c r="AU182" s="232" t="s">
        <v>77</v>
      </c>
      <c r="AV182" s="10" t="s">
        <v>79</v>
      </c>
      <c r="AW182" s="10" t="s">
        <v>143</v>
      </c>
      <c r="AX182" s="10" t="s">
        <v>69</v>
      </c>
      <c r="AY182" s="232" t="s">
        <v>134</v>
      </c>
    </row>
    <row r="183" s="10" customFormat="1">
      <c r="B183" s="221"/>
      <c r="C183" s="222"/>
      <c r="D183" s="223" t="s">
        <v>141</v>
      </c>
      <c r="E183" s="224" t="s">
        <v>21</v>
      </c>
      <c r="F183" s="225" t="s">
        <v>21</v>
      </c>
      <c r="G183" s="222"/>
      <c r="H183" s="226">
        <v>0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141</v>
      </c>
      <c r="AU183" s="232" t="s">
        <v>77</v>
      </c>
      <c r="AV183" s="10" t="s">
        <v>79</v>
      </c>
      <c r="AW183" s="10" t="s">
        <v>6</v>
      </c>
      <c r="AX183" s="10" t="s">
        <v>69</v>
      </c>
      <c r="AY183" s="232" t="s">
        <v>134</v>
      </c>
    </row>
    <row r="184" s="11" customFormat="1">
      <c r="B184" s="233"/>
      <c r="C184" s="234"/>
      <c r="D184" s="223" t="s">
        <v>141</v>
      </c>
      <c r="E184" s="235" t="s">
        <v>21</v>
      </c>
      <c r="F184" s="236" t="s">
        <v>144</v>
      </c>
      <c r="G184" s="234"/>
      <c r="H184" s="237">
        <v>17.591000000000001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141</v>
      </c>
      <c r="AU184" s="243" t="s">
        <v>77</v>
      </c>
      <c r="AV184" s="11" t="s">
        <v>140</v>
      </c>
      <c r="AW184" s="11" t="s">
        <v>143</v>
      </c>
      <c r="AX184" s="11" t="s">
        <v>77</v>
      </c>
      <c r="AY184" s="243" t="s">
        <v>134</v>
      </c>
    </row>
    <row r="185" s="1" customFormat="1" ht="16.5" customHeight="1">
      <c r="B185" s="43"/>
      <c r="C185" s="209" t="s">
        <v>278</v>
      </c>
      <c r="D185" s="209" t="s">
        <v>135</v>
      </c>
      <c r="E185" s="210" t="s">
        <v>279</v>
      </c>
      <c r="F185" s="211" t="s">
        <v>280</v>
      </c>
      <c r="G185" s="212" t="s">
        <v>272</v>
      </c>
      <c r="H185" s="213">
        <v>2.5129999999999999</v>
      </c>
      <c r="I185" s="214"/>
      <c r="J185" s="215">
        <f>ROUND(I185*H185,2)</f>
        <v>0</v>
      </c>
      <c r="K185" s="211" t="s">
        <v>139</v>
      </c>
      <c r="L185" s="69"/>
      <c r="M185" s="216" t="s">
        <v>21</v>
      </c>
      <c r="N185" s="217" t="s">
        <v>40</v>
      </c>
      <c r="O185" s="44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AR185" s="21" t="s">
        <v>140</v>
      </c>
      <c r="AT185" s="21" t="s">
        <v>135</v>
      </c>
      <c r="AU185" s="21" t="s">
        <v>77</v>
      </c>
      <c r="AY185" s="21" t="s">
        <v>134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1" t="s">
        <v>77</v>
      </c>
      <c r="BK185" s="220">
        <f>ROUND(I185*H185,2)</f>
        <v>0</v>
      </c>
      <c r="BL185" s="21" t="s">
        <v>140</v>
      </c>
      <c r="BM185" s="21" t="s">
        <v>281</v>
      </c>
    </row>
    <row r="186" s="1" customFormat="1" ht="16.5" customHeight="1">
      <c r="B186" s="43"/>
      <c r="C186" s="209" t="s">
        <v>217</v>
      </c>
      <c r="D186" s="209" t="s">
        <v>135</v>
      </c>
      <c r="E186" s="210" t="s">
        <v>282</v>
      </c>
      <c r="F186" s="211" t="s">
        <v>283</v>
      </c>
      <c r="G186" s="212" t="s">
        <v>284</v>
      </c>
      <c r="H186" s="213">
        <v>4</v>
      </c>
      <c r="I186" s="214"/>
      <c r="J186" s="215">
        <f>ROUND(I186*H186,2)</f>
        <v>0</v>
      </c>
      <c r="K186" s="211" t="s">
        <v>285</v>
      </c>
      <c r="L186" s="69"/>
      <c r="M186" s="216" t="s">
        <v>21</v>
      </c>
      <c r="N186" s="217" t="s">
        <v>40</v>
      </c>
      <c r="O186" s="44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AR186" s="21" t="s">
        <v>140</v>
      </c>
      <c r="AT186" s="21" t="s">
        <v>135</v>
      </c>
      <c r="AU186" s="21" t="s">
        <v>77</v>
      </c>
      <c r="AY186" s="21" t="s">
        <v>134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1" t="s">
        <v>77</v>
      </c>
      <c r="BK186" s="220">
        <f>ROUND(I186*H186,2)</f>
        <v>0</v>
      </c>
      <c r="BL186" s="21" t="s">
        <v>140</v>
      </c>
      <c r="BM186" s="21" t="s">
        <v>286</v>
      </c>
    </row>
    <row r="187" s="1" customFormat="1" ht="25.5" customHeight="1">
      <c r="B187" s="43"/>
      <c r="C187" s="209" t="s">
        <v>287</v>
      </c>
      <c r="D187" s="209" t="s">
        <v>135</v>
      </c>
      <c r="E187" s="210" t="s">
        <v>288</v>
      </c>
      <c r="F187" s="211" t="s">
        <v>289</v>
      </c>
      <c r="G187" s="212" t="s">
        <v>272</v>
      </c>
      <c r="H187" s="213">
        <v>2.5129999999999999</v>
      </c>
      <c r="I187" s="214"/>
      <c r="J187" s="215">
        <f>ROUND(I187*H187,2)</f>
        <v>0</v>
      </c>
      <c r="K187" s="211" t="s">
        <v>139</v>
      </c>
      <c r="L187" s="69"/>
      <c r="M187" s="216" t="s">
        <v>21</v>
      </c>
      <c r="N187" s="217" t="s">
        <v>40</v>
      </c>
      <c r="O187" s="44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AR187" s="21" t="s">
        <v>140</v>
      </c>
      <c r="AT187" s="21" t="s">
        <v>135</v>
      </c>
      <c r="AU187" s="21" t="s">
        <v>77</v>
      </c>
      <c r="AY187" s="21" t="s">
        <v>134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1" t="s">
        <v>77</v>
      </c>
      <c r="BK187" s="220">
        <f>ROUND(I187*H187,2)</f>
        <v>0</v>
      </c>
      <c r="BL187" s="21" t="s">
        <v>140</v>
      </c>
      <c r="BM187" s="21" t="s">
        <v>290</v>
      </c>
    </row>
    <row r="188" s="9" customFormat="1" ht="37.44" customHeight="1">
      <c r="B188" s="195"/>
      <c r="C188" s="196"/>
      <c r="D188" s="197" t="s">
        <v>68</v>
      </c>
      <c r="E188" s="198" t="s">
        <v>291</v>
      </c>
      <c r="F188" s="198" t="s">
        <v>292</v>
      </c>
      <c r="G188" s="196"/>
      <c r="H188" s="196"/>
      <c r="I188" s="199"/>
      <c r="J188" s="200">
        <f>BK188</f>
        <v>0</v>
      </c>
      <c r="K188" s="196"/>
      <c r="L188" s="201"/>
      <c r="M188" s="202"/>
      <c r="N188" s="203"/>
      <c r="O188" s="203"/>
      <c r="P188" s="204">
        <f>SUM(P189:P233)</f>
        <v>0</v>
      </c>
      <c r="Q188" s="203"/>
      <c r="R188" s="204">
        <f>SUM(R189:R233)</f>
        <v>0</v>
      </c>
      <c r="S188" s="203"/>
      <c r="T188" s="205">
        <f>SUM(T189:T233)</f>
        <v>0</v>
      </c>
      <c r="AR188" s="206" t="s">
        <v>77</v>
      </c>
      <c r="AT188" s="207" t="s">
        <v>68</v>
      </c>
      <c r="AU188" s="207" t="s">
        <v>69</v>
      </c>
      <c r="AY188" s="206" t="s">
        <v>134</v>
      </c>
      <c r="BK188" s="208">
        <f>SUM(BK189:BK233)</f>
        <v>0</v>
      </c>
    </row>
    <row r="189" s="1" customFormat="1" ht="16.5" customHeight="1">
      <c r="B189" s="43"/>
      <c r="C189" s="209" t="s">
        <v>220</v>
      </c>
      <c r="D189" s="209" t="s">
        <v>135</v>
      </c>
      <c r="E189" s="210" t="s">
        <v>293</v>
      </c>
      <c r="F189" s="211" t="s">
        <v>294</v>
      </c>
      <c r="G189" s="212" t="s">
        <v>203</v>
      </c>
      <c r="H189" s="213">
        <v>3</v>
      </c>
      <c r="I189" s="214"/>
      <c r="J189" s="215">
        <f>ROUND(I189*H189,2)</f>
        <v>0</v>
      </c>
      <c r="K189" s="211" t="s">
        <v>139</v>
      </c>
      <c r="L189" s="69"/>
      <c r="M189" s="216" t="s">
        <v>21</v>
      </c>
      <c r="N189" s="217" t="s">
        <v>40</v>
      </c>
      <c r="O189" s="44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AR189" s="21" t="s">
        <v>140</v>
      </c>
      <c r="AT189" s="21" t="s">
        <v>135</v>
      </c>
      <c r="AU189" s="21" t="s">
        <v>77</v>
      </c>
      <c r="AY189" s="21" t="s">
        <v>134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1" t="s">
        <v>77</v>
      </c>
      <c r="BK189" s="220">
        <f>ROUND(I189*H189,2)</f>
        <v>0</v>
      </c>
      <c r="BL189" s="21" t="s">
        <v>140</v>
      </c>
      <c r="BM189" s="21" t="s">
        <v>295</v>
      </c>
    </row>
    <row r="190" s="1" customFormat="1" ht="16.5" customHeight="1">
      <c r="B190" s="43"/>
      <c r="C190" s="244" t="s">
        <v>296</v>
      </c>
      <c r="D190" s="244" t="s">
        <v>209</v>
      </c>
      <c r="E190" s="245" t="s">
        <v>297</v>
      </c>
      <c r="F190" s="246" t="s">
        <v>298</v>
      </c>
      <c r="G190" s="247" t="s">
        <v>203</v>
      </c>
      <c r="H190" s="248">
        <v>3</v>
      </c>
      <c r="I190" s="249"/>
      <c r="J190" s="250">
        <f>ROUND(I190*H190,2)</f>
        <v>0</v>
      </c>
      <c r="K190" s="246" t="s">
        <v>139</v>
      </c>
      <c r="L190" s="251"/>
      <c r="M190" s="252" t="s">
        <v>21</v>
      </c>
      <c r="N190" s="253" t="s">
        <v>40</v>
      </c>
      <c r="O190" s="44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AR190" s="21" t="s">
        <v>156</v>
      </c>
      <c r="AT190" s="21" t="s">
        <v>209</v>
      </c>
      <c r="AU190" s="21" t="s">
        <v>77</v>
      </c>
      <c r="AY190" s="21" t="s">
        <v>134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1" t="s">
        <v>77</v>
      </c>
      <c r="BK190" s="220">
        <f>ROUND(I190*H190,2)</f>
        <v>0</v>
      </c>
      <c r="BL190" s="21" t="s">
        <v>140</v>
      </c>
      <c r="BM190" s="21" t="s">
        <v>299</v>
      </c>
    </row>
    <row r="191" s="1" customFormat="1" ht="25.5" customHeight="1">
      <c r="B191" s="43"/>
      <c r="C191" s="209" t="s">
        <v>224</v>
      </c>
      <c r="D191" s="209" t="s">
        <v>135</v>
      </c>
      <c r="E191" s="210" t="s">
        <v>300</v>
      </c>
      <c r="F191" s="211" t="s">
        <v>301</v>
      </c>
      <c r="G191" s="212" t="s">
        <v>241</v>
      </c>
      <c r="H191" s="213">
        <v>10</v>
      </c>
      <c r="I191" s="214"/>
      <c r="J191" s="215">
        <f>ROUND(I191*H191,2)</f>
        <v>0</v>
      </c>
      <c r="K191" s="211" t="s">
        <v>139</v>
      </c>
      <c r="L191" s="69"/>
      <c r="M191" s="216" t="s">
        <v>21</v>
      </c>
      <c r="N191" s="217" t="s">
        <v>40</v>
      </c>
      <c r="O191" s="44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AR191" s="21" t="s">
        <v>140</v>
      </c>
      <c r="AT191" s="21" t="s">
        <v>135</v>
      </c>
      <c r="AU191" s="21" t="s">
        <v>77</v>
      </c>
      <c r="AY191" s="21" t="s">
        <v>134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1" t="s">
        <v>77</v>
      </c>
      <c r="BK191" s="220">
        <f>ROUND(I191*H191,2)</f>
        <v>0</v>
      </c>
      <c r="BL191" s="21" t="s">
        <v>140</v>
      </c>
      <c r="BM191" s="21" t="s">
        <v>302</v>
      </c>
    </row>
    <row r="192" s="10" customFormat="1">
      <c r="B192" s="221"/>
      <c r="C192" s="222"/>
      <c r="D192" s="223" t="s">
        <v>141</v>
      </c>
      <c r="E192" s="224" t="s">
        <v>21</v>
      </c>
      <c r="F192" s="225" t="s">
        <v>303</v>
      </c>
      <c r="G192" s="222"/>
      <c r="H192" s="226">
        <v>10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141</v>
      </c>
      <c r="AU192" s="232" t="s">
        <v>77</v>
      </c>
      <c r="AV192" s="10" t="s">
        <v>79</v>
      </c>
      <c r="AW192" s="10" t="s">
        <v>143</v>
      </c>
      <c r="AX192" s="10" t="s">
        <v>69</v>
      </c>
      <c r="AY192" s="232" t="s">
        <v>134</v>
      </c>
    </row>
    <row r="193" s="10" customFormat="1">
      <c r="B193" s="221"/>
      <c r="C193" s="222"/>
      <c r="D193" s="223" t="s">
        <v>141</v>
      </c>
      <c r="E193" s="224" t="s">
        <v>21</v>
      </c>
      <c r="F193" s="225" t="s">
        <v>21</v>
      </c>
      <c r="G193" s="222"/>
      <c r="H193" s="226">
        <v>0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141</v>
      </c>
      <c r="AU193" s="232" t="s">
        <v>77</v>
      </c>
      <c r="AV193" s="10" t="s">
        <v>79</v>
      </c>
      <c r="AW193" s="10" t="s">
        <v>6</v>
      </c>
      <c r="AX193" s="10" t="s">
        <v>69</v>
      </c>
      <c r="AY193" s="232" t="s">
        <v>134</v>
      </c>
    </row>
    <row r="194" s="11" customFormat="1">
      <c r="B194" s="233"/>
      <c r="C194" s="234"/>
      <c r="D194" s="223" t="s">
        <v>141</v>
      </c>
      <c r="E194" s="235" t="s">
        <v>21</v>
      </c>
      <c r="F194" s="236" t="s">
        <v>144</v>
      </c>
      <c r="G194" s="234"/>
      <c r="H194" s="237">
        <v>10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141</v>
      </c>
      <c r="AU194" s="243" t="s">
        <v>77</v>
      </c>
      <c r="AV194" s="11" t="s">
        <v>140</v>
      </c>
      <c r="AW194" s="11" t="s">
        <v>143</v>
      </c>
      <c r="AX194" s="11" t="s">
        <v>77</v>
      </c>
      <c r="AY194" s="243" t="s">
        <v>134</v>
      </c>
    </row>
    <row r="195" s="1" customFormat="1" ht="16.5" customHeight="1">
      <c r="B195" s="43"/>
      <c r="C195" s="244" t="s">
        <v>304</v>
      </c>
      <c r="D195" s="244" t="s">
        <v>209</v>
      </c>
      <c r="E195" s="245" t="s">
        <v>305</v>
      </c>
      <c r="F195" s="246" t="s">
        <v>306</v>
      </c>
      <c r="G195" s="247" t="s">
        <v>241</v>
      </c>
      <c r="H195" s="248">
        <v>2</v>
      </c>
      <c r="I195" s="249"/>
      <c r="J195" s="250">
        <f>ROUND(I195*H195,2)</f>
        <v>0</v>
      </c>
      <c r="K195" s="246" t="s">
        <v>139</v>
      </c>
      <c r="L195" s="251"/>
      <c r="M195" s="252" t="s">
        <v>21</v>
      </c>
      <c r="N195" s="253" t="s">
        <v>40</v>
      </c>
      <c r="O195" s="44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AR195" s="21" t="s">
        <v>156</v>
      </c>
      <c r="AT195" s="21" t="s">
        <v>209</v>
      </c>
      <c r="AU195" s="21" t="s">
        <v>77</v>
      </c>
      <c r="AY195" s="21" t="s">
        <v>134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1" t="s">
        <v>77</v>
      </c>
      <c r="BK195" s="220">
        <f>ROUND(I195*H195,2)</f>
        <v>0</v>
      </c>
      <c r="BL195" s="21" t="s">
        <v>140</v>
      </c>
      <c r="BM195" s="21" t="s">
        <v>307</v>
      </c>
    </row>
    <row r="196" s="1" customFormat="1" ht="16.5" customHeight="1">
      <c r="B196" s="43"/>
      <c r="C196" s="244" t="s">
        <v>229</v>
      </c>
      <c r="D196" s="244" t="s">
        <v>209</v>
      </c>
      <c r="E196" s="245" t="s">
        <v>308</v>
      </c>
      <c r="F196" s="246" t="s">
        <v>309</v>
      </c>
      <c r="G196" s="247" t="s">
        <v>241</v>
      </c>
      <c r="H196" s="248">
        <v>2</v>
      </c>
      <c r="I196" s="249"/>
      <c r="J196" s="250">
        <f>ROUND(I196*H196,2)</f>
        <v>0</v>
      </c>
      <c r="K196" s="246" t="s">
        <v>285</v>
      </c>
      <c r="L196" s="251"/>
      <c r="M196" s="252" t="s">
        <v>21</v>
      </c>
      <c r="N196" s="253" t="s">
        <v>40</v>
      </c>
      <c r="O196" s="44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AR196" s="21" t="s">
        <v>156</v>
      </c>
      <c r="AT196" s="21" t="s">
        <v>209</v>
      </c>
      <c r="AU196" s="21" t="s">
        <v>77</v>
      </c>
      <c r="AY196" s="21" t="s">
        <v>134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1" t="s">
        <v>77</v>
      </c>
      <c r="BK196" s="220">
        <f>ROUND(I196*H196,2)</f>
        <v>0</v>
      </c>
      <c r="BL196" s="21" t="s">
        <v>140</v>
      </c>
      <c r="BM196" s="21" t="s">
        <v>310</v>
      </c>
    </row>
    <row r="197" s="1" customFormat="1" ht="16.5" customHeight="1">
      <c r="B197" s="43"/>
      <c r="C197" s="244" t="s">
        <v>311</v>
      </c>
      <c r="D197" s="244" t="s">
        <v>209</v>
      </c>
      <c r="E197" s="245" t="s">
        <v>312</v>
      </c>
      <c r="F197" s="246" t="s">
        <v>313</v>
      </c>
      <c r="G197" s="247" t="s">
        <v>241</v>
      </c>
      <c r="H197" s="248">
        <v>2</v>
      </c>
      <c r="I197" s="249"/>
      <c r="J197" s="250">
        <f>ROUND(I197*H197,2)</f>
        <v>0</v>
      </c>
      <c r="K197" s="246" t="s">
        <v>285</v>
      </c>
      <c r="L197" s="251"/>
      <c r="M197" s="252" t="s">
        <v>21</v>
      </c>
      <c r="N197" s="253" t="s">
        <v>40</v>
      </c>
      <c r="O197" s="44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AR197" s="21" t="s">
        <v>156</v>
      </c>
      <c r="AT197" s="21" t="s">
        <v>209</v>
      </c>
      <c r="AU197" s="21" t="s">
        <v>77</v>
      </c>
      <c r="AY197" s="21" t="s">
        <v>134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1" t="s">
        <v>77</v>
      </c>
      <c r="BK197" s="220">
        <f>ROUND(I197*H197,2)</f>
        <v>0</v>
      </c>
      <c r="BL197" s="21" t="s">
        <v>140</v>
      </c>
      <c r="BM197" s="21" t="s">
        <v>314</v>
      </c>
    </row>
    <row r="198" s="1" customFormat="1" ht="25.5" customHeight="1">
      <c r="B198" s="43"/>
      <c r="C198" s="209" t="s">
        <v>234</v>
      </c>
      <c r="D198" s="209" t="s">
        <v>135</v>
      </c>
      <c r="E198" s="210" t="s">
        <v>315</v>
      </c>
      <c r="F198" s="211" t="s">
        <v>316</v>
      </c>
      <c r="G198" s="212" t="s">
        <v>241</v>
      </c>
      <c r="H198" s="213">
        <v>12</v>
      </c>
      <c r="I198" s="214"/>
      <c r="J198" s="215">
        <f>ROUND(I198*H198,2)</f>
        <v>0</v>
      </c>
      <c r="K198" s="211" t="s">
        <v>139</v>
      </c>
      <c r="L198" s="69"/>
      <c r="M198" s="216" t="s">
        <v>21</v>
      </c>
      <c r="N198" s="217" t="s">
        <v>40</v>
      </c>
      <c r="O198" s="44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AR198" s="21" t="s">
        <v>140</v>
      </c>
      <c r="AT198" s="21" t="s">
        <v>135</v>
      </c>
      <c r="AU198" s="21" t="s">
        <v>77</v>
      </c>
      <c r="AY198" s="21" t="s">
        <v>134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1" t="s">
        <v>77</v>
      </c>
      <c r="BK198" s="220">
        <f>ROUND(I198*H198,2)</f>
        <v>0</v>
      </c>
      <c r="BL198" s="21" t="s">
        <v>140</v>
      </c>
      <c r="BM198" s="21" t="s">
        <v>317</v>
      </c>
    </row>
    <row r="199" s="10" customFormat="1">
      <c r="B199" s="221"/>
      <c r="C199" s="222"/>
      <c r="D199" s="223" t="s">
        <v>141</v>
      </c>
      <c r="E199" s="224" t="s">
        <v>21</v>
      </c>
      <c r="F199" s="225" t="s">
        <v>318</v>
      </c>
      <c r="G199" s="222"/>
      <c r="H199" s="226">
        <v>12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141</v>
      </c>
      <c r="AU199" s="232" t="s">
        <v>77</v>
      </c>
      <c r="AV199" s="10" t="s">
        <v>79</v>
      </c>
      <c r="AW199" s="10" t="s">
        <v>143</v>
      </c>
      <c r="AX199" s="10" t="s">
        <v>69</v>
      </c>
      <c r="AY199" s="232" t="s">
        <v>134</v>
      </c>
    </row>
    <row r="200" s="10" customFormat="1">
      <c r="B200" s="221"/>
      <c r="C200" s="222"/>
      <c r="D200" s="223" t="s">
        <v>141</v>
      </c>
      <c r="E200" s="224" t="s">
        <v>21</v>
      </c>
      <c r="F200" s="225" t="s">
        <v>21</v>
      </c>
      <c r="G200" s="222"/>
      <c r="H200" s="226">
        <v>0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141</v>
      </c>
      <c r="AU200" s="232" t="s">
        <v>77</v>
      </c>
      <c r="AV200" s="10" t="s">
        <v>79</v>
      </c>
      <c r="AW200" s="10" t="s">
        <v>6</v>
      </c>
      <c r="AX200" s="10" t="s">
        <v>69</v>
      </c>
      <c r="AY200" s="232" t="s">
        <v>134</v>
      </c>
    </row>
    <row r="201" s="11" customFormat="1">
      <c r="B201" s="233"/>
      <c r="C201" s="234"/>
      <c r="D201" s="223" t="s">
        <v>141</v>
      </c>
      <c r="E201" s="235" t="s">
        <v>21</v>
      </c>
      <c r="F201" s="236" t="s">
        <v>144</v>
      </c>
      <c r="G201" s="234"/>
      <c r="H201" s="237">
        <v>12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141</v>
      </c>
      <c r="AU201" s="243" t="s">
        <v>77</v>
      </c>
      <c r="AV201" s="11" t="s">
        <v>140</v>
      </c>
      <c r="AW201" s="11" t="s">
        <v>143</v>
      </c>
      <c r="AX201" s="11" t="s">
        <v>77</v>
      </c>
      <c r="AY201" s="243" t="s">
        <v>134</v>
      </c>
    </row>
    <row r="202" s="1" customFormat="1" ht="25.5" customHeight="1">
      <c r="B202" s="43"/>
      <c r="C202" s="209" t="s">
        <v>319</v>
      </c>
      <c r="D202" s="209" t="s">
        <v>135</v>
      </c>
      <c r="E202" s="210" t="s">
        <v>320</v>
      </c>
      <c r="F202" s="211" t="s">
        <v>321</v>
      </c>
      <c r="G202" s="212" t="s">
        <v>241</v>
      </c>
      <c r="H202" s="213">
        <v>4</v>
      </c>
      <c r="I202" s="214"/>
      <c r="J202" s="215">
        <f>ROUND(I202*H202,2)</f>
        <v>0</v>
      </c>
      <c r="K202" s="211" t="s">
        <v>139</v>
      </c>
      <c r="L202" s="69"/>
      <c r="M202" s="216" t="s">
        <v>21</v>
      </c>
      <c r="N202" s="217" t="s">
        <v>40</v>
      </c>
      <c r="O202" s="44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AR202" s="21" t="s">
        <v>140</v>
      </c>
      <c r="AT202" s="21" t="s">
        <v>135</v>
      </c>
      <c r="AU202" s="21" t="s">
        <v>77</v>
      </c>
      <c r="AY202" s="21" t="s">
        <v>134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1" t="s">
        <v>77</v>
      </c>
      <c r="BK202" s="220">
        <f>ROUND(I202*H202,2)</f>
        <v>0</v>
      </c>
      <c r="BL202" s="21" t="s">
        <v>140</v>
      </c>
      <c r="BM202" s="21" t="s">
        <v>322</v>
      </c>
    </row>
    <row r="203" s="1" customFormat="1" ht="25.5" customHeight="1">
      <c r="B203" s="43"/>
      <c r="C203" s="209" t="s">
        <v>237</v>
      </c>
      <c r="D203" s="209" t="s">
        <v>135</v>
      </c>
      <c r="E203" s="210" t="s">
        <v>323</v>
      </c>
      <c r="F203" s="211" t="s">
        <v>324</v>
      </c>
      <c r="G203" s="212" t="s">
        <v>241</v>
      </c>
      <c r="H203" s="213">
        <v>24</v>
      </c>
      <c r="I203" s="214"/>
      <c r="J203" s="215">
        <f>ROUND(I203*H203,2)</f>
        <v>0</v>
      </c>
      <c r="K203" s="211" t="s">
        <v>139</v>
      </c>
      <c r="L203" s="69"/>
      <c r="M203" s="216" t="s">
        <v>21</v>
      </c>
      <c r="N203" s="217" t="s">
        <v>40</v>
      </c>
      <c r="O203" s="44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AR203" s="21" t="s">
        <v>140</v>
      </c>
      <c r="AT203" s="21" t="s">
        <v>135</v>
      </c>
      <c r="AU203" s="21" t="s">
        <v>77</v>
      </c>
      <c r="AY203" s="21" t="s">
        <v>134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1" t="s">
        <v>77</v>
      </c>
      <c r="BK203" s="220">
        <f>ROUND(I203*H203,2)</f>
        <v>0</v>
      </c>
      <c r="BL203" s="21" t="s">
        <v>140</v>
      </c>
      <c r="BM203" s="21" t="s">
        <v>325</v>
      </c>
    </row>
    <row r="204" s="10" customFormat="1">
      <c r="B204" s="221"/>
      <c r="C204" s="222"/>
      <c r="D204" s="223" t="s">
        <v>141</v>
      </c>
      <c r="E204" s="224" t="s">
        <v>21</v>
      </c>
      <c r="F204" s="225" t="s">
        <v>326</v>
      </c>
      <c r="G204" s="222"/>
      <c r="H204" s="226">
        <v>24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141</v>
      </c>
      <c r="AU204" s="232" t="s">
        <v>77</v>
      </c>
      <c r="AV204" s="10" t="s">
        <v>79</v>
      </c>
      <c r="AW204" s="10" t="s">
        <v>143</v>
      </c>
      <c r="AX204" s="10" t="s">
        <v>69</v>
      </c>
      <c r="AY204" s="232" t="s">
        <v>134</v>
      </c>
    </row>
    <row r="205" s="10" customFormat="1">
      <c r="B205" s="221"/>
      <c r="C205" s="222"/>
      <c r="D205" s="223" t="s">
        <v>141</v>
      </c>
      <c r="E205" s="224" t="s">
        <v>21</v>
      </c>
      <c r="F205" s="225" t="s">
        <v>21</v>
      </c>
      <c r="G205" s="222"/>
      <c r="H205" s="226">
        <v>0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141</v>
      </c>
      <c r="AU205" s="232" t="s">
        <v>77</v>
      </c>
      <c r="AV205" s="10" t="s">
        <v>79</v>
      </c>
      <c r="AW205" s="10" t="s">
        <v>6</v>
      </c>
      <c r="AX205" s="10" t="s">
        <v>69</v>
      </c>
      <c r="AY205" s="232" t="s">
        <v>134</v>
      </c>
    </row>
    <row r="206" s="11" customFormat="1">
      <c r="B206" s="233"/>
      <c r="C206" s="234"/>
      <c r="D206" s="223" t="s">
        <v>141</v>
      </c>
      <c r="E206" s="235" t="s">
        <v>21</v>
      </c>
      <c r="F206" s="236" t="s">
        <v>144</v>
      </c>
      <c r="G206" s="234"/>
      <c r="H206" s="237">
        <v>24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141</v>
      </c>
      <c r="AU206" s="243" t="s">
        <v>77</v>
      </c>
      <c r="AV206" s="11" t="s">
        <v>140</v>
      </c>
      <c r="AW206" s="11" t="s">
        <v>143</v>
      </c>
      <c r="AX206" s="11" t="s">
        <v>77</v>
      </c>
      <c r="AY206" s="243" t="s">
        <v>134</v>
      </c>
    </row>
    <row r="207" s="1" customFormat="1" ht="16.5" customHeight="1">
      <c r="B207" s="43"/>
      <c r="C207" s="209" t="s">
        <v>327</v>
      </c>
      <c r="D207" s="209" t="s">
        <v>135</v>
      </c>
      <c r="E207" s="210" t="s">
        <v>328</v>
      </c>
      <c r="F207" s="211" t="s">
        <v>329</v>
      </c>
      <c r="G207" s="212" t="s">
        <v>241</v>
      </c>
      <c r="H207" s="213">
        <v>2</v>
      </c>
      <c r="I207" s="214"/>
      <c r="J207" s="215">
        <f>ROUND(I207*H207,2)</f>
        <v>0</v>
      </c>
      <c r="K207" s="211" t="s">
        <v>139</v>
      </c>
      <c r="L207" s="69"/>
      <c r="M207" s="216" t="s">
        <v>21</v>
      </c>
      <c r="N207" s="217" t="s">
        <v>40</v>
      </c>
      <c r="O207" s="44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AR207" s="21" t="s">
        <v>140</v>
      </c>
      <c r="AT207" s="21" t="s">
        <v>135</v>
      </c>
      <c r="AU207" s="21" t="s">
        <v>77</v>
      </c>
      <c r="AY207" s="21" t="s">
        <v>134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1" t="s">
        <v>77</v>
      </c>
      <c r="BK207" s="220">
        <f>ROUND(I207*H207,2)</f>
        <v>0</v>
      </c>
      <c r="BL207" s="21" t="s">
        <v>140</v>
      </c>
      <c r="BM207" s="21" t="s">
        <v>330</v>
      </c>
    </row>
    <row r="208" s="1" customFormat="1" ht="16.5" customHeight="1">
      <c r="B208" s="43"/>
      <c r="C208" s="244" t="s">
        <v>242</v>
      </c>
      <c r="D208" s="244" t="s">
        <v>209</v>
      </c>
      <c r="E208" s="245" t="s">
        <v>331</v>
      </c>
      <c r="F208" s="246" t="s">
        <v>332</v>
      </c>
      <c r="G208" s="247" t="s">
        <v>241</v>
      </c>
      <c r="H208" s="248">
        <v>2</v>
      </c>
      <c r="I208" s="249"/>
      <c r="J208" s="250">
        <f>ROUND(I208*H208,2)</f>
        <v>0</v>
      </c>
      <c r="K208" s="246" t="s">
        <v>139</v>
      </c>
      <c r="L208" s="251"/>
      <c r="M208" s="252" t="s">
        <v>21</v>
      </c>
      <c r="N208" s="253" t="s">
        <v>40</v>
      </c>
      <c r="O208" s="44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AR208" s="21" t="s">
        <v>156</v>
      </c>
      <c r="AT208" s="21" t="s">
        <v>209</v>
      </c>
      <c r="AU208" s="21" t="s">
        <v>77</v>
      </c>
      <c r="AY208" s="21" t="s">
        <v>134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1" t="s">
        <v>77</v>
      </c>
      <c r="BK208" s="220">
        <f>ROUND(I208*H208,2)</f>
        <v>0</v>
      </c>
      <c r="BL208" s="21" t="s">
        <v>140</v>
      </c>
      <c r="BM208" s="21" t="s">
        <v>333</v>
      </c>
    </row>
    <row r="209" s="1" customFormat="1" ht="16.5" customHeight="1">
      <c r="B209" s="43"/>
      <c r="C209" s="244" t="s">
        <v>334</v>
      </c>
      <c r="D209" s="244" t="s">
        <v>209</v>
      </c>
      <c r="E209" s="245" t="s">
        <v>335</v>
      </c>
      <c r="F209" s="246" t="s">
        <v>336</v>
      </c>
      <c r="G209" s="247" t="s">
        <v>241</v>
      </c>
      <c r="H209" s="248">
        <v>2</v>
      </c>
      <c r="I209" s="249"/>
      <c r="J209" s="250">
        <f>ROUND(I209*H209,2)</f>
        <v>0</v>
      </c>
      <c r="K209" s="246" t="s">
        <v>139</v>
      </c>
      <c r="L209" s="251"/>
      <c r="M209" s="252" t="s">
        <v>21</v>
      </c>
      <c r="N209" s="253" t="s">
        <v>40</v>
      </c>
      <c r="O209" s="44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AR209" s="21" t="s">
        <v>156</v>
      </c>
      <c r="AT209" s="21" t="s">
        <v>209</v>
      </c>
      <c r="AU209" s="21" t="s">
        <v>77</v>
      </c>
      <c r="AY209" s="21" t="s">
        <v>134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1" t="s">
        <v>77</v>
      </c>
      <c r="BK209" s="220">
        <f>ROUND(I209*H209,2)</f>
        <v>0</v>
      </c>
      <c r="BL209" s="21" t="s">
        <v>140</v>
      </c>
      <c r="BM209" s="21" t="s">
        <v>337</v>
      </c>
    </row>
    <row r="210" s="1" customFormat="1" ht="16.5" customHeight="1">
      <c r="B210" s="43"/>
      <c r="C210" s="209" t="s">
        <v>245</v>
      </c>
      <c r="D210" s="209" t="s">
        <v>135</v>
      </c>
      <c r="E210" s="210" t="s">
        <v>338</v>
      </c>
      <c r="F210" s="211" t="s">
        <v>339</v>
      </c>
      <c r="G210" s="212" t="s">
        <v>241</v>
      </c>
      <c r="H210" s="213">
        <v>2</v>
      </c>
      <c r="I210" s="214"/>
      <c r="J210" s="215">
        <f>ROUND(I210*H210,2)</f>
        <v>0</v>
      </c>
      <c r="K210" s="211" t="s">
        <v>139</v>
      </c>
      <c r="L210" s="69"/>
      <c r="M210" s="216" t="s">
        <v>21</v>
      </c>
      <c r="N210" s="217" t="s">
        <v>40</v>
      </c>
      <c r="O210" s="44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AR210" s="21" t="s">
        <v>140</v>
      </c>
      <c r="AT210" s="21" t="s">
        <v>135</v>
      </c>
      <c r="AU210" s="21" t="s">
        <v>77</v>
      </c>
      <c r="AY210" s="21" t="s">
        <v>134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1" t="s">
        <v>77</v>
      </c>
      <c r="BK210" s="220">
        <f>ROUND(I210*H210,2)</f>
        <v>0</v>
      </c>
      <c r="BL210" s="21" t="s">
        <v>140</v>
      </c>
      <c r="BM210" s="21" t="s">
        <v>340</v>
      </c>
    </row>
    <row r="211" s="1" customFormat="1" ht="16.5" customHeight="1">
      <c r="B211" s="43"/>
      <c r="C211" s="244" t="s">
        <v>341</v>
      </c>
      <c r="D211" s="244" t="s">
        <v>209</v>
      </c>
      <c r="E211" s="245" t="s">
        <v>342</v>
      </c>
      <c r="F211" s="246" t="s">
        <v>343</v>
      </c>
      <c r="G211" s="247" t="s">
        <v>241</v>
      </c>
      <c r="H211" s="248">
        <v>2</v>
      </c>
      <c r="I211" s="249"/>
      <c r="J211" s="250">
        <f>ROUND(I211*H211,2)</f>
        <v>0</v>
      </c>
      <c r="K211" s="246" t="s">
        <v>139</v>
      </c>
      <c r="L211" s="251"/>
      <c r="M211" s="252" t="s">
        <v>21</v>
      </c>
      <c r="N211" s="253" t="s">
        <v>40</v>
      </c>
      <c r="O211" s="44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AR211" s="21" t="s">
        <v>156</v>
      </c>
      <c r="AT211" s="21" t="s">
        <v>209</v>
      </c>
      <c r="AU211" s="21" t="s">
        <v>77</v>
      </c>
      <c r="AY211" s="21" t="s">
        <v>134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1" t="s">
        <v>77</v>
      </c>
      <c r="BK211" s="220">
        <f>ROUND(I211*H211,2)</f>
        <v>0</v>
      </c>
      <c r="BL211" s="21" t="s">
        <v>140</v>
      </c>
      <c r="BM211" s="21" t="s">
        <v>344</v>
      </c>
    </row>
    <row r="212" s="1" customFormat="1" ht="25.5" customHeight="1">
      <c r="B212" s="43"/>
      <c r="C212" s="209" t="s">
        <v>249</v>
      </c>
      <c r="D212" s="209" t="s">
        <v>135</v>
      </c>
      <c r="E212" s="210" t="s">
        <v>345</v>
      </c>
      <c r="F212" s="211" t="s">
        <v>346</v>
      </c>
      <c r="G212" s="212" t="s">
        <v>241</v>
      </c>
      <c r="H212" s="213">
        <v>2</v>
      </c>
      <c r="I212" s="214"/>
      <c r="J212" s="215">
        <f>ROUND(I212*H212,2)</f>
        <v>0</v>
      </c>
      <c r="K212" s="211" t="s">
        <v>139</v>
      </c>
      <c r="L212" s="69"/>
      <c r="M212" s="216" t="s">
        <v>21</v>
      </c>
      <c r="N212" s="217" t="s">
        <v>40</v>
      </c>
      <c r="O212" s="44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AR212" s="21" t="s">
        <v>140</v>
      </c>
      <c r="AT212" s="21" t="s">
        <v>135</v>
      </c>
      <c r="AU212" s="21" t="s">
        <v>77</v>
      </c>
      <c r="AY212" s="21" t="s">
        <v>134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1" t="s">
        <v>77</v>
      </c>
      <c r="BK212" s="220">
        <f>ROUND(I212*H212,2)</f>
        <v>0</v>
      </c>
      <c r="BL212" s="21" t="s">
        <v>140</v>
      </c>
      <c r="BM212" s="21" t="s">
        <v>347</v>
      </c>
    </row>
    <row r="213" s="1" customFormat="1" ht="25.5" customHeight="1">
      <c r="B213" s="43"/>
      <c r="C213" s="209" t="s">
        <v>348</v>
      </c>
      <c r="D213" s="209" t="s">
        <v>135</v>
      </c>
      <c r="E213" s="210" t="s">
        <v>349</v>
      </c>
      <c r="F213" s="211" t="s">
        <v>350</v>
      </c>
      <c r="G213" s="212" t="s">
        <v>241</v>
      </c>
      <c r="H213" s="213">
        <v>4</v>
      </c>
      <c r="I213" s="214"/>
      <c r="J213" s="215">
        <f>ROUND(I213*H213,2)</f>
        <v>0</v>
      </c>
      <c r="K213" s="211" t="s">
        <v>139</v>
      </c>
      <c r="L213" s="69"/>
      <c r="M213" s="216" t="s">
        <v>21</v>
      </c>
      <c r="N213" s="217" t="s">
        <v>40</v>
      </c>
      <c r="O213" s="44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AR213" s="21" t="s">
        <v>140</v>
      </c>
      <c r="AT213" s="21" t="s">
        <v>135</v>
      </c>
      <c r="AU213" s="21" t="s">
        <v>77</v>
      </c>
      <c r="AY213" s="21" t="s">
        <v>134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1" t="s">
        <v>77</v>
      </c>
      <c r="BK213" s="220">
        <f>ROUND(I213*H213,2)</f>
        <v>0</v>
      </c>
      <c r="BL213" s="21" t="s">
        <v>140</v>
      </c>
      <c r="BM213" s="21" t="s">
        <v>351</v>
      </c>
    </row>
    <row r="214" s="1" customFormat="1" ht="16.5" customHeight="1">
      <c r="B214" s="43"/>
      <c r="C214" s="244" t="s">
        <v>252</v>
      </c>
      <c r="D214" s="244" t="s">
        <v>209</v>
      </c>
      <c r="E214" s="245" t="s">
        <v>352</v>
      </c>
      <c r="F214" s="246" t="s">
        <v>353</v>
      </c>
      <c r="G214" s="247" t="s">
        <v>241</v>
      </c>
      <c r="H214" s="248">
        <v>2</v>
      </c>
      <c r="I214" s="249"/>
      <c r="J214" s="250">
        <f>ROUND(I214*H214,2)</f>
        <v>0</v>
      </c>
      <c r="K214" s="246" t="s">
        <v>139</v>
      </c>
      <c r="L214" s="251"/>
      <c r="M214" s="252" t="s">
        <v>21</v>
      </c>
      <c r="N214" s="253" t="s">
        <v>40</v>
      </c>
      <c r="O214" s="44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AR214" s="21" t="s">
        <v>156</v>
      </c>
      <c r="AT214" s="21" t="s">
        <v>209</v>
      </c>
      <c r="AU214" s="21" t="s">
        <v>77</v>
      </c>
      <c r="AY214" s="21" t="s">
        <v>134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1" t="s">
        <v>77</v>
      </c>
      <c r="BK214" s="220">
        <f>ROUND(I214*H214,2)</f>
        <v>0</v>
      </c>
      <c r="BL214" s="21" t="s">
        <v>140</v>
      </c>
      <c r="BM214" s="21" t="s">
        <v>354</v>
      </c>
    </row>
    <row r="215" s="1" customFormat="1" ht="16.5" customHeight="1">
      <c r="B215" s="43"/>
      <c r="C215" s="244" t="s">
        <v>355</v>
      </c>
      <c r="D215" s="244" t="s">
        <v>209</v>
      </c>
      <c r="E215" s="245" t="s">
        <v>356</v>
      </c>
      <c r="F215" s="246" t="s">
        <v>357</v>
      </c>
      <c r="G215" s="247" t="s">
        <v>241</v>
      </c>
      <c r="H215" s="248">
        <v>6</v>
      </c>
      <c r="I215" s="249"/>
      <c r="J215" s="250">
        <f>ROUND(I215*H215,2)</f>
        <v>0</v>
      </c>
      <c r="K215" s="246" t="s">
        <v>139</v>
      </c>
      <c r="L215" s="251"/>
      <c r="M215" s="252" t="s">
        <v>21</v>
      </c>
      <c r="N215" s="253" t="s">
        <v>40</v>
      </c>
      <c r="O215" s="44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AR215" s="21" t="s">
        <v>156</v>
      </c>
      <c r="AT215" s="21" t="s">
        <v>209</v>
      </c>
      <c r="AU215" s="21" t="s">
        <v>77</v>
      </c>
      <c r="AY215" s="21" t="s">
        <v>134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1" t="s">
        <v>77</v>
      </c>
      <c r="BK215" s="220">
        <f>ROUND(I215*H215,2)</f>
        <v>0</v>
      </c>
      <c r="BL215" s="21" t="s">
        <v>140</v>
      </c>
      <c r="BM215" s="21" t="s">
        <v>358</v>
      </c>
    </row>
    <row r="216" s="1" customFormat="1" ht="16.5" customHeight="1">
      <c r="B216" s="43"/>
      <c r="C216" s="209" t="s">
        <v>257</v>
      </c>
      <c r="D216" s="209" t="s">
        <v>135</v>
      </c>
      <c r="E216" s="210" t="s">
        <v>359</v>
      </c>
      <c r="F216" s="211" t="s">
        <v>360</v>
      </c>
      <c r="G216" s="212" t="s">
        <v>241</v>
      </c>
      <c r="H216" s="213">
        <v>2</v>
      </c>
      <c r="I216" s="214"/>
      <c r="J216" s="215">
        <f>ROUND(I216*H216,2)</f>
        <v>0</v>
      </c>
      <c r="K216" s="211" t="s">
        <v>139</v>
      </c>
      <c r="L216" s="69"/>
      <c r="M216" s="216" t="s">
        <v>21</v>
      </c>
      <c r="N216" s="217" t="s">
        <v>40</v>
      </c>
      <c r="O216" s="44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AR216" s="21" t="s">
        <v>140</v>
      </c>
      <c r="AT216" s="21" t="s">
        <v>135</v>
      </c>
      <c r="AU216" s="21" t="s">
        <v>77</v>
      </c>
      <c r="AY216" s="21" t="s">
        <v>134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1" t="s">
        <v>77</v>
      </c>
      <c r="BK216" s="220">
        <f>ROUND(I216*H216,2)</f>
        <v>0</v>
      </c>
      <c r="BL216" s="21" t="s">
        <v>140</v>
      </c>
      <c r="BM216" s="21" t="s">
        <v>361</v>
      </c>
    </row>
    <row r="217" s="1" customFormat="1" ht="16.5" customHeight="1">
      <c r="B217" s="43"/>
      <c r="C217" s="244" t="s">
        <v>362</v>
      </c>
      <c r="D217" s="244" t="s">
        <v>209</v>
      </c>
      <c r="E217" s="245" t="s">
        <v>363</v>
      </c>
      <c r="F217" s="246" t="s">
        <v>364</v>
      </c>
      <c r="G217" s="247" t="s">
        <v>241</v>
      </c>
      <c r="H217" s="248">
        <v>2</v>
      </c>
      <c r="I217" s="249"/>
      <c r="J217" s="250">
        <f>ROUND(I217*H217,2)</f>
        <v>0</v>
      </c>
      <c r="K217" s="246" t="s">
        <v>139</v>
      </c>
      <c r="L217" s="251"/>
      <c r="M217" s="252" t="s">
        <v>21</v>
      </c>
      <c r="N217" s="253" t="s">
        <v>40</v>
      </c>
      <c r="O217" s="44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AR217" s="21" t="s">
        <v>156</v>
      </c>
      <c r="AT217" s="21" t="s">
        <v>209</v>
      </c>
      <c r="AU217" s="21" t="s">
        <v>77</v>
      </c>
      <c r="AY217" s="21" t="s">
        <v>134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1" t="s">
        <v>77</v>
      </c>
      <c r="BK217" s="220">
        <f>ROUND(I217*H217,2)</f>
        <v>0</v>
      </c>
      <c r="BL217" s="21" t="s">
        <v>140</v>
      </c>
      <c r="BM217" s="21" t="s">
        <v>365</v>
      </c>
    </row>
    <row r="218" s="1" customFormat="1" ht="16.5" customHeight="1">
      <c r="B218" s="43"/>
      <c r="C218" s="209" t="s">
        <v>261</v>
      </c>
      <c r="D218" s="209" t="s">
        <v>135</v>
      </c>
      <c r="E218" s="210" t="s">
        <v>366</v>
      </c>
      <c r="F218" s="211" t="s">
        <v>367</v>
      </c>
      <c r="G218" s="212" t="s">
        <v>368</v>
      </c>
      <c r="H218" s="213">
        <v>1</v>
      </c>
      <c r="I218" s="214"/>
      <c r="J218" s="215">
        <f>ROUND(I218*H218,2)</f>
        <v>0</v>
      </c>
      <c r="K218" s="211" t="s">
        <v>285</v>
      </c>
      <c r="L218" s="69"/>
      <c r="M218" s="216" t="s">
        <v>21</v>
      </c>
      <c r="N218" s="217" t="s">
        <v>40</v>
      </c>
      <c r="O218" s="44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AR218" s="21" t="s">
        <v>140</v>
      </c>
      <c r="AT218" s="21" t="s">
        <v>135</v>
      </c>
      <c r="AU218" s="21" t="s">
        <v>77</v>
      </c>
      <c r="AY218" s="21" t="s">
        <v>134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1" t="s">
        <v>77</v>
      </c>
      <c r="BK218" s="220">
        <f>ROUND(I218*H218,2)</f>
        <v>0</v>
      </c>
      <c r="BL218" s="21" t="s">
        <v>140</v>
      </c>
      <c r="BM218" s="21" t="s">
        <v>369</v>
      </c>
    </row>
    <row r="219" s="1" customFormat="1" ht="25.5" customHeight="1">
      <c r="B219" s="43"/>
      <c r="C219" s="209" t="s">
        <v>370</v>
      </c>
      <c r="D219" s="209" t="s">
        <v>135</v>
      </c>
      <c r="E219" s="210" t="s">
        <v>371</v>
      </c>
      <c r="F219" s="211" t="s">
        <v>372</v>
      </c>
      <c r="G219" s="212" t="s">
        <v>241</v>
      </c>
      <c r="H219" s="213">
        <v>1</v>
      </c>
      <c r="I219" s="214"/>
      <c r="J219" s="215">
        <f>ROUND(I219*H219,2)</f>
        <v>0</v>
      </c>
      <c r="K219" s="211" t="s">
        <v>139</v>
      </c>
      <c r="L219" s="69"/>
      <c r="M219" s="216" t="s">
        <v>21</v>
      </c>
      <c r="N219" s="217" t="s">
        <v>40</v>
      </c>
      <c r="O219" s="44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AR219" s="21" t="s">
        <v>140</v>
      </c>
      <c r="AT219" s="21" t="s">
        <v>135</v>
      </c>
      <c r="AU219" s="21" t="s">
        <v>77</v>
      </c>
      <c r="AY219" s="21" t="s">
        <v>134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1" t="s">
        <v>77</v>
      </c>
      <c r="BK219" s="220">
        <f>ROUND(I219*H219,2)</f>
        <v>0</v>
      </c>
      <c r="BL219" s="21" t="s">
        <v>140</v>
      </c>
      <c r="BM219" s="21" t="s">
        <v>373</v>
      </c>
    </row>
    <row r="220" s="1" customFormat="1" ht="16.5" customHeight="1">
      <c r="B220" s="43"/>
      <c r="C220" s="209" t="s">
        <v>265</v>
      </c>
      <c r="D220" s="209" t="s">
        <v>135</v>
      </c>
      <c r="E220" s="210" t="s">
        <v>374</v>
      </c>
      <c r="F220" s="211" t="s">
        <v>375</v>
      </c>
      <c r="G220" s="212" t="s">
        <v>203</v>
      </c>
      <c r="H220" s="213">
        <v>1</v>
      </c>
      <c r="I220" s="214"/>
      <c r="J220" s="215">
        <f>ROUND(I220*H220,2)</f>
        <v>0</v>
      </c>
      <c r="K220" s="211" t="s">
        <v>139</v>
      </c>
      <c r="L220" s="69"/>
      <c r="M220" s="216" t="s">
        <v>21</v>
      </c>
      <c r="N220" s="217" t="s">
        <v>40</v>
      </c>
      <c r="O220" s="44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AR220" s="21" t="s">
        <v>140</v>
      </c>
      <c r="AT220" s="21" t="s">
        <v>135</v>
      </c>
      <c r="AU220" s="21" t="s">
        <v>77</v>
      </c>
      <c r="AY220" s="21" t="s">
        <v>134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1" t="s">
        <v>77</v>
      </c>
      <c r="BK220" s="220">
        <f>ROUND(I220*H220,2)</f>
        <v>0</v>
      </c>
      <c r="BL220" s="21" t="s">
        <v>140</v>
      </c>
      <c r="BM220" s="21" t="s">
        <v>376</v>
      </c>
    </row>
    <row r="221" s="1" customFormat="1" ht="16.5" customHeight="1">
      <c r="B221" s="43"/>
      <c r="C221" s="244" t="s">
        <v>377</v>
      </c>
      <c r="D221" s="244" t="s">
        <v>209</v>
      </c>
      <c r="E221" s="245" t="s">
        <v>378</v>
      </c>
      <c r="F221" s="246" t="s">
        <v>379</v>
      </c>
      <c r="G221" s="247" t="s">
        <v>203</v>
      </c>
      <c r="H221" s="248">
        <v>1</v>
      </c>
      <c r="I221" s="249"/>
      <c r="J221" s="250">
        <f>ROUND(I221*H221,2)</f>
        <v>0</v>
      </c>
      <c r="K221" s="246" t="s">
        <v>139</v>
      </c>
      <c r="L221" s="251"/>
      <c r="M221" s="252" t="s">
        <v>21</v>
      </c>
      <c r="N221" s="253" t="s">
        <v>40</v>
      </c>
      <c r="O221" s="44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AR221" s="21" t="s">
        <v>156</v>
      </c>
      <c r="AT221" s="21" t="s">
        <v>209</v>
      </c>
      <c r="AU221" s="21" t="s">
        <v>77</v>
      </c>
      <c r="AY221" s="21" t="s">
        <v>134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1" t="s">
        <v>77</v>
      </c>
      <c r="BK221" s="220">
        <f>ROUND(I221*H221,2)</f>
        <v>0</v>
      </c>
      <c r="BL221" s="21" t="s">
        <v>140</v>
      </c>
      <c r="BM221" s="21" t="s">
        <v>380</v>
      </c>
    </row>
    <row r="222" s="1" customFormat="1" ht="16.5" customHeight="1">
      <c r="B222" s="43"/>
      <c r="C222" s="209" t="s">
        <v>268</v>
      </c>
      <c r="D222" s="209" t="s">
        <v>135</v>
      </c>
      <c r="E222" s="210" t="s">
        <v>381</v>
      </c>
      <c r="F222" s="211" t="s">
        <v>382</v>
      </c>
      <c r="G222" s="212" t="s">
        <v>203</v>
      </c>
      <c r="H222" s="213">
        <v>5</v>
      </c>
      <c r="I222" s="214"/>
      <c r="J222" s="215">
        <f>ROUND(I222*H222,2)</f>
        <v>0</v>
      </c>
      <c r="K222" s="211" t="s">
        <v>139</v>
      </c>
      <c r="L222" s="69"/>
      <c r="M222" s="216" t="s">
        <v>21</v>
      </c>
      <c r="N222" s="217" t="s">
        <v>40</v>
      </c>
      <c r="O222" s="44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AR222" s="21" t="s">
        <v>140</v>
      </c>
      <c r="AT222" s="21" t="s">
        <v>135</v>
      </c>
      <c r="AU222" s="21" t="s">
        <v>77</v>
      </c>
      <c r="AY222" s="21" t="s">
        <v>134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1" t="s">
        <v>77</v>
      </c>
      <c r="BK222" s="220">
        <f>ROUND(I222*H222,2)</f>
        <v>0</v>
      </c>
      <c r="BL222" s="21" t="s">
        <v>140</v>
      </c>
      <c r="BM222" s="21" t="s">
        <v>383</v>
      </c>
    </row>
    <row r="223" s="1" customFormat="1" ht="16.5" customHeight="1">
      <c r="B223" s="43"/>
      <c r="C223" s="244" t="s">
        <v>384</v>
      </c>
      <c r="D223" s="244" t="s">
        <v>209</v>
      </c>
      <c r="E223" s="245" t="s">
        <v>385</v>
      </c>
      <c r="F223" s="246" t="s">
        <v>386</v>
      </c>
      <c r="G223" s="247" t="s">
        <v>203</v>
      </c>
      <c r="H223" s="248">
        <v>5</v>
      </c>
      <c r="I223" s="249"/>
      <c r="J223" s="250">
        <f>ROUND(I223*H223,2)</f>
        <v>0</v>
      </c>
      <c r="K223" s="246" t="s">
        <v>139</v>
      </c>
      <c r="L223" s="251"/>
      <c r="M223" s="252" t="s">
        <v>21</v>
      </c>
      <c r="N223" s="253" t="s">
        <v>40</v>
      </c>
      <c r="O223" s="44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AR223" s="21" t="s">
        <v>156</v>
      </c>
      <c r="AT223" s="21" t="s">
        <v>209</v>
      </c>
      <c r="AU223" s="21" t="s">
        <v>77</v>
      </c>
      <c r="AY223" s="21" t="s">
        <v>134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1" t="s">
        <v>77</v>
      </c>
      <c r="BK223" s="220">
        <f>ROUND(I223*H223,2)</f>
        <v>0</v>
      </c>
      <c r="BL223" s="21" t="s">
        <v>140</v>
      </c>
      <c r="BM223" s="21" t="s">
        <v>387</v>
      </c>
    </row>
    <row r="224" s="1" customFormat="1" ht="16.5" customHeight="1">
      <c r="B224" s="43"/>
      <c r="C224" s="209" t="s">
        <v>273</v>
      </c>
      <c r="D224" s="209" t="s">
        <v>135</v>
      </c>
      <c r="E224" s="210" t="s">
        <v>388</v>
      </c>
      <c r="F224" s="211" t="s">
        <v>389</v>
      </c>
      <c r="G224" s="212" t="s">
        <v>368</v>
      </c>
      <c r="H224" s="213">
        <v>1</v>
      </c>
      <c r="I224" s="214"/>
      <c r="J224" s="215">
        <f>ROUND(I224*H224,2)</f>
        <v>0</v>
      </c>
      <c r="K224" s="211" t="s">
        <v>285</v>
      </c>
      <c r="L224" s="69"/>
      <c r="M224" s="216" t="s">
        <v>21</v>
      </c>
      <c r="N224" s="217" t="s">
        <v>40</v>
      </c>
      <c r="O224" s="44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AR224" s="21" t="s">
        <v>140</v>
      </c>
      <c r="AT224" s="21" t="s">
        <v>135</v>
      </c>
      <c r="AU224" s="21" t="s">
        <v>77</v>
      </c>
      <c r="AY224" s="21" t="s">
        <v>134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1" t="s">
        <v>77</v>
      </c>
      <c r="BK224" s="220">
        <f>ROUND(I224*H224,2)</f>
        <v>0</v>
      </c>
      <c r="BL224" s="21" t="s">
        <v>140</v>
      </c>
      <c r="BM224" s="21" t="s">
        <v>390</v>
      </c>
    </row>
    <row r="225" s="1" customFormat="1" ht="25.5" customHeight="1">
      <c r="B225" s="43"/>
      <c r="C225" s="209" t="s">
        <v>391</v>
      </c>
      <c r="D225" s="209" t="s">
        <v>135</v>
      </c>
      <c r="E225" s="210" t="s">
        <v>392</v>
      </c>
      <c r="F225" s="211" t="s">
        <v>393</v>
      </c>
      <c r="G225" s="212" t="s">
        <v>203</v>
      </c>
      <c r="H225" s="213">
        <v>20</v>
      </c>
      <c r="I225" s="214"/>
      <c r="J225" s="215">
        <f>ROUND(I225*H225,2)</f>
        <v>0</v>
      </c>
      <c r="K225" s="211" t="s">
        <v>139</v>
      </c>
      <c r="L225" s="69"/>
      <c r="M225" s="216" t="s">
        <v>21</v>
      </c>
      <c r="N225" s="217" t="s">
        <v>40</v>
      </c>
      <c r="O225" s="44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AR225" s="21" t="s">
        <v>140</v>
      </c>
      <c r="AT225" s="21" t="s">
        <v>135</v>
      </c>
      <c r="AU225" s="21" t="s">
        <v>77</v>
      </c>
      <c r="AY225" s="21" t="s">
        <v>134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1" t="s">
        <v>77</v>
      </c>
      <c r="BK225" s="220">
        <f>ROUND(I225*H225,2)</f>
        <v>0</v>
      </c>
      <c r="BL225" s="21" t="s">
        <v>140</v>
      </c>
      <c r="BM225" s="21" t="s">
        <v>394</v>
      </c>
    </row>
    <row r="226" s="1" customFormat="1" ht="16.5" customHeight="1">
      <c r="B226" s="43"/>
      <c r="C226" s="244" t="s">
        <v>276</v>
      </c>
      <c r="D226" s="244" t="s">
        <v>209</v>
      </c>
      <c r="E226" s="245" t="s">
        <v>395</v>
      </c>
      <c r="F226" s="246" t="s">
        <v>396</v>
      </c>
      <c r="G226" s="247" t="s">
        <v>203</v>
      </c>
      <c r="H226" s="248">
        <v>20</v>
      </c>
      <c r="I226" s="249"/>
      <c r="J226" s="250">
        <f>ROUND(I226*H226,2)</f>
        <v>0</v>
      </c>
      <c r="K226" s="246" t="s">
        <v>139</v>
      </c>
      <c r="L226" s="251"/>
      <c r="M226" s="252" t="s">
        <v>21</v>
      </c>
      <c r="N226" s="253" t="s">
        <v>40</v>
      </c>
      <c r="O226" s="44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AR226" s="21" t="s">
        <v>156</v>
      </c>
      <c r="AT226" s="21" t="s">
        <v>209</v>
      </c>
      <c r="AU226" s="21" t="s">
        <v>77</v>
      </c>
      <c r="AY226" s="21" t="s">
        <v>134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1" t="s">
        <v>77</v>
      </c>
      <c r="BK226" s="220">
        <f>ROUND(I226*H226,2)</f>
        <v>0</v>
      </c>
      <c r="BL226" s="21" t="s">
        <v>140</v>
      </c>
      <c r="BM226" s="21" t="s">
        <v>397</v>
      </c>
    </row>
    <row r="227" s="1" customFormat="1" ht="25.5" customHeight="1">
      <c r="B227" s="43"/>
      <c r="C227" s="209" t="s">
        <v>398</v>
      </c>
      <c r="D227" s="209" t="s">
        <v>135</v>
      </c>
      <c r="E227" s="210" t="s">
        <v>399</v>
      </c>
      <c r="F227" s="211" t="s">
        <v>400</v>
      </c>
      <c r="G227" s="212" t="s">
        <v>203</v>
      </c>
      <c r="H227" s="213">
        <v>30</v>
      </c>
      <c r="I227" s="214"/>
      <c r="J227" s="215">
        <f>ROUND(I227*H227,2)</f>
        <v>0</v>
      </c>
      <c r="K227" s="211" t="s">
        <v>139</v>
      </c>
      <c r="L227" s="69"/>
      <c r="M227" s="216" t="s">
        <v>21</v>
      </c>
      <c r="N227" s="217" t="s">
        <v>40</v>
      </c>
      <c r="O227" s="44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AR227" s="21" t="s">
        <v>140</v>
      </c>
      <c r="AT227" s="21" t="s">
        <v>135</v>
      </c>
      <c r="AU227" s="21" t="s">
        <v>77</v>
      </c>
      <c r="AY227" s="21" t="s">
        <v>134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1" t="s">
        <v>77</v>
      </c>
      <c r="BK227" s="220">
        <f>ROUND(I227*H227,2)</f>
        <v>0</v>
      </c>
      <c r="BL227" s="21" t="s">
        <v>140</v>
      </c>
      <c r="BM227" s="21" t="s">
        <v>401</v>
      </c>
    </row>
    <row r="228" s="1" customFormat="1" ht="16.5" customHeight="1">
      <c r="B228" s="43"/>
      <c r="C228" s="244" t="s">
        <v>281</v>
      </c>
      <c r="D228" s="244" t="s">
        <v>209</v>
      </c>
      <c r="E228" s="245" t="s">
        <v>402</v>
      </c>
      <c r="F228" s="246" t="s">
        <v>403</v>
      </c>
      <c r="G228" s="247" t="s">
        <v>203</v>
      </c>
      <c r="H228" s="248">
        <v>30</v>
      </c>
      <c r="I228" s="249"/>
      <c r="J228" s="250">
        <f>ROUND(I228*H228,2)</f>
        <v>0</v>
      </c>
      <c r="K228" s="246" t="s">
        <v>139</v>
      </c>
      <c r="L228" s="251"/>
      <c r="M228" s="252" t="s">
        <v>21</v>
      </c>
      <c r="N228" s="253" t="s">
        <v>40</v>
      </c>
      <c r="O228" s="44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AR228" s="21" t="s">
        <v>156</v>
      </c>
      <c r="AT228" s="21" t="s">
        <v>209</v>
      </c>
      <c r="AU228" s="21" t="s">
        <v>77</v>
      </c>
      <c r="AY228" s="21" t="s">
        <v>134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1" t="s">
        <v>77</v>
      </c>
      <c r="BK228" s="220">
        <f>ROUND(I228*H228,2)</f>
        <v>0</v>
      </c>
      <c r="BL228" s="21" t="s">
        <v>140</v>
      </c>
      <c r="BM228" s="21" t="s">
        <v>404</v>
      </c>
    </row>
    <row r="229" s="1" customFormat="1" ht="25.5" customHeight="1">
      <c r="B229" s="43"/>
      <c r="C229" s="209" t="s">
        <v>405</v>
      </c>
      <c r="D229" s="209" t="s">
        <v>135</v>
      </c>
      <c r="E229" s="210" t="s">
        <v>406</v>
      </c>
      <c r="F229" s="211" t="s">
        <v>407</v>
      </c>
      <c r="G229" s="212" t="s">
        <v>203</v>
      </c>
      <c r="H229" s="213">
        <v>25</v>
      </c>
      <c r="I229" s="214"/>
      <c r="J229" s="215">
        <f>ROUND(I229*H229,2)</f>
        <v>0</v>
      </c>
      <c r="K229" s="211" t="s">
        <v>139</v>
      </c>
      <c r="L229" s="69"/>
      <c r="M229" s="216" t="s">
        <v>21</v>
      </c>
      <c r="N229" s="217" t="s">
        <v>40</v>
      </c>
      <c r="O229" s="44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AR229" s="21" t="s">
        <v>140</v>
      </c>
      <c r="AT229" s="21" t="s">
        <v>135</v>
      </c>
      <c r="AU229" s="21" t="s">
        <v>77</v>
      </c>
      <c r="AY229" s="21" t="s">
        <v>134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1" t="s">
        <v>77</v>
      </c>
      <c r="BK229" s="220">
        <f>ROUND(I229*H229,2)</f>
        <v>0</v>
      </c>
      <c r="BL229" s="21" t="s">
        <v>140</v>
      </c>
      <c r="BM229" s="21" t="s">
        <v>408</v>
      </c>
    </row>
    <row r="230" s="1" customFormat="1" ht="16.5" customHeight="1">
      <c r="B230" s="43"/>
      <c r="C230" s="244" t="s">
        <v>286</v>
      </c>
      <c r="D230" s="244" t="s">
        <v>209</v>
      </c>
      <c r="E230" s="245" t="s">
        <v>409</v>
      </c>
      <c r="F230" s="246" t="s">
        <v>410</v>
      </c>
      <c r="G230" s="247" t="s">
        <v>203</v>
      </c>
      <c r="H230" s="248">
        <v>25</v>
      </c>
      <c r="I230" s="249"/>
      <c r="J230" s="250">
        <f>ROUND(I230*H230,2)</f>
        <v>0</v>
      </c>
      <c r="K230" s="246" t="s">
        <v>139</v>
      </c>
      <c r="L230" s="251"/>
      <c r="M230" s="252" t="s">
        <v>21</v>
      </c>
      <c r="N230" s="253" t="s">
        <v>40</v>
      </c>
      <c r="O230" s="44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AR230" s="21" t="s">
        <v>156</v>
      </c>
      <c r="AT230" s="21" t="s">
        <v>209</v>
      </c>
      <c r="AU230" s="21" t="s">
        <v>77</v>
      </c>
      <c r="AY230" s="21" t="s">
        <v>134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1" t="s">
        <v>77</v>
      </c>
      <c r="BK230" s="220">
        <f>ROUND(I230*H230,2)</f>
        <v>0</v>
      </c>
      <c r="BL230" s="21" t="s">
        <v>140</v>
      </c>
      <c r="BM230" s="21" t="s">
        <v>411</v>
      </c>
    </row>
    <row r="231" s="1" customFormat="1" ht="25.5" customHeight="1">
      <c r="B231" s="43"/>
      <c r="C231" s="209" t="s">
        <v>412</v>
      </c>
      <c r="D231" s="209" t="s">
        <v>135</v>
      </c>
      <c r="E231" s="210" t="s">
        <v>413</v>
      </c>
      <c r="F231" s="211" t="s">
        <v>414</v>
      </c>
      <c r="G231" s="212" t="s">
        <v>203</v>
      </c>
      <c r="H231" s="213">
        <v>4</v>
      </c>
      <c r="I231" s="214"/>
      <c r="J231" s="215">
        <f>ROUND(I231*H231,2)</f>
        <v>0</v>
      </c>
      <c r="K231" s="211" t="s">
        <v>139</v>
      </c>
      <c r="L231" s="69"/>
      <c r="M231" s="216" t="s">
        <v>21</v>
      </c>
      <c r="N231" s="217" t="s">
        <v>40</v>
      </c>
      <c r="O231" s="44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AR231" s="21" t="s">
        <v>140</v>
      </c>
      <c r="AT231" s="21" t="s">
        <v>135</v>
      </c>
      <c r="AU231" s="21" t="s">
        <v>77</v>
      </c>
      <c r="AY231" s="21" t="s">
        <v>134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1" t="s">
        <v>77</v>
      </c>
      <c r="BK231" s="220">
        <f>ROUND(I231*H231,2)</f>
        <v>0</v>
      </c>
      <c r="BL231" s="21" t="s">
        <v>140</v>
      </c>
      <c r="BM231" s="21" t="s">
        <v>415</v>
      </c>
    </row>
    <row r="232" s="1" customFormat="1" ht="16.5" customHeight="1">
      <c r="B232" s="43"/>
      <c r="C232" s="244" t="s">
        <v>290</v>
      </c>
      <c r="D232" s="244" t="s">
        <v>209</v>
      </c>
      <c r="E232" s="245" t="s">
        <v>416</v>
      </c>
      <c r="F232" s="246" t="s">
        <v>417</v>
      </c>
      <c r="G232" s="247" t="s">
        <v>203</v>
      </c>
      <c r="H232" s="248">
        <v>4</v>
      </c>
      <c r="I232" s="249"/>
      <c r="J232" s="250">
        <f>ROUND(I232*H232,2)</f>
        <v>0</v>
      </c>
      <c r="K232" s="246" t="s">
        <v>139</v>
      </c>
      <c r="L232" s="251"/>
      <c r="M232" s="252" t="s">
        <v>21</v>
      </c>
      <c r="N232" s="253" t="s">
        <v>40</v>
      </c>
      <c r="O232" s="44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AR232" s="21" t="s">
        <v>156</v>
      </c>
      <c r="AT232" s="21" t="s">
        <v>209</v>
      </c>
      <c r="AU232" s="21" t="s">
        <v>77</v>
      </c>
      <c r="AY232" s="21" t="s">
        <v>134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1" t="s">
        <v>77</v>
      </c>
      <c r="BK232" s="220">
        <f>ROUND(I232*H232,2)</f>
        <v>0</v>
      </c>
      <c r="BL232" s="21" t="s">
        <v>140</v>
      </c>
      <c r="BM232" s="21" t="s">
        <v>418</v>
      </c>
    </row>
    <row r="233" s="1" customFormat="1" ht="25.5" customHeight="1">
      <c r="B233" s="43"/>
      <c r="C233" s="209" t="s">
        <v>419</v>
      </c>
      <c r="D233" s="209" t="s">
        <v>135</v>
      </c>
      <c r="E233" s="210" t="s">
        <v>420</v>
      </c>
      <c r="F233" s="211" t="s">
        <v>421</v>
      </c>
      <c r="G233" s="212" t="s">
        <v>368</v>
      </c>
      <c r="H233" s="213">
        <v>1</v>
      </c>
      <c r="I233" s="214"/>
      <c r="J233" s="215">
        <f>ROUND(I233*H233,2)</f>
        <v>0</v>
      </c>
      <c r="K233" s="211" t="s">
        <v>285</v>
      </c>
      <c r="L233" s="69"/>
      <c r="M233" s="216" t="s">
        <v>21</v>
      </c>
      <c r="N233" s="217" t="s">
        <v>40</v>
      </c>
      <c r="O233" s="44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AR233" s="21" t="s">
        <v>140</v>
      </c>
      <c r="AT233" s="21" t="s">
        <v>135</v>
      </c>
      <c r="AU233" s="21" t="s">
        <v>77</v>
      </c>
      <c r="AY233" s="21" t="s">
        <v>134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1" t="s">
        <v>77</v>
      </c>
      <c r="BK233" s="220">
        <f>ROUND(I233*H233,2)</f>
        <v>0</v>
      </c>
      <c r="BL233" s="21" t="s">
        <v>140</v>
      </c>
      <c r="BM233" s="21" t="s">
        <v>422</v>
      </c>
    </row>
    <row r="234" s="9" customFormat="1" ht="37.44" customHeight="1">
      <c r="B234" s="195"/>
      <c r="C234" s="196"/>
      <c r="D234" s="197" t="s">
        <v>68</v>
      </c>
      <c r="E234" s="198" t="s">
        <v>423</v>
      </c>
      <c r="F234" s="198" t="s">
        <v>424</v>
      </c>
      <c r="G234" s="196"/>
      <c r="H234" s="196"/>
      <c r="I234" s="199"/>
      <c r="J234" s="200">
        <f>BK234</f>
        <v>0</v>
      </c>
      <c r="K234" s="196"/>
      <c r="L234" s="201"/>
      <c r="M234" s="202"/>
      <c r="N234" s="203"/>
      <c r="O234" s="203"/>
      <c r="P234" s="204">
        <f>SUM(P235:P236)</f>
        <v>0</v>
      </c>
      <c r="Q234" s="203"/>
      <c r="R234" s="204">
        <f>SUM(R235:R236)</f>
        <v>0</v>
      </c>
      <c r="S234" s="203"/>
      <c r="T234" s="205">
        <f>SUM(T235:T236)</f>
        <v>0</v>
      </c>
      <c r="AR234" s="206" t="s">
        <v>77</v>
      </c>
      <c r="AT234" s="207" t="s">
        <v>68</v>
      </c>
      <c r="AU234" s="207" t="s">
        <v>69</v>
      </c>
      <c r="AY234" s="206" t="s">
        <v>134</v>
      </c>
      <c r="BK234" s="208">
        <f>SUM(BK235:BK236)</f>
        <v>0</v>
      </c>
    </row>
    <row r="235" s="1" customFormat="1" ht="16.5" customHeight="1">
      <c r="B235" s="43"/>
      <c r="C235" s="209" t="s">
        <v>295</v>
      </c>
      <c r="D235" s="209" t="s">
        <v>135</v>
      </c>
      <c r="E235" s="210" t="s">
        <v>425</v>
      </c>
      <c r="F235" s="211" t="s">
        <v>426</v>
      </c>
      <c r="G235" s="212" t="s">
        <v>427</v>
      </c>
      <c r="H235" s="213">
        <v>3</v>
      </c>
      <c r="I235" s="214"/>
      <c r="J235" s="215">
        <f>ROUND(I235*H235,2)</f>
        <v>0</v>
      </c>
      <c r="K235" s="211" t="s">
        <v>285</v>
      </c>
      <c r="L235" s="69"/>
      <c r="M235" s="216" t="s">
        <v>21</v>
      </c>
      <c r="N235" s="217" t="s">
        <v>40</v>
      </c>
      <c r="O235" s="44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AR235" s="21" t="s">
        <v>140</v>
      </c>
      <c r="AT235" s="21" t="s">
        <v>135</v>
      </c>
      <c r="AU235" s="21" t="s">
        <v>77</v>
      </c>
      <c r="AY235" s="21" t="s">
        <v>134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1" t="s">
        <v>77</v>
      </c>
      <c r="BK235" s="220">
        <f>ROUND(I235*H235,2)</f>
        <v>0</v>
      </c>
      <c r="BL235" s="21" t="s">
        <v>140</v>
      </c>
      <c r="BM235" s="21" t="s">
        <v>428</v>
      </c>
    </row>
    <row r="236" s="1" customFormat="1" ht="16.5" customHeight="1">
      <c r="B236" s="43"/>
      <c r="C236" s="209" t="s">
        <v>429</v>
      </c>
      <c r="D236" s="209" t="s">
        <v>135</v>
      </c>
      <c r="E236" s="210" t="s">
        <v>430</v>
      </c>
      <c r="F236" s="211" t="s">
        <v>431</v>
      </c>
      <c r="G236" s="212" t="s">
        <v>241</v>
      </c>
      <c r="H236" s="213">
        <v>3</v>
      </c>
      <c r="I236" s="214"/>
      <c r="J236" s="215">
        <f>ROUND(I236*H236,2)</f>
        <v>0</v>
      </c>
      <c r="K236" s="211" t="s">
        <v>285</v>
      </c>
      <c r="L236" s="69"/>
      <c r="M236" s="216" t="s">
        <v>21</v>
      </c>
      <c r="N236" s="217" t="s">
        <v>40</v>
      </c>
      <c r="O236" s="44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AR236" s="21" t="s">
        <v>140</v>
      </c>
      <c r="AT236" s="21" t="s">
        <v>135</v>
      </c>
      <c r="AU236" s="21" t="s">
        <v>77</v>
      </c>
      <c r="AY236" s="21" t="s">
        <v>134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1" t="s">
        <v>77</v>
      </c>
      <c r="BK236" s="220">
        <f>ROUND(I236*H236,2)</f>
        <v>0</v>
      </c>
      <c r="BL236" s="21" t="s">
        <v>140</v>
      </c>
      <c r="BM236" s="21" t="s">
        <v>432</v>
      </c>
    </row>
    <row r="237" s="9" customFormat="1" ht="37.44" customHeight="1">
      <c r="B237" s="195"/>
      <c r="C237" s="196"/>
      <c r="D237" s="197" t="s">
        <v>68</v>
      </c>
      <c r="E237" s="198" t="s">
        <v>433</v>
      </c>
      <c r="F237" s="198" t="s">
        <v>434</v>
      </c>
      <c r="G237" s="196"/>
      <c r="H237" s="196"/>
      <c r="I237" s="199"/>
      <c r="J237" s="200">
        <f>BK237</f>
        <v>0</v>
      </c>
      <c r="K237" s="196"/>
      <c r="L237" s="201"/>
      <c r="M237" s="202"/>
      <c r="N237" s="203"/>
      <c r="O237" s="203"/>
      <c r="P237" s="204">
        <f>SUM(P238:P247)</f>
        <v>0</v>
      </c>
      <c r="Q237" s="203"/>
      <c r="R237" s="204">
        <f>SUM(R238:R247)</f>
        <v>0.011987999999999999</v>
      </c>
      <c r="S237" s="203"/>
      <c r="T237" s="205">
        <f>SUM(T238:T247)</f>
        <v>0</v>
      </c>
      <c r="AR237" s="206" t="s">
        <v>77</v>
      </c>
      <c r="AT237" s="207" t="s">
        <v>68</v>
      </c>
      <c r="AU237" s="207" t="s">
        <v>69</v>
      </c>
      <c r="AY237" s="206" t="s">
        <v>134</v>
      </c>
      <c r="BK237" s="208">
        <f>SUM(BK238:BK247)</f>
        <v>0</v>
      </c>
    </row>
    <row r="238" s="1" customFormat="1" ht="16.5" customHeight="1">
      <c r="B238" s="43"/>
      <c r="C238" s="209" t="s">
        <v>299</v>
      </c>
      <c r="D238" s="209" t="s">
        <v>135</v>
      </c>
      <c r="E238" s="210" t="s">
        <v>435</v>
      </c>
      <c r="F238" s="211" t="s">
        <v>436</v>
      </c>
      <c r="G238" s="212" t="s">
        <v>241</v>
      </c>
      <c r="H238" s="213">
        <v>10</v>
      </c>
      <c r="I238" s="214"/>
      <c r="J238" s="215">
        <f>ROUND(I238*H238,2)</f>
        <v>0</v>
      </c>
      <c r="K238" s="211" t="s">
        <v>139</v>
      </c>
      <c r="L238" s="69"/>
      <c r="M238" s="216" t="s">
        <v>21</v>
      </c>
      <c r="N238" s="217" t="s">
        <v>40</v>
      </c>
      <c r="O238" s="44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AR238" s="21" t="s">
        <v>140</v>
      </c>
      <c r="AT238" s="21" t="s">
        <v>135</v>
      </c>
      <c r="AU238" s="21" t="s">
        <v>77</v>
      </c>
      <c r="AY238" s="21" t="s">
        <v>134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1" t="s">
        <v>77</v>
      </c>
      <c r="BK238" s="220">
        <f>ROUND(I238*H238,2)</f>
        <v>0</v>
      </c>
      <c r="BL238" s="21" t="s">
        <v>140</v>
      </c>
      <c r="BM238" s="21" t="s">
        <v>437</v>
      </c>
    </row>
    <row r="239" s="1" customFormat="1" ht="25.5" customHeight="1">
      <c r="B239" s="43"/>
      <c r="C239" s="209" t="s">
        <v>438</v>
      </c>
      <c r="D239" s="209" t="s">
        <v>135</v>
      </c>
      <c r="E239" s="210" t="s">
        <v>439</v>
      </c>
      <c r="F239" s="211" t="s">
        <v>440</v>
      </c>
      <c r="G239" s="212" t="s">
        <v>203</v>
      </c>
      <c r="H239" s="213">
        <v>7.4000000000000004</v>
      </c>
      <c r="I239" s="214"/>
      <c r="J239" s="215">
        <f>ROUND(I239*H239,2)</f>
        <v>0</v>
      </c>
      <c r="K239" s="211" t="s">
        <v>139</v>
      </c>
      <c r="L239" s="69"/>
      <c r="M239" s="216" t="s">
        <v>21</v>
      </c>
      <c r="N239" s="217" t="s">
        <v>40</v>
      </c>
      <c r="O239" s="44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AR239" s="21" t="s">
        <v>140</v>
      </c>
      <c r="AT239" s="21" t="s">
        <v>135</v>
      </c>
      <c r="AU239" s="21" t="s">
        <v>77</v>
      </c>
      <c r="AY239" s="21" t="s">
        <v>134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1" t="s">
        <v>77</v>
      </c>
      <c r="BK239" s="220">
        <f>ROUND(I239*H239,2)</f>
        <v>0</v>
      </c>
      <c r="BL239" s="21" t="s">
        <v>140</v>
      </c>
      <c r="BM239" s="21" t="s">
        <v>441</v>
      </c>
    </row>
    <row r="240" s="10" customFormat="1">
      <c r="B240" s="221"/>
      <c r="C240" s="222"/>
      <c r="D240" s="223" t="s">
        <v>141</v>
      </c>
      <c r="E240" s="224" t="s">
        <v>21</v>
      </c>
      <c r="F240" s="225" t="s">
        <v>442</v>
      </c>
      <c r="G240" s="222"/>
      <c r="H240" s="226">
        <v>7.4000000000000004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141</v>
      </c>
      <c r="AU240" s="232" t="s">
        <v>77</v>
      </c>
      <c r="AV240" s="10" t="s">
        <v>79</v>
      </c>
      <c r="AW240" s="10" t="s">
        <v>143</v>
      </c>
      <c r="AX240" s="10" t="s">
        <v>69</v>
      </c>
      <c r="AY240" s="232" t="s">
        <v>134</v>
      </c>
    </row>
    <row r="241" s="10" customFormat="1">
      <c r="B241" s="221"/>
      <c r="C241" s="222"/>
      <c r="D241" s="223" t="s">
        <v>141</v>
      </c>
      <c r="E241" s="224" t="s">
        <v>21</v>
      </c>
      <c r="F241" s="225" t="s">
        <v>21</v>
      </c>
      <c r="G241" s="222"/>
      <c r="H241" s="226">
        <v>0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141</v>
      </c>
      <c r="AU241" s="232" t="s">
        <v>77</v>
      </c>
      <c r="AV241" s="10" t="s">
        <v>79</v>
      </c>
      <c r="AW241" s="10" t="s">
        <v>6</v>
      </c>
      <c r="AX241" s="10" t="s">
        <v>69</v>
      </c>
      <c r="AY241" s="232" t="s">
        <v>134</v>
      </c>
    </row>
    <row r="242" s="11" customFormat="1">
      <c r="B242" s="233"/>
      <c r="C242" s="234"/>
      <c r="D242" s="223" t="s">
        <v>141</v>
      </c>
      <c r="E242" s="235" t="s">
        <v>21</v>
      </c>
      <c r="F242" s="236" t="s">
        <v>144</v>
      </c>
      <c r="G242" s="234"/>
      <c r="H242" s="237">
        <v>7.4000000000000004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141</v>
      </c>
      <c r="AU242" s="243" t="s">
        <v>77</v>
      </c>
      <c r="AV242" s="11" t="s">
        <v>140</v>
      </c>
      <c r="AW242" s="11" t="s">
        <v>143</v>
      </c>
      <c r="AX242" s="11" t="s">
        <v>77</v>
      </c>
      <c r="AY242" s="243" t="s">
        <v>134</v>
      </c>
    </row>
    <row r="243" s="1" customFormat="1" ht="25.5" customHeight="1">
      <c r="B243" s="43"/>
      <c r="C243" s="209" t="s">
        <v>302</v>
      </c>
      <c r="D243" s="209" t="s">
        <v>135</v>
      </c>
      <c r="E243" s="210" t="s">
        <v>443</v>
      </c>
      <c r="F243" s="211" t="s">
        <v>444</v>
      </c>
      <c r="G243" s="212" t="s">
        <v>203</v>
      </c>
      <c r="H243" s="213">
        <v>14.800000000000001</v>
      </c>
      <c r="I243" s="214"/>
      <c r="J243" s="215">
        <f>ROUND(I243*H243,2)</f>
        <v>0</v>
      </c>
      <c r="K243" s="211" t="s">
        <v>139</v>
      </c>
      <c r="L243" s="69"/>
      <c r="M243" s="216" t="s">
        <v>21</v>
      </c>
      <c r="N243" s="217" t="s">
        <v>40</v>
      </c>
      <c r="O243" s="44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AR243" s="21" t="s">
        <v>140</v>
      </c>
      <c r="AT243" s="21" t="s">
        <v>135</v>
      </c>
      <c r="AU243" s="21" t="s">
        <v>77</v>
      </c>
      <c r="AY243" s="21" t="s">
        <v>134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1" t="s">
        <v>77</v>
      </c>
      <c r="BK243" s="220">
        <f>ROUND(I243*H243,2)</f>
        <v>0</v>
      </c>
      <c r="BL243" s="21" t="s">
        <v>140</v>
      </c>
      <c r="BM243" s="21" t="s">
        <v>445</v>
      </c>
    </row>
    <row r="244" s="10" customFormat="1">
      <c r="B244" s="221"/>
      <c r="C244" s="222"/>
      <c r="D244" s="223" t="s">
        <v>141</v>
      </c>
      <c r="E244" s="224" t="s">
        <v>21</v>
      </c>
      <c r="F244" s="225" t="s">
        <v>446</v>
      </c>
      <c r="G244" s="222"/>
      <c r="H244" s="226">
        <v>14.800000000000001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141</v>
      </c>
      <c r="AU244" s="232" t="s">
        <v>77</v>
      </c>
      <c r="AV244" s="10" t="s">
        <v>79</v>
      </c>
      <c r="AW244" s="10" t="s">
        <v>143</v>
      </c>
      <c r="AX244" s="10" t="s">
        <v>69</v>
      </c>
      <c r="AY244" s="232" t="s">
        <v>134</v>
      </c>
    </row>
    <row r="245" s="11" customFormat="1">
      <c r="B245" s="233"/>
      <c r="C245" s="234"/>
      <c r="D245" s="223" t="s">
        <v>141</v>
      </c>
      <c r="E245" s="235" t="s">
        <v>21</v>
      </c>
      <c r="F245" s="236" t="s">
        <v>144</v>
      </c>
      <c r="G245" s="234"/>
      <c r="H245" s="237">
        <v>14.800000000000001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141</v>
      </c>
      <c r="AU245" s="243" t="s">
        <v>77</v>
      </c>
      <c r="AV245" s="11" t="s">
        <v>140</v>
      </c>
      <c r="AW245" s="11" t="s">
        <v>143</v>
      </c>
      <c r="AX245" s="11" t="s">
        <v>77</v>
      </c>
      <c r="AY245" s="243" t="s">
        <v>134</v>
      </c>
    </row>
    <row r="246" s="1" customFormat="1" ht="16.5" customHeight="1">
      <c r="B246" s="43"/>
      <c r="C246" s="209" t="s">
        <v>447</v>
      </c>
      <c r="D246" s="209" t="s">
        <v>135</v>
      </c>
      <c r="E246" s="210" t="s">
        <v>448</v>
      </c>
      <c r="F246" s="211" t="s">
        <v>449</v>
      </c>
      <c r="G246" s="212" t="s">
        <v>203</v>
      </c>
      <c r="H246" s="213">
        <v>7.4000000000000004</v>
      </c>
      <c r="I246" s="214"/>
      <c r="J246" s="215">
        <f>ROUND(I246*H246,2)</f>
        <v>0</v>
      </c>
      <c r="K246" s="211" t="s">
        <v>139</v>
      </c>
      <c r="L246" s="69"/>
      <c r="M246" s="216" t="s">
        <v>21</v>
      </c>
      <c r="N246" s="217" t="s">
        <v>40</v>
      </c>
      <c r="O246" s="44"/>
      <c r="P246" s="218">
        <f>O246*H246</f>
        <v>0</v>
      </c>
      <c r="Q246" s="218">
        <v>0.00042000000000000002</v>
      </c>
      <c r="R246" s="218">
        <f>Q246*H246</f>
        <v>0.0031080000000000001</v>
      </c>
      <c r="S246" s="218">
        <v>0</v>
      </c>
      <c r="T246" s="219">
        <f>S246*H246</f>
        <v>0</v>
      </c>
      <c r="AR246" s="21" t="s">
        <v>140</v>
      </c>
      <c r="AT246" s="21" t="s">
        <v>135</v>
      </c>
      <c r="AU246" s="21" t="s">
        <v>77</v>
      </c>
      <c r="AY246" s="21" t="s">
        <v>134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1" t="s">
        <v>77</v>
      </c>
      <c r="BK246" s="220">
        <f>ROUND(I246*H246,2)</f>
        <v>0</v>
      </c>
      <c r="BL246" s="21" t="s">
        <v>140</v>
      </c>
      <c r="BM246" s="21" t="s">
        <v>450</v>
      </c>
    </row>
    <row r="247" s="1" customFormat="1" ht="16.5" customHeight="1">
      <c r="B247" s="43"/>
      <c r="C247" s="209" t="s">
        <v>307</v>
      </c>
      <c r="D247" s="209" t="s">
        <v>135</v>
      </c>
      <c r="E247" s="210" t="s">
        <v>451</v>
      </c>
      <c r="F247" s="211" t="s">
        <v>452</v>
      </c>
      <c r="G247" s="212" t="s">
        <v>203</v>
      </c>
      <c r="H247" s="213">
        <v>14.800000000000001</v>
      </c>
      <c r="I247" s="214"/>
      <c r="J247" s="215">
        <f>ROUND(I247*H247,2)</f>
        <v>0</v>
      </c>
      <c r="K247" s="211" t="s">
        <v>139</v>
      </c>
      <c r="L247" s="69"/>
      <c r="M247" s="216" t="s">
        <v>21</v>
      </c>
      <c r="N247" s="217" t="s">
        <v>40</v>
      </c>
      <c r="O247" s="44"/>
      <c r="P247" s="218">
        <f>O247*H247</f>
        <v>0</v>
      </c>
      <c r="Q247" s="218">
        <v>0.00059999999999999995</v>
      </c>
      <c r="R247" s="218">
        <f>Q247*H247</f>
        <v>0.008879999999999999</v>
      </c>
      <c r="S247" s="218">
        <v>0</v>
      </c>
      <c r="T247" s="219">
        <f>S247*H247</f>
        <v>0</v>
      </c>
      <c r="AR247" s="21" t="s">
        <v>140</v>
      </c>
      <c r="AT247" s="21" t="s">
        <v>135</v>
      </c>
      <c r="AU247" s="21" t="s">
        <v>77</v>
      </c>
      <c r="AY247" s="21" t="s">
        <v>134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1" t="s">
        <v>77</v>
      </c>
      <c r="BK247" s="220">
        <f>ROUND(I247*H247,2)</f>
        <v>0</v>
      </c>
      <c r="BL247" s="21" t="s">
        <v>140</v>
      </c>
      <c r="BM247" s="21" t="s">
        <v>453</v>
      </c>
    </row>
    <row r="248" s="9" customFormat="1" ht="37.44" customHeight="1">
      <c r="B248" s="195"/>
      <c r="C248" s="196"/>
      <c r="D248" s="197" t="s">
        <v>68</v>
      </c>
      <c r="E248" s="198" t="s">
        <v>454</v>
      </c>
      <c r="F248" s="198" t="s">
        <v>455</v>
      </c>
      <c r="G248" s="196"/>
      <c r="H248" s="196"/>
      <c r="I248" s="199"/>
      <c r="J248" s="200">
        <f>BK248</f>
        <v>0</v>
      </c>
      <c r="K248" s="196"/>
      <c r="L248" s="201"/>
      <c r="M248" s="202"/>
      <c r="N248" s="203"/>
      <c r="O248" s="203"/>
      <c r="P248" s="204">
        <f>P249</f>
        <v>0</v>
      </c>
      <c r="Q248" s="203"/>
      <c r="R248" s="204">
        <f>R249</f>
        <v>0</v>
      </c>
      <c r="S248" s="203"/>
      <c r="T248" s="205">
        <f>T249</f>
        <v>0</v>
      </c>
      <c r="AR248" s="206" t="s">
        <v>77</v>
      </c>
      <c r="AT248" s="207" t="s">
        <v>68</v>
      </c>
      <c r="AU248" s="207" t="s">
        <v>69</v>
      </c>
      <c r="AY248" s="206" t="s">
        <v>134</v>
      </c>
      <c r="BK248" s="208">
        <f>BK249</f>
        <v>0</v>
      </c>
    </row>
    <row r="249" s="1" customFormat="1" ht="38.25" customHeight="1">
      <c r="B249" s="43"/>
      <c r="C249" s="209" t="s">
        <v>456</v>
      </c>
      <c r="D249" s="209" t="s">
        <v>135</v>
      </c>
      <c r="E249" s="210" t="s">
        <v>457</v>
      </c>
      <c r="F249" s="211" t="s">
        <v>458</v>
      </c>
      <c r="G249" s="212" t="s">
        <v>272</v>
      </c>
      <c r="H249" s="213">
        <v>3.48</v>
      </c>
      <c r="I249" s="214"/>
      <c r="J249" s="215">
        <f>ROUND(I249*H249,2)</f>
        <v>0</v>
      </c>
      <c r="K249" s="211" t="s">
        <v>139</v>
      </c>
      <c r="L249" s="69"/>
      <c r="M249" s="216" t="s">
        <v>21</v>
      </c>
      <c r="N249" s="217" t="s">
        <v>40</v>
      </c>
      <c r="O249" s="44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AR249" s="21" t="s">
        <v>140</v>
      </c>
      <c r="AT249" s="21" t="s">
        <v>135</v>
      </c>
      <c r="AU249" s="21" t="s">
        <v>77</v>
      </c>
      <c r="AY249" s="21" t="s">
        <v>134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1" t="s">
        <v>77</v>
      </c>
      <c r="BK249" s="220">
        <f>ROUND(I249*H249,2)</f>
        <v>0</v>
      </c>
      <c r="BL249" s="21" t="s">
        <v>140</v>
      </c>
      <c r="BM249" s="21" t="s">
        <v>459</v>
      </c>
    </row>
    <row r="250" s="9" customFormat="1" ht="37.44" customHeight="1">
      <c r="B250" s="195"/>
      <c r="C250" s="196"/>
      <c r="D250" s="197" t="s">
        <v>68</v>
      </c>
      <c r="E250" s="198" t="s">
        <v>460</v>
      </c>
      <c r="F250" s="198" t="s">
        <v>461</v>
      </c>
      <c r="G250" s="196"/>
      <c r="H250" s="196"/>
      <c r="I250" s="199"/>
      <c r="J250" s="200">
        <f>BK250</f>
        <v>0</v>
      </c>
      <c r="K250" s="196"/>
      <c r="L250" s="201"/>
      <c r="M250" s="202"/>
      <c r="N250" s="203"/>
      <c r="O250" s="203"/>
      <c r="P250" s="204">
        <f>SUM(P251:P259)</f>
        <v>0</v>
      </c>
      <c r="Q250" s="203"/>
      <c r="R250" s="204">
        <f>SUM(R251:R259)</f>
        <v>0.022315999999999999</v>
      </c>
      <c r="S250" s="203"/>
      <c r="T250" s="205">
        <f>SUM(T251:T259)</f>
        <v>0</v>
      </c>
      <c r="AR250" s="206" t="s">
        <v>79</v>
      </c>
      <c r="AT250" s="207" t="s">
        <v>68</v>
      </c>
      <c r="AU250" s="207" t="s">
        <v>69</v>
      </c>
      <c r="AY250" s="206" t="s">
        <v>134</v>
      </c>
      <c r="BK250" s="208">
        <f>SUM(BK251:BK259)</f>
        <v>0</v>
      </c>
    </row>
    <row r="251" s="1" customFormat="1" ht="25.5" customHeight="1">
      <c r="B251" s="43"/>
      <c r="C251" s="209" t="s">
        <v>310</v>
      </c>
      <c r="D251" s="209" t="s">
        <v>135</v>
      </c>
      <c r="E251" s="210" t="s">
        <v>462</v>
      </c>
      <c r="F251" s="211" t="s">
        <v>463</v>
      </c>
      <c r="G251" s="212" t="s">
        <v>138</v>
      </c>
      <c r="H251" s="213">
        <v>22.315999999999999</v>
      </c>
      <c r="I251" s="214"/>
      <c r="J251" s="215">
        <f>ROUND(I251*H251,2)</f>
        <v>0</v>
      </c>
      <c r="K251" s="211" t="s">
        <v>139</v>
      </c>
      <c r="L251" s="69"/>
      <c r="M251" s="216" t="s">
        <v>21</v>
      </c>
      <c r="N251" s="217" t="s">
        <v>40</v>
      </c>
      <c r="O251" s="44"/>
      <c r="P251" s="218">
        <f>O251*H251</f>
        <v>0</v>
      </c>
      <c r="Q251" s="218">
        <v>0.001</v>
      </c>
      <c r="R251" s="218">
        <f>Q251*H251</f>
        <v>0.022315999999999999</v>
      </c>
      <c r="S251" s="218">
        <v>0</v>
      </c>
      <c r="T251" s="219">
        <f>S251*H251</f>
        <v>0</v>
      </c>
      <c r="AR251" s="21" t="s">
        <v>175</v>
      </c>
      <c r="AT251" s="21" t="s">
        <v>135</v>
      </c>
      <c r="AU251" s="21" t="s">
        <v>77</v>
      </c>
      <c r="AY251" s="21" t="s">
        <v>134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1" t="s">
        <v>77</v>
      </c>
      <c r="BK251" s="220">
        <f>ROUND(I251*H251,2)</f>
        <v>0</v>
      </c>
      <c r="BL251" s="21" t="s">
        <v>175</v>
      </c>
      <c r="BM251" s="21" t="s">
        <v>464</v>
      </c>
    </row>
    <row r="252" s="1" customFormat="1" ht="16.5" customHeight="1">
      <c r="B252" s="43"/>
      <c r="C252" s="209" t="s">
        <v>465</v>
      </c>
      <c r="D252" s="209" t="s">
        <v>135</v>
      </c>
      <c r="E252" s="210" t="s">
        <v>466</v>
      </c>
      <c r="F252" s="211" t="s">
        <v>467</v>
      </c>
      <c r="G252" s="212" t="s">
        <v>138</v>
      </c>
      <c r="H252" s="213">
        <v>44.631999999999998</v>
      </c>
      <c r="I252" s="214"/>
      <c r="J252" s="215">
        <f>ROUND(I252*H252,2)</f>
        <v>0</v>
      </c>
      <c r="K252" s="211" t="s">
        <v>139</v>
      </c>
      <c r="L252" s="69"/>
      <c r="M252" s="216" t="s">
        <v>21</v>
      </c>
      <c r="N252" s="217" t="s">
        <v>40</v>
      </c>
      <c r="O252" s="44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AR252" s="21" t="s">
        <v>175</v>
      </c>
      <c r="AT252" s="21" t="s">
        <v>135</v>
      </c>
      <c r="AU252" s="21" t="s">
        <v>77</v>
      </c>
      <c r="AY252" s="21" t="s">
        <v>134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1" t="s">
        <v>77</v>
      </c>
      <c r="BK252" s="220">
        <f>ROUND(I252*H252,2)</f>
        <v>0</v>
      </c>
      <c r="BL252" s="21" t="s">
        <v>175</v>
      </c>
      <c r="BM252" s="21" t="s">
        <v>468</v>
      </c>
    </row>
    <row r="253" s="10" customFormat="1">
      <c r="B253" s="221"/>
      <c r="C253" s="222"/>
      <c r="D253" s="223" t="s">
        <v>141</v>
      </c>
      <c r="E253" s="224" t="s">
        <v>21</v>
      </c>
      <c r="F253" s="225" t="s">
        <v>469</v>
      </c>
      <c r="G253" s="222"/>
      <c r="H253" s="226">
        <v>44.631999999999998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141</v>
      </c>
      <c r="AU253" s="232" t="s">
        <v>77</v>
      </c>
      <c r="AV253" s="10" t="s">
        <v>79</v>
      </c>
      <c r="AW253" s="10" t="s">
        <v>143</v>
      </c>
      <c r="AX253" s="10" t="s">
        <v>69</v>
      </c>
      <c r="AY253" s="232" t="s">
        <v>134</v>
      </c>
    </row>
    <row r="254" s="10" customFormat="1">
      <c r="B254" s="221"/>
      <c r="C254" s="222"/>
      <c r="D254" s="223" t="s">
        <v>141</v>
      </c>
      <c r="E254" s="224" t="s">
        <v>21</v>
      </c>
      <c r="F254" s="225" t="s">
        <v>21</v>
      </c>
      <c r="G254" s="222"/>
      <c r="H254" s="226">
        <v>0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141</v>
      </c>
      <c r="AU254" s="232" t="s">
        <v>77</v>
      </c>
      <c r="AV254" s="10" t="s">
        <v>79</v>
      </c>
      <c r="AW254" s="10" t="s">
        <v>6</v>
      </c>
      <c r="AX254" s="10" t="s">
        <v>69</v>
      </c>
      <c r="AY254" s="232" t="s">
        <v>134</v>
      </c>
    </row>
    <row r="255" s="11" customFormat="1">
      <c r="B255" s="233"/>
      <c r="C255" s="234"/>
      <c r="D255" s="223" t="s">
        <v>141</v>
      </c>
      <c r="E255" s="235" t="s">
        <v>21</v>
      </c>
      <c r="F255" s="236" t="s">
        <v>144</v>
      </c>
      <c r="G255" s="234"/>
      <c r="H255" s="237">
        <v>44.631999999999998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141</v>
      </c>
      <c r="AU255" s="243" t="s">
        <v>77</v>
      </c>
      <c r="AV255" s="11" t="s">
        <v>140</v>
      </c>
      <c r="AW255" s="11" t="s">
        <v>143</v>
      </c>
      <c r="AX255" s="11" t="s">
        <v>77</v>
      </c>
      <c r="AY255" s="243" t="s">
        <v>134</v>
      </c>
    </row>
    <row r="256" s="1" customFormat="1" ht="16.5" customHeight="1">
      <c r="B256" s="43"/>
      <c r="C256" s="244" t="s">
        <v>314</v>
      </c>
      <c r="D256" s="244" t="s">
        <v>209</v>
      </c>
      <c r="E256" s="245" t="s">
        <v>470</v>
      </c>
      <c r="F256" s="246" t="s">
        <v>471</v>
      </c>
      <c r="G256" s="247" t="s">
        <v>472</v>
      </c>
      <c r="H256" s="248">
        <v>4.4630000000000001</v>
      </c>
      <c r="I256" s="249"/>
      <c r="J256" s="250">
        <f>ROUND(I256*H256,2)</f>
        <v>0</v>
      </c>
      <c r="K256" s="246" t="s">
        <v>139</v>
      </c>
      <c r="L256" s="251"/>
      <c r="M256" s="252" t="s">
        <v>21</v>
      </c>
      <c r="N256" s="253" t="s">
        <v>40</v>
      </c>
      <c r="O256" s="44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AR256" s="21" t="s">
        <v>212</v>
      </c>
      <c r="AT256" s="21" t="s">
        <v>209</v>
      </c>
      <c r="AU256" s="21" t="s">
        <v>77</v>
      </c>
      <c r="AY256" s="21" t="s">
        <v>134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1" t="s">
        <v>77</v>
      </c>
      <c r="BK256" s="220">
        <f>ROUND(I256*H256,2)</f>
        <v>0</v>
      </c>
      <c r="BL256" s="21" t="s">
        <v>175</v>
      </c>
      <c r="BM256" s="21" t="s">
        <v>473</v>
      </c>
    </row>
    <row r="257" s="10" customFormat="1">
      <c r="B257" s="221"/>
      <c r="C257" s="222"/>
      <c r="D257" s="223" t="s">
        <v>141</v>
      </c>
      <c r="E257" s="224" t="s">
        <v>21</v>
      </c>
      <c r="F257" s="225" t="s">
        <v>474</v>
      </c>
      <c r="G257" s="222"/>
      <c r="H257" s="226">
        <v>4.4631999999999996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141</v>
      </c>
      <c r="AU257" s="232" t="s">
        <v>77</v>
      </c>
      <c r="AV257" s="10" t="s">
        <v>79</v>
      </c>
      <c r="AW257" s="10" t="s">
        <v>143</v>
      </c>
      <c r="AX257" s="10" t="s">
        <v>69</v>
      </c>
      <c r="AY257" s="232" t="s">
        <v>134</v>
      </c>
    </row>
    <row r="258" s="10" customFormat="1">
      <c r="B258" s="221"/>
      <c r="C258" s="222"/>
      <c r="D258" s="223" t="s">
        <v>141</v>
      </c>
      <c r="E258" s="224" t="s">
        <v>21</v>
      </c>
      <c r="F258" s="225" t="s">
        <v>21</v>
      </c>
      <c r="G258" s="222"/>
      <c r="H258" s="226">
        <v>0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141</v>
      </c>
      <c r="AU258" s="232" t="s">
        <v>77</v>
      </c>
      <c r="AV258" s="10" t="s">
        <v>79</v>
      </c>
      <c r="AW258" s="10" t="s">
        <v>6</v>
      </c>
      <c r="AX258" s="10" t="s">
        <v>69</v>
      </c>
      <c r="AY258" s="232" t="s">
        <v>134</v>
      </c>
    </row>
    <row r="259" s="11" customFormat="1">
      <c r="B259" s="233"/>
      <c r="C259" s="234"/>
      <c r="D259" s="223" t="s">
        <v>141</v>
      </c>
      <c r="E259" s="235" t="s">
        <v>21</v>
      </c>
      <c r="F259" s="236" t="s">
        <v>144</v>
      </c>
      <c r="G259" s="234"/>
      <c r="H259" s="237">
        <v>4.4631999999999996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141</v>
      </c>
      <c r="AU259" s="243" t="s">
        <v>77</v>
      </c>
      <c r="AV259" s="11" t="s">
        <v>140</v>
      </c>
      <c r="AW259" s="11" t="s">
        <v>143</v>
      </c>
      <c r="AX259" s="11" t="s">
        <v>77</v>
      </c>
      <c r="AY259" s="243" t="s">
        <v>134</v>
      </c>
    </row>
    <row r="260" s="9" customFormat="1" ht="37.44" customHeight="1">
      <c r="B260" s="195"/>
      <c r="C260" s="196"/>
      <c r="D260" s="197" t="s">
        <v>68</v>
      </c>
      <c r="E260" s="198" t="s">
        <v>475</v>
      </c>
      <c r="F260" s="198" t="s">
        <v>476</v>
      </c>
      <c r="G260" s="196"/>
      <c r="H260" s="196"/>
      <c r="I260" s="199"/>
      <c r="J260" s="200">
        <f>BK260</f>
        <v>0</v>
      </c>
      <c r="K260" s="196"/>
      <c r="L260" s="201"/>
      <c r="M260" s="202"/>
      <c r="N260" s="203"/>
      <c r="O260" s="203"/>
      <c r="P260" s="204">
        <f>SUM(P261:P270)</f>
        <v>0</v>
      </c>
      <c r="Q260" s="203"/>
      <c r="R260" s="204">
        <f>SUM(R261:R270)</f>
        <v>0.0049616</v>
      </c>
      <c r="S260" s="203"/>
      <c r="T260" s="205">
        <f>SUM(T261:T270)</f>
        <v>0.033399999999999999</v>
      </c>
      <c r="AR260" s="206" t="s">
        <v>79</v>
      </c>
      <c r="AT260" s="207" t="s">
        <v>68</v>
      </c>
      <c r="AU260" s="207" t="s">
        <v>69</v>
      </c>
      <c r="AY260" s="206" t="s">
        <v>134</v>
      </c>
      <c r="BK260" s="208">
        <f>SUM(BK261:BK270)</f>
        <v>0</v>
      </c>
    </row>
    <row r="261" s="1" customFormat="1" ht="25.5" customHeight="1">
      <c r="B261" s="43"/>
      <c r="C261" s="209" t="s">
        <v>317</v>
      </c>
      <c r="D261" s="209" t="s">
        <v>135</v>
      </c>
      <c r="E261" s="210" t="s">
        <v>477</v>
      </c>
      <c r="F261" s="211" t="s">
        <v>478</v>
      </c>
      <c r="G261" s="212" t="s">
        <v>203</v>
      </c>
      <c r="H261" s="213">
        <v>10</v>
      </c>
      <c r="I261" s="214"/>
      <c r="J261" s="215">
        <f>ROUND(I261*H261,2)</f>
        <v>0</v>
      </c>
      <c r="K261" s="211" t="s">
        <v>139</v>
      </c>
      <c r="L261" s="69"/>
      <c r="M261" s="216" t="s">
        <v>21</v>
      </c>
      <c r="N261" s="217" t="s">
        <v>40</v>
      </c>
      <c r="O261" s="44"/>
      <c r="P261" s="218">
        <f>O261*H261</f>
        <v>0</v>
      </c>
      <c r="Q261" s="218">
        <v>0</v>
      </c>
      <c r="R261" s="218">
        <f>Q261*H261</f>
        <v>0</v>
      </c>
      <c r="S261" s="218">
        <v>0.0020999999999999999</v>
      </c>
      <c r="T261" s="219">
        <f>S261*H261</f>
        <v>0.020999999999999998</v>
      </c>
      <c r="AR261" s="21" t="s">
        <v>175</v>
      </c>
      <c r="AT261" s="21" t="s">
        <v>135</v>
      </c>
      <c r="AU261" s="21" t="s">
        <v>77</v>
      </c>
      <c r="AY261" s="21" t="s">
        <v>134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1" t="s">
        <v>77</v>
      </c>
      <c r="BK261" s="220">
        <f>ROUND(I261*H261,2)</f>
        <v>0</v>
      </c>
      <c r="BL261" s="21" t="s">
        <v>175</v>
      </c>
      <c r="BM261" s="21" t="s">
        <v>479</v>
      </c>
    </row>
    <row r="262" s="1" customFormat="1" ht="16.5" customHeight="1">
      <c r="B262" s="43"/>
      <c r="C262" s="209" t="s">
        <v>480</v>
      </c>
      <c r="D262" s="209" t="s">
        <v>135</v>
      </c>
      <c r="E262" s="210" t="s">
        <v>481</v>
      </c>
      <c r="F262" s="211" t="s">
        <v>482</v>
      </c>
      <c r="G262" s="212" t="s">
        <v>203</v>
      </c>
      <c r="H262" s="213">
        <v>4</v>
      </c>
      <c r="I262" s="214"/>
      <c r="J262" s="215">
        <f>ROUND(I262*H262,2)</f>
        <v>0</v>
      </c>
      <c r="K262" s="211" t="s">
        <v>139</v>
      </c>
      <c r="L262" s="69"/>
      <c r="M262" s="216" t="s">
        <v>21</v>
      </c>
      <c r="N262" s="217" t="s">
        <v>40</v>
      </c>
      <c r="O262" s="44"/>
      <c r="P262" s="218">
        <f>O262*H262</f>
        <v>0</v>
      </c>
      <c r="Q262" s="218">
        <v>0.00028939999999999999</v>
      </c>
      <c r="R262" s="218">
        <f>Q262*H262</f>
        <v>0.0011576</v>
      </c>
      <c r="S262" s="218">
        <v>0</v>
      </c>
      <c r="T262" s="219">
        <f>S262*H262</f>
        <v>0</v>
      </c>
      <c r="AR262" s="21" t="s">
        <v>175</v>
      </c>
      <c r="AT262" s="21" t="s">
        <v>135</v>
      </c>
      <c r="AU262" s="21" t="s">
        <v>77</v>
      </c>
      <c r="AY262" s="21" t="s">
        <v>134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1" t="s">
        <v>77</v>
      </c>
      <c r="BK262" s="220">
        <f>ROUND(I262*H262,2)</f>
        <v>0</v>
      </c>
      <c r="BL262" s="21" t="s">
        <v>175</v>
      </c>
      <c r="BM262" s="21" t="s">
        <v>483</v>
      </c>
    </row>
    <row r="263" s="1" customFormat="1" ht="16.5" customHeight="1">
      <c r="B263" s="43"/>
      <c r="C263" s="209" t="s">
        <v>322</v>
      </c>
      <c r="D263" s="209" t="s">
        <v>135</v>
      </c>
      <c r="E263" s="210" t="s">
        <v>484</v>
      </c>
      <c r="F263" s="211" t="s">
        <v>485</v>
      </c>
      <c r="G263" s="212" t="s">
        <v>203</v>
      </c>
      <c r="H263" s="213">
        <v>6</v>
      </c>
      <c r="I263" s="214"/>
      <c r="J263" s="215">
        <f>ROUND(I263*H263,2)</f>
        <v>0</v>
      </c>
      <c r="K263" s="211" t="s">
        <v>139</v>
      </c>
      <c r="L263" s="69"/>
      <c r="M263" s="216" t="s">
        <v>21</v>
      </c>
      <c r="N263" s="217" t="s">
        <v>40</v>
      </c>
      <c r="O263" s="44"/>
      <c r="P263" s="218">
        <f>O263*H263</f>
        <v>0</v>
      </c>
      <c r="Q263" s="218">
        <v>0.00035399999999999999</v>
      </c>
      <c r="R263" s="218">
        <f>Q263*H263</f>
        <v>0.002124</v>
      </c>
      <c r="S263" s="218">
        <v>0</v>
      </c>
      <c r="T263" s="219">
        <f>S263*H263</f>
        <v>0</v>
      </c>
      <c r="AR263" s="21" t="s">
        <v>175</v>
      </c>
      <c r="AT263" s="21" t="s">
        <v>135</v>
      </c>
      <c r="AU263" s="21" t="s">
        <v>77</v>
      </c>
      <c r="AY263" s="21" t="s">
        <v>134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1" t="s">
        <v>77</v>
      </c>
      <c r="BK263" s="220">
        <f>ROUND(I263*H263,2)</f>
        <v>0</v>
      </c>
      <c r="BL263" s="21" t="s">
        <v>175</v>
      </c>
      <c r="BM263" s="21" t="s">
        <v>486</v>
      </c>
    </row>
    <row r="264" s="1" customFormat="1" ht="25.5" customHeight="1">
      <c r="B264" s="43"/>
      <c r="C264" s="209" t="s">
        <v>487</v>
      </c>
      <c r="D264" s="209" t="s">
        <v>135</v>
      </c>
      <c r="E264" s="210" t="s">
        <v>488</v>
      </c>
      <c r="F264" s="211" t="s">
        <v>489</v>
      </c>
      <c r="G264" s="212" t="s">
        <v>241</v>
      </c>
      <c r="H264" s="213">
        <v>8</v>
      </c>
      <c r="I264" s="214"/>
      <c r="J264" s="215">
        <f>ROUND(I264*H264,2)</f>
        <v>0</v>
      </c>
      <c r="K264" s="211" t="s">
        <v>139</v>
      </c>
      <c r="L264" s="69"/>
      <c r="M264" s="216" t="s">
        <v>21</v>
      </c>
      <c r="N264" s="217" t="s">
        <v>40</v>
      </c>
      <c r="O264" s="44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AR264" s="21" t="s">
        <v>175</v>
      </c>
      <c r="AT264" s="21" t="s">
        <v>135</v>
      </c>
      <c r="AU264" s="21" t="s">
        <v>77</v>
      </c>
      <c r="AY264" s="21" t="s">
        <v>134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1" t="s">
        <v>77</v>
      </c>
      <c r="BK264" s="220">
        <f>ROUND(I264*H264,2)</f>
        <v>0</v>
      </c>
      <c r="BL264" s="21" t="s">
        <v>175</v>
      </c>
      <c r="BM264" s="21" t="s">
        <v>490</v>
      </c>
    </row>
    <row r="265" s="1" customFormat="1" ht="16.5" customHeight="1">
      <c r="B265" s="43"/>
      <c r="C265" s="209" t="s">
        <v>325</v>
      </c>
      <c r="D265" s="209" t="s">
        <v>135</v>
      </c>
      <c r="E265" s="210" t="s">
        <v>491</v>
      </c>
      <c r="F265" s="211" t="s">
        <v>492</v>
      </c>
      <c r="G265" s="212" t="s">
        <v>241</v>
      </c>
      <c r="H265" s="213">
        <v>4</v>
      </c>
      <c r="I265" s="214"/>
      <c r="J265" s="215">
        <f>ROUND(I265*H265,2)</f>
        <v>0</v>
      </c>
      <c r="K265" s="211" t="s">
        <v>139</v>
      </c>
      <c r="L265" s="69"/>
      <c r="M265" s="216" t="s">
        <v>21</v>
      </c>
      <c r="N265" s="217" t="s">
        <v>40</v>
      </c>
      <c r="O265" s="44"/>
      <c r="P265" s="218">
        <f>O265*H265</f>
        <v>0</v>
      </c>
      <c r="Q265" s="218">
        <v>0</v>
      </c>
      <c r="R265" s="218">
        <f>Q265*H265</f>
        <v>0</v>
      </c>
      <c r="S265" s="218">
        <v>0.0030999999999999999</v>
      </c>
      <c r="T265" s="219">
        <f>S265*H265</f>
        <v>0.0124</v>
      </c>
      <c r="AR265" s="21" t="s">
        <v>175</v>
      </c>
      <c r="AT265" s="21" t="s">
        <v>135</v>
      </c>
      <c r="AU265" s="21" t="s">
        <v>77</v>
      </c>
      <c r="AY265" s="21" t="s">
        <v>134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1" t="s">
        <v>77</v>
      </c>
      <c r="BK265" s="220">
        <f>ROUND(I265*H265,2)</f>
        <v>0</v>
      </c>
      <c r="BL265" s="21" t="s">
        <v>175</v>
      </c>
      <c r="BM265" s="21" t="s">
        <v>493</v>
      </c>
    </row>
    <row r="266" s="1" customFormat="1" ht="25.5" customHeight="1">
      <c r="B266" s="43"/>
      <c r="C266" s="209" t="s">
        <v>494</v>
      </c>
      <c r="D266" s="209" t="s">
        <v>135</v>
      </c>
      <c r="E266" s="210" t="s">
        <v>495</v>
      </c>
      <c r="F266" s="211" t="s">
        <v>496</v>
      </c>
      <c r="G266" s="212" t="s">
        <v>241</v>
      </c>
      <c r="H266" s="213">
        <v>2</v>
      </c>
      <c r="I266" s="214"/>
      <c r="J266" s="215">
        <f>ROUND(I266*H266,2)</f>
        <v>0</v>
      </c>
      <c r="K266" s="211" t="s">
        <v>139</v>
      </c>
      <c r="L266" s="69"/>
      <c r="M266" s="216" t="s">
        <v>21</v>
      </c>
      <c r="N266" s="217" t="s">
        <v>40</v>
      </c>
      <c r="O266" s="44"/>
      <c r="P266" s="218">
        <f>O266*H266</f>
        <v>0</v>
      </c>
      <c r="Q266" s="218">
        <v>0.00034000000000000002</v>
      </c>
      <c r="R266" s="218">
        <f>Q266*H266</f>
        <v>0.00068000000000000005</v>
      </c>
      <c r="S266" s="218">
        <v>0</v>
      </c>
      <c r="T266" s="219">
        <f>S266*H266</f>
        <v>0</v>
      </c>
      <c r="AR266" s="21" t="s">
        <v>175</v>
      </c>
      <c r="AT266" s="21" t="s">
        <v>135</v>
      </c>
      <c r="AU266" s="21" t="s">
        <v>77</v>
      </c>
      <c r="AY266" s="21" t="s">
        <v>134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1" t="s">
        <v>77</v>
      </c>
      <c r="BK266" s="220">
        <f>ROUND(I266*H266,2)</f>
        <v>0</v>
      </c>
      <c r="BL266" s="21" t="s">
        <v>175</v>
      </c>
      <c r="BM266" s="21" t="s">
        <v>497</v>
      </c>
    </row>
    <row r="267" s="1" customFormat="1" ht="16.5" customHeight="1">
      <c r="B267" s="43"/>
      <c r="C267" s="209" t="s">
        <v>330</v>
      </c>
      <c r="D267" s="209" t="s">
        <v>135</v>
      </c>
      <c r="E267" s="210" t="s">
        <v>498</v>
      </c>
      <c r="F267" s="211" t="s">
        <v>499</v>
      </c>
      <c r="G267" s="212" t="s">
        <v>241</v>
      </c>
      <c r="H267" s="213">
        <v>2</v>
      </c>
      <c r="I267" s="214"/>
      <c r="J267" s="215">
        <f>ROUND(I267*H267,2)</f>
        <v>0</v>
      </c>
      <c r="K267" s="211" t="s">
        <v>139</v>
      </c>
      <c r="L267" s="69"/>
      <c r="M267" s="216" t="s">
        <v>21</v>
      </c>
      <c r="N267" s="217" t="s">
        <v>40</v>
      </c>
      <c r="O267" s="44"/>
      <c r="P267" s="218">
        <f>O267*H267</f>
        <v>0</v>
      </c>
      <c r="Q267" s="218">
        <v>0.00050000000000000001</v>
      </c>
      <c r="R267" s="218">
        <f>Q267*H267</f>
        <v>0.001</v>
      </c>
      <c r="S267" s="218">
        <v>0</v>
      </c>
      <c r="T267" s="219">
        <f>S267*H267</f>
        <v>0</v>
      </c>
      <c r="AR267" s="21" t="s">
        <v>175</v>
      </c>
      <c r="AT267" s="21" t="s">
        <v>135</v>
      </c>
      <c r="AU267" s="21" t="s">
        <v>77</v>
      </c>
      <c r="AY267" s="21" t="s">
        <v>134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1" t="s">
        <v>77</v>
      </c>
      <c r="BK267" s="220">
        <f>ROUND(I267*H267,2)</f>
        <v>0</v>
      </c>
      <c r="BL267" s="21" t="s">
        <v>175</v>
      </c>
      <c r="BM267" s="21" t="s">
        <v>500</v>
      </c>
    </row>
    <row r="268" s="1" customFormat="1" ht="16.5" customHeight="1">
      <c r="B268" s="43"/>
      <c r="C268" s="209" t="s">
        <v>501</v>
      </c>
      <c r="D268" s="209" t="s">
        <v>135</v>
      </c>
      <c r="E268" s="210" t="s">
        <v>502</v>
      </c>
      <c r="F268" s="211" t="s">
        <v>503</v>
      </c>
      <c r="G268" s="212" t="s">
        <v>203</v>
      </c>
      <c r="H268" s="213">
        <v>10</v>
      </c>
      <c r="I268" s="214"/>
      <c r="J268" s="215">
        <f>ROUND(I268*H268,2)</f>
        <v>0</v>
      </c>
      <c r="K268" s="211" t="s">
        <v>139</v>
      </c>
      <c r="L268" s="69"/>
      <c r="M268" s="216" t="s">
        <v>21</v>
      </c>
      <c r="N268" s="217" t="s">
        <v>40</v>
      </c>
      <c r="O268" s="44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AR268" s="21" t="s">
        <v>175</v>
      </c>
      <c r="AT268" s="21" t="s">
        <v>135</v>
      </c>
      <c r="AU268" s="21" t="s">
        <v>77</v>
      </c>
      <c r="AY268" s="21" t="s">
        <v>134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1" t="s">
        <v>77</v>
      </c>
      <c r="BK268" s="220">
        <f>ROUND(I268*H268,2)</f>
        <v>0</v>
      </c>
      <c r="BL268" s="21" t="s">
        <v>175</v>
      </c>
      <c r="BM268" s="21" t="s">
        <v>504</v>
      </c>
    </row>
    <row r="269" s="1" customFormat="1" ht="16.5" customHeight="1">
      <c r="B269" s="43"/>
      <c r="C269" s="209" t="s">
        <v>333</v>
      </c>
      <c r="D269" s="209" t="s">
        <v>135</v>
      </c>
      <c r="E269" s="210" t="s">
        <v>505</v>
      </c>
      <c r="F269" s="211" t="s">
        <v>506</v>
      </c>
      <c r="G269" s="212" t="s">
        <v>203</v>
      </c>
      <c r="H269" s="213">
        <v>10</v>
      </c>
      <c r="I269" s="214"/>
      <c r="J269" s="215">
        <f>ROUND(I269*H269,2)</f>
        <v>0</v>
      </c>
      <c r="K269" s="211" t="s">
        <v>285</v>
      </c>
      <c r="L269" s="69"/>
      <c r="M269" s="216" t="s">
        <v>21</v>
      </c>
      <c r="N269" s="217" t="s">
        <v>40</v>
      </c>
      <c r="O269" s="44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AR269" s="21" t="s">
        <v>175</v>
      </c>
      <c r="AT269" s="21" t="s">
        <v>135</v>
      </c>
      <c r="AU269" s="21" t="s">
        <v>77</v>
      </c>
      <c r="AY269" s="21" t="s">
        <v>134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1" t="s">
        <v>77</v>
      </c>
      <c r="BK269" s="220">
        <f>ROUND(I269*H269,2)</f>
        <v>0</v>
      </c>
      <c r="BL269" s="21" t="s">
        <v>175</v>
      </c>
      <c r="BM269" s="21" t="s">
        <v>507</v>
      </c>
    </row>
    <row r="270" s="1" customFormat="1" ht="25.5" customHeight="1">
      <c r="B270" s="43"/>
      <c r="C270" s="209" t="s">
        <v>508</v>
      </c>
      <c r="D270" s="209" t="s">
        <v>135</v>
      </c>
      <c r="E270" s="210" t="s">
        <v>509</v>
      </c>
      <c r="F270" s="211" t="s">
        <v>510</v>
      </c>
      <c r="G270" s="212" t="s">
        <v>272</v>
      </c>
      <c r="H270" s="213">
        <v>0.033000000000000002</v>
      </c>
      <c r="I270" s="214"/>
      <c r="J270" s="215">
        <f>ROUND(I270*H270,2)</f>
        <v>0</v>
      </c>
      <c r="K270" s="211" t="s">
        <v>139</v>
      </c>
      <c r="L270" s="69"/>
      <c r="M270" s="216" t="s">
        <v>21</v>
      </c>
      <c r="N270" s="217" t="s">
        <v>40</v>
      </c>
      <c r="O270" s="44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AR270" s="21" t="s">
        <v>175</v>
      </c>
      <c r="AT270" s="21" t="s">
        <v>135</v>
      </c>
      <c r="AU270" s="21" t="s">
        <v>77</v>
      </c>
      <c r="AY270" s="21" t="s">
        <v>134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1" t="s">
        <v>77</v>
      </c>
      <c r="BK270" s="220">
        <f>ROUND(I270*H270,2)</f>
        <v>0</v>
      </c>
      <c r="BL270" s="21" t="s">
        <v>175</v>
      </c>
      <c r="BM270" s="21" t="s">
        <v>511</v>
      </c>
    </row>
    <row r="271" s="9" customFormat="1" ht="37.44" customHeight="1">
      <c r="B271" s="195"/>
      <c r="C271" s="196"/>
      <c r="D271" s="197" t="s">
        <v>68</v>
      </c>
      <c r="E271" s="198" t="s">
        <v>512</v>
      </c>
      <c r="F271" s="198" t="s">
        <v>513</v>
      </c>
      <c r="G271" s="196"/>
      <c r="H271" s="196"/>
      <c r="I271" s="199"/>
      <c r="J271" s="200">
        <f>BK271</f>
        <v>0</v>
      </c>
      <c r="K271" s="196"/>
      <c r="L271" s="201"/>
      <c r="M271" s="202"/>
      <c r="N271" s="203"/>
      <c r="O271" s="203"/>
      <c r="P271" s="204">
        <f>SUM(P272:P293)</f>
        <v>0</v>
      </c>
      <c r="Q271" s="203"/>
      <c r="R271" s="204">
        <f>SUM(R272:R293)</f>
        <v>0.085064868000000016</v>
      </c>
      <c r="S271" s="203"/>
      <c r="T271" s="205">
        <f>SUM(T272:T293)</f>
        <v>0.18194000000000002</v>
      </c>
      <c r="AR271" s="206" t="s">
        <v>79</v>
      </c>
      <c r="AT271" s="207" t="s">
        <v>68</v>
      </c>
      <c r="AU271" s="207" t="s">
        <v>69</v>
      </c>
      <c r="AY271" s="206" t="s">
        <v>134</v>
      </c>
      <c r="BK271" s="208">
        <f>SUM(BK272:BK293)</f>
        <v>0</v>
      </c>
    </row>
    <row r="272" s="1" customFormat="1" ht="25.5" customHeight="1">
      <c r="B272" s="43"/>
      <c r="C272" s="209" t="s">
        <v>514</v>
      </c>
      <c r="D272" s="209" t="s">
        <v>135</v>
      </c>
      <c r="E272" s="210" t="s">
        <v>515</v>
      </c>
      <c r="F272" s="211" t="s">
        <v>516</v>
      </c>
      <c r="G272" s="212" t="s">
        <v>203</v>
      </c>
      <c r="H272" s="213">
        <v>26</v>
      </c>
      <c r="I272" s="214"/>
      <c r="J272" s="215">
        <f>ROUND(I272*H272,2)</f>
        <v>0</v>
      </c>
      <c r="K272" s="211" t="s">
        <v>139</v>
      </c>
      <c r="L272" s="69"/>
      <c r="M272" s="216" t="s">
        <v>21</v>
      </c>
      <c r="N272" s="217" t="s">
        <v>40</v>
      </c>
      <c r="O272" s="44"/>
      <c r="P272" s="218">
        <f>O272*H272</f>
        <v>0</v>
      </c>
      <c r="Q272" s="218">
        <v>0</v>
      </c>
      <c r="R272" s="218">
        <f>Q272*H272</f>
        <v>0</v>
      </c>
      <c r="S272" s="218">
        <v>0.0067000000000000002</v>
      </c>
      <c r="T272" s="219">
        <f>S272*H272</f>
        <v>0.17419999999999999</v>
      </c>
      <c r="AR272" s="21" t="s">
        <v>175</v>
      </c>
      <c r="AT272" s="21" t="s">
        <v>135</v>
      </c>
      <c r="AU272" s="21" t="s">
        <v>77</v>
      </c>
      <c r="AY272" s="21" t="s">
        <v>134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1" t="s">
        <v>77</v>
      </c>
      <c r="BK272" s="220">
        <f>ROUND(I272*H272,2)</f>
        <v>0</v>
      </c>
      <c r="BL272" s="21" t="s">
        <v>175</v>
      </c>
      <c r="BM272" s="21" t="s">
        <v>517</v>
      </c>
    </row>
    <row r="273" s="1" customFormat="1" ht="16.5" customHeight="1">
      <c r="B273" s="43"/>
      <c r="C273" s="209" t="s">
        <v>340</v>
      </c>
      <c r="D273" s="209" t="s">
        <v>135</v>
      </c>
      <c r="E273" s="210" t="s">
        <v>518</v>
      </c>
      <c r="F273" s="211" t="s">
        <v>519</v>
      </c>
      <c r="G273" s="212" t="s">
        <v>241</v>
      </c>
      <c r="H273" s="213">
        <v>8</v>
      </c>
      <c r="I273" s="214"/>
      <c r="J273" s="215">
        <f>ROUND(I273*H273,2)</f>
        <v>0</v>
      </c>
      <c r="K273" s="211" t="s">
        <v>139</v>
      </c>
      <c r="L273" s="69"/>
      <c r="M273" s="216" t="s">
        <v>21</v>
      </c>
      <c r="N273" s="217" t="s">
        <v>40</v>
      </c>
      <c r="O273" s="44"/>
      <c r="P273" s="218">
        <f>O273*H273</f>
        <v>0</v>
      </c>
      <c r="Q273" s="218">
        <v>0</v>
      </c>
      <c r="R273" s="218">
        <f>Q273*H273</f>
        <v>0</v>
      </c>
      <c r="S273" s="218">
        <v>0.00022000000000000001</v>
      </c>
      <c r="T273" s="219">
        <f>S273*H273</f>
        <v>0.0017600000000000001</v>
      </c>
      <c r="AR273" s="21" t="s">
        <v>175</v>
      </c>
      <c r="AT273" s="21" t="s">
        <v>135</v>
      </c>
      <c r="AU273" s="21" t="s">
        <v>77</v>
      </c>
      <c r="AY273" s="21" t="s">
        <v>134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1" t="s">
        <v>77</v>
      </c>
      <c r="BK273" s="220">
        <f>ROUND(I273*H273,2)</f>
        <v>0</v>
      </c>
      <c r="BL273" s="21" t="s">
        <v>175</v>
      </c>
      <c r="BM273" s="21" t="s">
        <v>520</v>
      </c>
    </row>
    <row r="274" s="1" customFormat="1" ht="25.5" customHeight="1">
      <c r="B274" s="43"/>
      <c r="C274" s="209" t="s">
        <v>521</v>
      </c>
      <c r="D274" s="209" t="s">
        <v>135</v>
      </c>
      <c r="E274" s="210" t="s">
        <v>522</v>
      </c>
      <c r="F274" s="211" t="s">
        <v>523</v>
      </c>
      <c r="G274" s="212" t="s">
        <v>203</v>
      </c>
      <c r="H274" s="213">
        <v>16</v>
      </c>
      <c r="I274" s="214"/>
      <c r="J274" s="215">
        <f>ROUND(I274*H274,2)</f>
        <v>0</v>
      </c>
      <c r="K274" s="211" t="s">
        <v>139</v>
      </c>
      <c r="L274" s="69"/>
      <c r="M274" s="216" t="s">
        <v>21</v>
      </c>
      <c r="N274" s="217" t="s">
        <v>40</v>
      </c>
      <c r="O274" s="44"/>
      <c r="P274" s="218">
        <f>O274*H274</f>
        <v>0</v>
      </c>
      <c r="Q274" s="218">
        <v>0.00077688400000000004</v>
      </c>
      <c r="R274" s="218">
        <f>Q274*H274</f>
        <v>0.012430144000000001</v>
      </c>
      <c r="S274" s="218">
        <v>0</v>
      </c>
      <c r="T274" s="219">
        <f>S274*H274</f>
        <v>0</v>
      </c>
      <c r="AR274" s="21" t="s">
        <v>175</v>
      </c>
      <c r="AT274" s="21" t="s">
        <v>135</v>
      </c>
      <c r="AU274" s="21" t="s">
        <v>77</v>
      </c>
      <c r="AY274" s="21" t="s">
        <v>134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1" t="s">
        <v>77</v>
      </c>
      <c r="BK274" s="220">
        <f>ROUND(I274*H274,2)</f>
        <v>0</v>
      </c>
      <c r="BL274" s="21" t="s">
        <v>175</v>
      </c>
      <c r="BM274" s="21" t="s">
        <v>524</v>
      </c>
    </row>
    <row r="275" s="1" customFormat="1" ht="25.5" customHeight="1">
      <c r="B275" s="43"/>
      <c r="C275" s="209" t="s">
        <v>344</v>
      </c>
      <c r="D275" s="209" t="s">
        <v>135</v>
      </c>
      <c r="E275" s="210" t="s">
        <v>525</v>
      </c>
      <c r="F275" s="211" t="s">
        <v>526</v>
      </c>
      <c r="G275" s="212" t="s">
        <v>203</v>
      </c>
      <c r="H275" s="213">
        <v>36</v>
      </c>
      <c r="I275" s="214"/>
      <c r="J275" s="215">
        <f>ROUND(I275*H275,2)</f>
        <v>0</v>
      </c>
      <c r="K275" s="211" t="s">
        <v>139</v>
      </c>
      <c r="L275" s="69"/>
      <c r="M275" s="216" t="s">
        <v>21</v>
      </c>
      <c r="N275" s="217" t="s">
        <v>40</v>
      </c>
      <c r="O275" s="44"/>
      <c r="P275" s="218">
        <f>O275*H275</f>
        <v>0</v>
      </c>
      <c r="Q275" s="218">
        <v>0.00095549999999999997</v>
      </c>
      <c r="R275" s="218">
        <f>Q275*H275</f>
        <v>0.034397999999999998</v>
      </c>
      <c r="S275" s="218">
        <v>0</v>
      </c>
      <c r="T275" s="219">
        <f>S275*H275</f>
        <v>0</v>
      </c>
      <c r="AR275" s="21" t="s">
        <v>175</v>
      </c>
      <c r="AT275" s="21" t="s">
        <v>135</v>
      </c>
      <c r="AU275" s="21" t="s">
        <v>77</v>
      </c>
      <c r="AY275" s="21" t="s">
        <v>134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1" t="s">
        <v>77</v>
      </c>
      <c r="BK275" s="220">
        <f>ROUND(I275*H275,2)</f>
        <v>0</v>
      </c>
      <c r="BL275" s="21" t="s">
        <v>175</v>
      </c>
      <c r="BM275" s="21" t="s">
        <v>527</v>
      </c>
    </row>
    <row r="276" s="1" customFormat="1" ht="25.5" customHeight="1">
      <c r="B276" s="43"/>
      <c r="C276" s="209" t="s">
        <v>528</v>
      </c>
      <c r="D276" s="209" t="s">
        <v>135</v>
      </c>
      <c r="E276" s="210" t="s">
        <v>529</v>
      </c>
      <c r="F276" s="211" t="s">
        <v>530</v>
      </c>
      <c r="G276" s="212" t="s">
        <v>203</v>
      </c>
      <c r="H276" s="213">
        <v>12</v>
      </c>
      <c r="I276" s="214"/>
      <c r="J276" s="215">
        <f>ROUND(I276*H276,2)</f>
        <v>0</v>
      </c>
      <c r="K276" s="211" t="s">
        <v>139</v>
      </c>
      <c r="L276" s="69"/>
      <c r="M276" s="216" t="s">
        <v>21</v>
      </c>
      <c r="N276" s="217" t="s">
        <v>40</v>
      </c>
      <c r="O276" s="44"/>
      <c r="P276" s="218">
        <f>O276*H276</f>
        <v>0</v>
      </c>
      <c r="Q276" s="218">
        <v>0.0012473759999999999</v>
      </c>
      <c r="R276" s="218">
        <f>Q276*H276</f>
        <v>0.014968512</v>
      </c>
      <c r="S276" s="218">
        <v>0</v>
      </c>
      <c r="T276" s="219">
        <f>S276*H276</f>
        <v>0</v>
      </c>
      <c r="AR276" s="21" t="s">
        <v>175</v>
      </c>
      <c r="AT276" s="21" t="s">
        <v>135</v>
      </c>
      <c r="AU276" s="21" t="s">
        <v>77</v>
      </c>
      <c r="AY276" s="21" t="s">
        <v>134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1" t="s">
        <v>77</v>
      </c>
      <c r="BK276" s="220">
        <f>ROUND(I276*H276,2)</f>
        <v>0</v>
      </c>
      <c r="BL276" s="21" t="s">
        <v>175</v>
      </c>
      <c r="BM276" s="21" t="s">
        <v>531</v>
      </c>
    </row>
    <row r="277" s="1" customFormat="1" ht="25.5" customHeight="1">
      <c r="B277" s="43"/>
      <c r="C277" s="209" t="s">
        <v>347</v>
      </c>
      <c r="D277" s="209" t="s">
        <v>135</v>
      </c>
      <c r="E277" s="210" t="s">
        <v>532</v>
      </c>
      <c r="F277" s="211" t="s">
        <v>533</v>
      </c>
      <c r="G277" s="212" t="s">
        <v>241</v>
      </c>
      <c r="H277" s="213">
        <v>4</v>
      </c>
      <c r="I277" s="214"/>
      <c r="J277" s="215">
        <f>ROUND(I277*H277,2)</f>
        <v>0</v>
      </c>
      <c r="K277" s="211" t="s">
        <v>139</v>
      </c>
      <c r="L277" s="69"/>
      <c r="M277" s="216" t="s">
        <v>21</v>
      </c>
      <c r="N277" s="217" t="s">
        <v>40</v>
      </c>
      <c r="O277" s="44"/>
      <c r="P277" s="218">
        <f>O277*H277</f>
        <v>0</v>
      </c>
      <c r="Q277" s="218">
        <v>0.00090987499999999998</v>
      </c>
      <c r="R277" s="218">
        <f>Q277*H277</f>
        <v>0.0036394999999999999</v>
      </c>
      <c r="S277" s="218">
        <v>0</v>
      </c>
      <c r="T277" s="219">
        <f>S277*H277</f>
        <v>0</v>
      </c>
      <c r="AR277" s="21" t="s">
        <v>175</v>
      </c>
      <c r="AT277" s="21" t="s">
        <v>135</v>
      </c>
      <c r="AU277" s="21" t="s">
        <v>77</v>
      </c>
      <c r="AY277" s="21" t="s">
        <v>134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1" t="s">
        <v>77</v>
      </c>
      <c r="BK277" s="220">
        <f>ROUND(I277*H277,2)</f>
        <v>0</v>
      </c>
      <c r="BL277" s="21" t="s">
        <v>175</v>
      </c>
      <c r="BM277" s="21" t="s">
        <v>534</v>
      </c>
    </row>
    <row r="278" s="1" customFormat="1" ht="25.5" customHeight="1">
      <c r="B278" s="43"/>
      <c r="C278" s="209" t="s">
        <v>535</v>
      </c>
      <c r="D278" s="209" t="s">
        <v>135</v>
      </c>
      <c r="E278" s="210" t="s">
        <v>536</v>
      </c>
      <c r="F278" s="211" t="s">
        <v>537</v>
      </c>
      <c r="G278" s="212" t="s">
        <v>241</v>
      </c>
      <c r="H278" s="213">
        <v>2</v>
      </c>
      <c r="I278" s="214"/>
      <c r="J278" s="215">
        <f>ROUND(I278*H278,2)</f>
        <v>0</v>
      </c>
      <c r="K278" s="211" t="s">
        <v>139</v>
      </c>
      <c r="L278" s="69"/>
      <c r="M278" s="216" t="s">
        <v>21</v>
      </c>
      <c r="N278" s="217" t="s">
        <v>40</v>
      </c>
      <c r="O278" s="44"/>
      <c r="P278" s="218">
        <f>O278*H278</f>
        <v>0</v>
      </c>
      <c r="Q278" s="218">
        <v>0.0011698749999999999</v>
      </c>
      <c r="R278" s="218">
        <f>Q278*H278</f>
        <v>0.0023397499999999998</v>
      </c>
      <c r="S278" s="218">
        <v>0</v>
      </c>
      <c r="T278" s="219">
        <f>S278*H278</f>
        <v>0</v>
      </c>
      <c r="AR278" s="21" t="s">
        <v>175</v>
      </c>
      <c r="AT278" s="21" t="s">
        <v>135</v>
      </c>
      <c r="AU278" s="21" t="s">
        <v>77</v>
      </c>
      <c r="AY278" s="21" t="s">
        <v>134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1" t="s">
        <v>77</v>
      </c>
      <c r="BK278" s="220">
        <f>ROUND(I278*H278,2)</f>
        <v>0</v>
      </c>
      <c r="BL278" s="21" t="s">
        <v>175</v>
      </c>
      <c r="BM278" s="21" t="s">
        <v>538</v>
      </c>
    </row>
    <row r="279" s="1" customFormat="1" ht="25.5" customHeight="1">
      <c r="B279" s="43"/>
      <c r="C279" s="209" t="s">
        <v>351</v>
      </c>
      <c r="D279" s="209" t="s">
        <v>135</v>
      </c>
      <c r="E279" s="210" t="s">
        <v>539</v>
      </c>
      <c r="F279" s="211" t="s">
        <v>540</v>
      </c>
      <c r="G279" s="212" t="s">
        <v>203</v>
      </c>
      <c r="H279" s="213">
        <v>8</v>
      </c>
      <c r="I279" s="214"/>
      <c r="J279" s="215">
        <f>ROUND(I279*H279,2)</f>
        <v>0</v>
      </c>
      <c r="K279" s="211" t="s">
        <v>285</v>
      </c>
      <c r="L279" s="69"/>
      <c r="M279" s="216" t="s">
        <v>21</v>
      </c>
      <c r="N279" s="217" t="s">
        <v>40</v>
      </c>
      <c r="O279" s="44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AR279" s="21" t="s">
        <v>175</v>
      </c>
      <c r="AT279" s="21" t="s">
        <v>135</v>
      </c>
      <c r="AU279" s="21" t="s">
        <v>77</v>
      </c>
      <c r="AY279" s="21" t="s">
        <v>134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1" t="s">
        <v>77</v>
      </c>
      <c r="BK279" s="220">
        <f>ROUND(I279*H279,2)</f>
        <v>0</v>
      </c>
      <c r="BL279" s="21" t="s">
        <v>175</v>
      </c>
      <c r="BM279" s="21" t="s">
        <v>541</v>
      </c>
    </row>
    <row r="280" s="1" customFormat="1" ht="25.5" customHeight="1">
      <c r="B280" s="43"/>
      <c r="C280" s="209" t="s">
        <v>542</v>
      </c>
      <c r="D280" s="209" t="s">
        <v>135</v>
      </c>
      <c r="E280" s="210" t="s">
        <v>543</v>
      </c>
      <c r="F280" s="211" t="s">
        <v>544</v>
      </c>
      <c r="G280" s="212" t="s">
        <v>203</v>
      </c>
      <c r="H280" s="213">
        <v>8</v>
      </c>
      <c r="I280" s="214"/>
      <c r="J280" s="215">
        <f>ROUND(I280*H280,2)</f>
        <v>0</v>
      </c>
      <c r="K280" s="211" t="s">
        <v>285</v>
      </c>
      <c r="L280" s="69"/>
      <c r="M280" s="216" t="s">
        <v>21</v>
      </c>
      <c r="N280" s="217" t="s">
        <v>40</v>
      </c>
      <c r="O280" s="44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AR280" s="21" t="s">
        <v>175</v>
      </c>
      <c r="AT280" s="21" t="s">
        <v>135</v>
      </c>
      <c r="AU280" s="21" t="s">
        <v>77</v>
      </c>
      <c r="AY280" s="21" t="s">
        <v>134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1" t="s">
        <v>77</v>
      </c>
      <c r="BK280" s="220">
        <f>ROUND(I280*H280,2)</f>
        <v>0</v>
      </c>
      <c r="BL280" s="21" t="s">
        <v>175</v>
      </c>
      <c r="BM280" s="21" t="s">
        <v>545</v>
      </c>
    </row>
    <row r="281" s="1" customFormat="1" ht="25.5" customHeight="1">
      <c r="B281" s="43"/>
      <c r="C281" s="209" t="s">
        <v>354</v>
      </c>
      <c r="D281" s="209" t="s">
        <v>135</v>
      </c>
      <c r="E281" s="210" t="s">
        <v>546</v>
      </c>
      <c r="F281" s="211" t="s">
        <v>547</v>
      </c>
      <c r="G281" s="212" t="s">
        <v>203</v>
      </c>
      <c r="H281" s="213">
        <v>24</v>
      </c>
      <c r="I281" s="214"/>
      <c r="J281" s="215">
        <f>ROUND(I281*H281,2)</f>
        <v>0</v>
      </c>
      <c r="K281" s="211" t="s">
        <v>285</v>
      </c>
      <c r="L281" s="69"/>
      <c r="M281" s="216" t="s">
        <v>21</v>
      </c>
      <c r="N281" s="217" t="s">
        <v>40</v>
      </c>
      <c r="O281" s="44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AR281" s="21" t="s">
        <v>175</v>
      </c>
      <c r="AT281" s="21" t="s">
        <v>135</v>
      </c>
      <c r="AU281" s="21" t="s">
        <v>77</v>
      </c>
      <c r="AY281" s="21" t="s">
        <v>134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1" t="s">
        <v>77</v>
      </c>
      <c r="BK281" s="220">
        <f>ROUND(I281*H281,2)</f>
        <v>0</v>
      </c>
      <c r="BL281" s="21" t="s">
        <v>175</v>
      </c>
      <c r="BM281" s="21" t="s">
        <v>548</v>
      </c>
    </row>
    <row r="282" s="1" customFormat="1" ht="25.5" customHeight="1">
      <c r="B282" s="43"/>
      <c r="C282" s="209" t="s">
        <v>549</v>
      </c>
      <c r="D282" s="209" t="s">
        <v>135</v>
      </c>
      <c r="E282" s="210" t="s">
        <v>550</v>
      </c>
      <c r="F282" s="211" t="s">
        <v>551</v>
      </c>
      <c r="G282" s="212" t="s">
        <v>203</v>
      </c>
      <c r="H282" s="213">
        <v>24</v>
      </c>
      <c r="I282" s="214"/>
      <c r="J282" s="215">
        <f>ROUND(I282*H282,2)</f>
        <v>0</v>
      </c>
      <c r="K282" s="211" t="s">
        <v>285</v>
      </c>
      <c r="L282" s="69"/>
      <c r="M282" s="216" t="s">
        <v>21</v>
      </c>
      <c r="N282" s="217" t="s">
        <v>40</v>
      </c>
      <c r="O282" s="44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AR282" s="21" t="s">
        <v>175</v>
      </c>
      <c r="AT282" s="21" t="s">
        <v>135</v>
      </c>
      <c r="AU282" s="21" t="s">
        <v>77</v>
      </c>
      <c r="AY282" s="21" t="s">
        <v>134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1" t="s">
        <v>77</v>
      </c>
      <c r="BK282" s="220">
        <f>ROUND(I282*H282,2)</f>
        <v>0</v>
      </c>
      <c r="BL282" s="21" t="s">
        <v>175</v>
      </c>
      <c r="BM282" s="21" t="s">
        <v>552</v>
      </c>
    </row>
    <row r="283" s="1" customFormat="1" ht="16.5" customHeight="1">
      <c r="B283" s="43"/>
      <c r="C283" s="209" t="s">
        <v>358</v>
      </c>
      <c r="D283" s="209" t="s">
        <v>135</v>
      </c>
      <c r="E283" s="210" t="s">
        <v>553</v>
      </c>
      <c r="F283" s="211" t="s">
        <v>554</v>
      </c>
      <c r="G283" s="212" t="s">
        <v>203</v>
      </c>
      <c r="H283" s="213">
        <v>26</v>
      </c>
      <c r="I283" s="214"/>
      <c r="J283" s="215">
        <f>ROUND(I283*H283,2)</f>
        <v>0</v>
      </c>
      <c r="K283" s="211" t="s">
        <v>139</v>
      </c>
      <c r="L283" s="69"/>
      <c r="M283" s="216" t="s">
        <v>21</v>
      </c>
      <c r="N283" s="217" t="s">
        <v>40</v>
      </c>
      <c r="O283" s="44"/>
      <c r="P283" s="218">
        <f>O283*H283</f>
        <v>0</v>
      </c>
      <c r="Q283" s="218">
        <v>0</v>
      </c>
      <c r="R283" s="218">
        <f>Q283*H283</f>
        <v>0</v>
      </c>
      <c r="S283" s="218">
        <v>0.00023000000000000001</v>
      </c>
      <c r="T283" s="219">
        <f>S283*H283</f>
        <v>0.0059800000000000001</v>
      </c>
      <c r="AR283" s="21" t="s">
        <v>175</v>
      </c>
      <c r="AT283" s="21" t="s">
        <v>135</v>
      </c>
      <c r="AU283" s="21" t="s">
        <v>77</v>
      </c>
      <c r="AY283" s="21" t="s">
        <v>134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1" t="s">
        <v>77</v>
      </c>
      <c r="BK283" s="220">
        <f>ROUND(I283*H283,2)</f>
        <v>0</v>
      </c>
      <c r="BL283" s="21" t="s">
        <v>175</v>
      </c>
      <c r="BM283" s="21" t="s">
        <v>555</v>
      </c>
    </row>
    <row r="284" s="1" customFormat="1" ht="16.5" customHeight="1">
      <c r="B284" s="43"/>
      <c r="C284" s="209" t="s">
        <v>556</v>
      </c>
      <c r="D284" s="209" t="s">
        <v>135</v>
      </c>
      <c r="E284" s="210" t="s">
        <v>557</v>
      </c>
      <c r="F284" s="211" t="s">
        <v>558</v>
      </c>
      <c r="G284" s="212" t="s">
        <v>241</v>
      </c>
      <c r="H284" s="213">
        <v>12</v>
      </c>
      <c r="I284" s="214"/>
      <c r="J284" s="215">
        <f>ROUND(I284*H284,2)</f>
        <v>0</v>
      </c>
      <c r="K284" s="211" t="s">
        <v>139</v>
      </c>
      <c r="L284" s="69"/>
      <c r="M284" s="216" t="s">
        <v>21</v>
      </c>
      <c r="N284" s="217" t="s">
        <v>40</v>
      </c>
      <c r="O284" s="44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AR284" s="21" t="s">
        <v>175</v>
      </c>
      <c r="AT284" s="21" t="s">
        <v>135</v>
      </c>
      <c r="AU284" s="21" t="s">
        <v>77</v>
      </c>
      <c r="AY284" s="21" t="s">
        <v>134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1" t="s">
        <v>77</v>
      </c>
      <c r="BK284" s="220">
        <f>ROUND(I284*H284,2)</f>
        <v>0</v>
      </c>
      <c r="BL284" s="21" t="s">
        <v>175</v>
      </c>
      <c r="BM284" s="21" t="s">
        <v>559</v>
      </c>
    </row>
    <row r="285" s="1" customFormat="1" ht="16.5" customHeight="1">
      <c r="B285" s="43"/>
      <c r="C285" s="209" t="s">
        <v>361</v>
      </c>
      <c r="D285" s="209" t="s">
        <v>135</v>
      </c>
      <c r="E285" s="210" t="s">
        <v>560</v>
      </c>
      <c r="F285" s="211" t="s">
        <v>561</v>
      </c>
      <c r="G285" s="212" t="s">
        <v>241</v>
      </c>
      <c r="H285" s="213">
        <v>4</v>
      </c>
      <c r="I285" s="214"/>
      <c r="J285" s="215">
        <f>ROUND(I285*H285,2)</f>
        <v>0</v>
      </c>
      <c r="K285" s="211" t="s">
        <v>139</v>
      </c>
      <c r="L285" s="69"/>
      <c r="M285" s="216" t="s">
        <v>21</v>
      </c>
      <c r="N285" s="217" t="s">
        <v>40</v>
      </c>
      <c r="O285" s="44"/>
      <c r="P285" s="218">
        <f>O285*H285</f>
        <v>0</v>
      </c>
      <c r="Q285" s="218">
        <v>0.00012604850000000001</v>
      </c>
      <c r="R285" s="218">
        <f>Q285*H285</f>
        <v>0.00050419400000000002</v>
      </c>
      <c r="S285" s="218">
        <v>0</v>
      </c>
      <c r="T285" s="219">
        <f>S285*H285</f>
        <v>0</v>
      </c>
      <c r="AR285" s="21" t="s">
        <v>175</v>
      </c>
      <c r="AT285" s="21" t="s">
        <v>135</v>
      </c>
      <c r="AU285" s="21" t="s">
        <v>77</v>
      </c>
      <c r="AY285" s="21" t="s">
        <v>134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1" t="s">
        <v>77</v>
      </c>
      <c r="BK285" s="220">
        <f>ROUND(I285*H285,2)</f>
        <v>0</v>
      </c>
      <c r="BL285" s="21" t="s">
        <v>175</v>
      </c>
      <c r="BM285" s="21" t="s">
        <v>562</v>
      </c>
    </row>
    <row r="286" s="1" customFormat="1" ht="16.5" customHeight="1">
      <c r="B286" s="43"/>
      <c r="C286" s="209" t="s">
        <v>563</v>
      </c>
      <c r="D286" s="209" t="s">
        <v>135</v>
      </c>
      <c r="E286" s="210" t="s">
        <v>564</v>
      </c>
      <c r="F286" s="211" t="s">
        <v>565</v>
      </c>
      <c r="G286" s="212" t="s">
        <v>566</v>
      </c>
      <c r="H286" s="213">
        <v>4</v>
      </c>
      <c r="I286" s="214"/>
      <c r="J286" s="215">
        <f>ROUND(I286*H286,2)</f>
        <v>0</v>
      </c>
      <c r="K286" s="211" t="s">
        <v>139</v>
      </c>
      <c r="L286" s="69"/>
      <c r="M286" s="216" t="s">
        <v>21</v>
      </c>
      <c r="N286" s="217" t="s">
        <v>40</v>
      </c>
      <c r="O286" s="44"/>
      <c r="P286" s="218">
        <f>O286*H286</f>
        <v>0</v>
      </c>
      <c r="Q286" s="218">
        <v>0.00025209700000000001</v>
      </c>
      <c r="R286" s="218">
        <f>Q286*H286</f>
        <v>0.001008388</v>
      </c>
      <c r="S286" s="218">
        <v>0</v>
      </c>
      <c r="T286" s="219">
        <f>S286*H286</f>
        <v>0</v>
      </c>
      <c r="AR286" s="21" t="s">
        <v>175</v>
      </c>
      <c r="AT286" s="21" t="s">
        <v>135</v>
      </c>
      <c r="AU286" s="21" t="s">
        <v>77</v>
      </c>
      <c r="AY286" s="21" t="s">
        <v>134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1" t="s">
        <v>77</v>
      </c>
      <c r="BK286" s="220">
        <f>ROUND(I286*H286,2)</f>
        <v>0</v>
      </c>
      <c r="BL286" s="21" t="s">
        <v>175</v>
      </c>
      <c r="BM286" s="21" t="s">
        <v>567</v>
      </c>
    </row>
    <row r="287" s="1" customFormat="1" ht="16.5" customHeight="1">
      <c r="B287" s="43"/>
      <c r="C287" s="209" t="s">
        <v>365</v>
      </c>
      <c r="D287" s="209" t="s">
        <v>135</v>
      </c>
      <c r="E287" s="210" t="s">
        <v>568</v>
      </c>
      <c r="F287" s="211" t="s">
        <v>569</v>
      </c>
      <c r="G287" s="212" t="s">
        <v>241</v>
      </c>
      <c r="H287" s="213">
        <v>4</v>
      </c>
      <c r="I287" s="214"/>
      <c r="J287" s="215">
        <f>ROUND(I287*H287,2)</f>
        <v>0</v>
      </c>
      <c r="K287" s="211" t="s">
        <v>139</v>
      </c>
      <c r="L287" s="69"/>
      <c r="M287" s="216" t="s">
        <v>21</v>
      </c>
      <c r="N287" s="217" t="s">
        <v>40</v>
      </c>
      <c r="O287" s="44"/>
      <c r="P287" s="218">
        <f>O287*H287</f>
        <v>0</v>
      </c>
      <c r="Q287" s="218">
        <v>0.00074737499999999999</v>
      </c>
      <c r="R287" s="218">
        <f>Q287*H287</f>
        <v>0.0029895</v>
      </c>
      <c r="S287" s="218">
        <v>0</v>
      </c>
      <c r="T287" s="219">
        <f>S287*H287</f>
        <v>0</v>
      </c>
      <c r="AR287" s="21" t="s">
        <v>175</v>
      </c>
      <c r="AT287" s="21" t="s">
        <v>135</v>
      </c>
      <c r="AU287" s="21" t="s">
        <v>77</v>
      </c>
      <c r="AY287" s="21" t="s">
        <v>134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1" t="s">
        <v>77</v>
      </c>
      <c r="BK287" s="220">
        <f>ROUND(I287*H287,2)</f>
        <v>0</v>
      </c>
      <c r="BL287" s="21" t="s">
        <v>175</v>
      </c>
      <c r="BM287" s="21" t="s">
        <v>570</v>
      </c>
    </row>
    <row r="288" s="1" customFormat="1" ht="25.5" customHeight="1">
      <c r="B288" s="43"/>
      <c r="C288" s="209" t="s">
        <v>571</v>
      </c>
      <c r="D288" s="209" t="s">
        <v>135</v>
      </c>
      <c r="E288" s="210" t="s">
        <v>572</v>
      </c>
      <c r="F288" s="211" t="s">
        <v>573</v>
      </c>
      <c r="G288" s="212" t="s">
        <v>203</v>
      </c>
      <c r="H288" s="213">
        <v>64</v>
      </c>
      <c r="I288" s="214"/>
      <c r="J288" s="215">
        <f>ROUND(I288*H288,2)</f>
        <v>0</v>
      </c>
      <c r="K288" s="211" t="s">
        <v>139</v>
      </c>
      <c r="L288" s="69"/>
      <c r="M288" s="216" t="s">
        <v>21</v>
      </c>
      <c r="N288" s="217" t="s">
        <v>40</v>
      </c>
      <c r="O288" s="44"/>
      <c r="P288" s="218">
        <f>O288*H288</f>
        <v>0</v>
      </c>
      <c r="Q288" s="218">
        <v>0.00018979500000000001</v>
      </c>
      <c r="R288" s="218">
        <f>Q288*H288</f>
        <v>0.012146880000000001</v>
      </c>
      <c r="S288" s="218">
        <v>0</v>
      </c>
      <c r="T288" s="219">
        <f>S288*H288</f>
        <v>0</v>
      </c>
      <c r="AR288" s="21" t="s">
        <v>175</v>
      </c>
      <c r="AT288" s="21" t="s">
        <v>135</v>
      </c>
      <c r="AU288" s="21" t="s">
        <v>77</v>
      </c>
      <c r="AY288" s="21" t="s">
        <v>134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1" t="s">
        <v>77</v>
      </c>
      <c r="BK288" s="220">
        <f>ROUND(I288*H288,2)</f>
        <v>0</v>
      </c>
      <c r="BL288" s="21" t="s">
        <v>175</v>
      </c>
      <c r="BM288" s="21" t="s">
        <v>574</v>
      </c>
    </row>
    <row r="289" s="10" customFormat="1">
      <c r="B289" s="221"/>
      <c r="C289" s="222"/>
      <c r="D289" s="223" t="s">
        <v>141</v>
      </c>
      <c r="E289" s="224" t="s">
        <v>21</v>
      </c>
      <c r="F289" s="225" t="s">
        <v>575</v>
      </c>
      <c r="G289" s="222"/>
      <c r="H289" s="226">
        <v>64</v>
      </c>
      <c r="I289" s="227"/>
      <c r="J289" s="222"/>
      <c r="K289" s="222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141</v>
      </c>
      <c r="AU289" s="232" t="s">
        <v>77</v>
      </c>
      <c r="AV289" s="10" t="s">
        <v>79</v>
      </c>
      <c r="AW289" s="10" t="s">
        <v>143</v>
      </c>
      <c r="AX289" s="10" t="s">
        <v>69</v>
      </c>
      <c r="AY289" s="232" t="s">
        <v>134</v>
      </c>
    </row>
    <row r="290" s="10" customFormat="1">
      <c r="B290" s="221"/>
      <c r="C290" s="222"/>
      <c r="D290" s="223" t="s">
        <v>141</v>
      </c>
      <c r="E290" s="224" t="s">
        <v>21</v>
      </c>
      <c r="F290" s="225" t="s">
        <v>21</v>
      </c>
      <c r="G290" s="222"/>
      <c r="H290" s="226">
        <v>0</v>
      </c>
      <c r="I290" s="227"/>
      <c r="J290" s="222"/>
      <c r="K290" s="222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141</v>
      </c>
      <c r="AU290" s="232" t="s">
        <v>77</v>
      </c>
      <c r="AV290" s="10" t="s">
        <v>79</v>
      </c>
      <c r="AW290" s="10" t="s">
        <v>6</v>
      </c>
      <c r="AX290" s="10" t="s">
        <v>69</v>
      </c>
      <c r="AY290" s="232" t="s">
        <v>134</v>
      </c>
    </row>
    <row r="291" s="11" customFormat="1">
      <c r="B291" s="233"/>
      <c r="C291" s="234"/>
      <c r="D291" s="223" t="s">
        <v>141</v>
      </c>
      <c r="E291" s="235" t="s">
        <v>21</v>
      </c>
      <c r="F291" s="236" t="s">
        <v>144</v>
      </c>
      <c r="G291" s="234"/>
      <c r="H291" s="237">
        <v>64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141</v>
      </c>
      <c r="AU291" s="243" t="s">
        <v>77</v>
      </c>
      <c r="AV291" s="11" t="s">
        <v>140</v>
      </c>
      <c r="AW291" s="11" t="s">
        <v>143</v>
      </c>
      <c r="AX291" s="11" t="s">
        <v>77</v>
      </c>
      <c r="AY291" s="243" t="s">
        <v>134</v>
      </c>
    </row>
    <row r="292" s="1" customFormat="1" ht="25.5" customHeight="1">
      <c r="B292" s="43"/>
      <c r="C292" s="209" t="s">
        <v>369</v>
      </c>
      <c r="D292" s="209" t="s">
        <v>135</v>
      </c>
      <c r="E292" s="210" t="s">
        <v>576</v>
      </c>
      <c r="F292" s="211" t="s">
        <v>577</v>
      </c>
      <c r="G292" s="212" t="s">
        <v>203</v>
      </c>
      <c r="H292" s="213">
        <v>64</v>
      </c>
      <c r="I292" s="214"/>
      <c r="J292" s="215">
        <f>ROUND(I292*H292,2)</f>
        <v>0</v>
      </c>
      <c r="K292" s="211" t="s">
        <v>139</v>
      </c>
      <c r="L292" s="69"/>
      <c r="M292" s="216" t="s">
        <v>21</v>
      </c>
      <c r="N292" s="217" t="s">
        <v>40</v>
      </c>
      <c r="O292" s="44"/>
      <c r="P292" s="218">
        <f>O292*H292</f>
        <v>0</v>
      </c>
      <c r="Q292" s="218">
        <v>1.0000000000000001E-05</v>
      </c>
      <c r="R292" s="218">
        <f>Q292*H292</f>
        <v>0.00064000000000000005</v>
      </c>
      <c r="S292" s="218">
        <v>0</v>
      </c>
      <c r="T292" s="219">
        <f>S292*H292</f>
        <v>0</v>
      </c>
      <c r="AR292" s="21" t="s">
        <v>175</v>
      </c>
      <c r="AT292" s="21" t="s">
        <v>135</v>
      </c>
      <c r="AU292" s="21" t="s">
        <v>77</v>
      </c>
      <c r="AY292" s="21" t="s">
        <v>134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1" t="s">
        <v>77</v>
      </c>
      <c r="BK292" s="220">
        <f>ROUND(I292*H292,2)</f>
        <v>0</v>
      </c>
      <c r="BL292" s="21" t="s">
        <v>175</v>
      </c>
      <c r="BM292" s="21" t="s">
        <v>578</v>
      </c>
    </row>
    <row r="293" s="1" customFormat="1" ht="25.5" customHeight="1">
      <c r="B293" s="43"/>
      <c r="C293" s="209" t="s">
        <v>579</v>
      </c>
      <c r="D293" s="209" t="s">
        <v>135</v>
      </c>
      <c r="E293" s="210" t="s">
        <v>580</v>
      </c>
      <c r="F293" s="211" t="s">
        <v>581</v>
      </c>
      <c r="G293" s="212" t="s">
        <v>272</v>
      </c>
      <c r="H293" s="213">
        <v>0.182</v>
      </c>
      <c r="I293" s="214"/>
      <c r="J293" s="215">
        <f>ROUND(I293*H293,2)</f>
        <v>0</v>
      </c>
      <c r="K293" s="211" t="s">
        <v>139</v>
      </c>
      <c r="L293" s="69"/>
      <c r="M293" s="216" t="s">
        <v>21</v>
      </c>
      <c r="N293" s="217" t="s">
        <v>40</v>
      </c>
      <c r="O293" s="44"/>
      <c r="P293" s="218">
        <f>O293*H293</f>
        <v>0</v>
      </c>
      <c r="Q293" s="218">
        <v>0</v>
      </c>
      <c r="R293" s="218">
        <f>Q293*H293</f>
        <v>0</v>
      </c>
      <c r="S293" s="218">
        <v>0</v>
      </c>
      <c r="T293" s="219">
        <f>S293*H293</f>
        <v>0</v>
      </c>
      <c r="AR293" s="21" t="s">
        <v>175</v>
      </c>
      <c r="AT293" s="21" t="s">
        <v>135</v>
      </c>
      <c r="AU293" s="21" t="s">
        <v>77</v>
      </c>
      <c r="AY293" s="21" t="s">
        <v>134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1" t="s">
        <v>77</v>
      </c>
      <c r="BK293" s="220">
        <f>ROUND(I293*H293,2)</f>
        <v>0</v>
      </c>
      <c r="BL293" s="21" t="s">
        <v>175</v>
      </c>
      <c r="BM293" s="21" t="s">
        <v>582</v>
      </c>
    </row>
    <row r="294" s="9" customFormat="1" ht="37.44" customHeight="1">
      <c r="B294" s="195"/>
      <c r="C294" s="196"/>
      <c r="D294" s="197" t="s">
        <v>68</v>
      </c>
      <c r="E294" s="198" t="s">
        <v>583</v>
      </c>
      <c r="F294" s="198" t="s">
        <v>584</v>
      </c>
      <c r="G294" s="196"/>
      <c r="H294" s="196"/>
      <c r="I294" s="199"/>
      <c r="J294" s="200">
        <f>BK294</f>
        <v>0</v>
      </c>
      <c r="K294" s="196"/>
      <c r="L294" s="201"/>
      <c r="M294" s="202"/>
      <c r="N294" s="203"/>
      <c r="O294" s="203"/>
      <c r="P294" s="204">
        <f>P295</f>
        <v>0</v>
      </c>
      <c r="Q294" s="203"/>
      <c r="R294" s="204">
        <f>R295</f>
        <v>0</v>
      </c>
      <c r="S294" s="203"/>
      <c r="T294" s="205">
        <f>T295</f>
        <v>0</v>
      </c>
      <c r="AR294" s="206" t="s">
        <v>79</v>
      </c>
      <c r="AT294" s="207" t="s">
        <v>68</v>
      </c>
      <c r="AU294" s="207" t="s">
        <v>69</v>
      </c>
      <c r="AY294" s="206" t="s">
        <v>134</v>
      </c>
      <c r="BK294" s="208">
        <f>BK295</f>
        <v>0</v>
      </c>
    </row>
    <row r="295" s="1" customFormat="1" ht="16.5" customHeight="1">
      <c r="B295" s="43"/>
      <c r="C295" s="209" t="s">
        <v>585</v>
      </c>
      <c r="D295" s="209" t="s">
        <v>135</v>
      </c>
      <c r="E295" s="210" t="s">
        <v>586</v>
      </c>
      <c r="F295" s="211" t="s">
        <v>587</v>
      </c>
      <c r="G295" s="212" t="s">
        <v>427</v>
      </c>
      <c r="H295" s="213">
        <v>2</v>
      </c>
      <c r="I295" s="214"/>
      <c r="J295" s="215">
        <f>ROUND(I295*H295,2)</f>
        <v>0</v>
      </c>
      <c r="K295" s="211" t="s">
        <v>285</v>
      </c>
      <c r="L295" s="69"/>
      <c r="M295" s="216" t="s">
        <v>21</v>
      </c>
      <c r="N295" s="217" t="s">
        <v>40</v>
      </c>
      <c r="O295" s="44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AR295" s="21" t="s">
        <v>175</v>
      </c>
      <c r="AT295" s="21" t="s">
        <v>135</v>
      </c>
      <c r="AU295" s="21" t="s">
        <v>77</v>
      </c>
      <c r="AY295" s="21" t="s">
        <v>134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1" t="s">
        <v>77</v>
      </c>
      <c r="BK295" s="220">
        <f>ROUND(I295*H295,2)</f>
        <v>0</v>
      </c>
      <c r="BL295" s="21" t="s">
        <v>175</v>
      </c>
      <c r="BM295" s="21" t="s">
        <v>588</v>
      </c>
    </row>
    <row r="296" s="9" customFormat="1" ht="37.44" customHeight="1">
      <c r="B296" s="195"/>
      <c r="C296" s="196"/>
      <c r="D296" s="197" t="s">
        <v>68</v>
      </c>
      <c r="E296" s="198" t="s">
        <v>589</v>
      </c>
      <c r="F296" s="198" t="s">
        <v>590</v>
      </c>
      <c r="G296" s="196"/>
      <c r="H296" s="196"/>
      <c r="I296" s="199"/>
      <c r="J296" s="200">
        <f>BK296</f>
        <v>0</v>
      </c>
      <c r="K296" s="196"/>
      <c r="L296" s="201"/>
      <c r="M296" s="202"/>
      <c r="N296" s="203"/>
      <c r="O296" s="203"/>
      <c r="P296" s="204">
        <f>SUM(P297:P313)</f>
        <v>0</v>
      </c>
      <c r="Q296" s="203"/>
      <c r="R296" s="204">
        <f>SUM(R297:R313)</f>
        <v>0.043585104999999999</v>
      </c>
      <c r="S296" s="203"/>
      <c r="T296" s="205">
        <f>SUM(T297:T313)</f>
        <v>0.11506</v>
      </c>
      <c r="AR296" s="206" t="s">
        <v>79</v>
      </c>
      <c r="AT296" s="207" t="s">
        <v>68</v>
      </c>
      <c r="AU296" s="207" t="s">
        <v>69</v>
      </c>
      <c r="AY296" s="206" t="s">
        <v>134</v>
      </c>
      <c r="BK296" s="208">
        <f>SUM(BK297:BK313)</f>
        <v>0</v>
      </c>
    </row>
    <row r="297" s="1" customFormat="1" ht="16.5" customHeight="1">
      <c r="B297" s="43"/>
      <c r="C297" s="209" t="s">
        <v>591</v>
      </c>
      <c r="D297" s="209" t="s">
        <v>135</v>
      </c>
      <c r="E297" s="210" t="s">
        <v>592</v>
      </c>
      <c r="F297" s="211" t="s">
        <v>593</v>
      </c>
      <c r="G297" s="212" t="s">
        <v>427</v>
      </c>
      <c r="H297" s="213">
        <v>2</v>
      </c>
      <c r="I297" s="214"/>
      <c r="J297" s="215">
        <f>ROUND(I297*H297,2)</f>
        <v>0</v>
      </c>
      <c r="K297" s="211" t="s">
        <v>139</v>
      </c>
      <c r="L297" s="69"/>
      <c r="M297" s="216" t="s">
        <v>21</v>
      </c>
      <c r="N297" s="217" t="s">
        <v>40</v>
      </c>
      <c r="O297" s="44"/>
      <c r="P297" s="218">
        <f>O297*H297</f>
        <v>0</v>
      </c>
      <c r="Q297" s="218">
        <v>0</v>
      </c>
      <c r="R297" s="218">
        <f>Q297*H297</f>
        <v>0</v>
      </c>
      <c r="S297" s="218">
        <v>0.019460000000000002</v>
      </c>
      <c r="T297" s="219">
        <f>S297*H297</f>
        <v>0.038920000000000003</v>
      </c>
      <c r="AR297" s="21" t="s">
        <v>175</v>
      </c>
      <c r="AT297" s="21" t="s">
        <v>135</v>
      </c>
      <c r="AU297" s="21" t="s">
        <v>77</v>
      </c>
      <c r="AY297" s="21" t="s">
        <v>134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1" t="s">
        <v>77</v>
      </c>
      <c r="BK297" s="220">
        <f>ROUND(I297*H297,2)</f>
        <v>0</v>
      </c>
      <c r="BL297" s="21" t="s">
        <v>175</v>
      </c>
      <c r="BM297" s="21" t="s">
        <v>594</v>
      </c>
    </row>
    <row r="298" s="1" customFormat="1" ht="25.5" customHeight="1">
      <c r="B298" s="43"/>
      <c r="C298" s="209" t="s">
        <v>380</v>
      </c>
      <c r="D298" s="209" t="s">
        <v>135</v>
      </c>
      <c r="E298" s="210" t="s">
        <v>595</v>
      </c>
      <c r="F298" s="211" t="s">
        <v>596</v>
      </c>
      <c r="G298" s="212" t="s">
        <v>427</v>
      </c>
      <c r="H298" s="213">
        <v>2</v>
      </c>
      <c r="I298" s="214"/>
      <c r="J298" s="215">
        <f>ROUND(I298*H298,2)</f>
        <v>0</v>
      </c>
      <c r="K298" s="211" t="s">
        <v>139</v>
      </c>
      <c r="L298" s="69"/>
      <c r="M298" s="216" t="s">
        <v>21</v>
      </c>
      <c r="N298" s="217" t="s">
        <v>40</v>
      </c>
      <c r="O298" s="44"/>
      <c r="P298" s="218">
        <f>O298*H298</f>
        <v>0</v>
      </c>
      <c r="Q298" s="218">
        <v>0.0137467765</v>
      </c>
      <c r="R298" s="218">
        <f>Q298*H298</f>
        <v>0.027493553</v>
      </c>
      <c r="S298" s="218">
        <v>0</v>
      </c>
      <c r="T298" s="219">
        <f>S298*H298</f>
        <v>0</v>
      </c>
      <c r="AR298" s="21" t="s">
        <v>175</v>
      </c>
      <c r="AT298" s="21" t="s">
        <v>135</v>
      </c>
      <c r="AU298" s="21" t="s">
        <v>77</v>
      </c>
      <c r="AY298" s="21" t="s">
        <v>134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1" t="s">
        <v>77</v>
      </c>
      <c r="BK298" s="220">
        <f>ROUND(I298*H298,2)</f>
        <v>0</v>
      </c>
      <c r="BL298" s="21" t="s">
        <v>175</v>
      </c>
      <c r="BM298" s="21" t="s">
        <v>597</v>
      </c>
    </row>
    <row r="299" s="1" customFormat="1" ht="25.5" customHeight="1">
      <c r="B299" s="43"/>
      <c r="C299" s="209" t="s">
        <v>598</v>
      </c>
      <c r="D299" s="209" t="s">
        <v>135</v>
      </c>
      <c r="E299" s="210" t="s">
        <v>599</v>
      </c>
      <c r="F299" s="211" t="s">
        <v>600</v>
      </c>
      <c r="G299" s="212" t="s">
        <v>427</v>
      </c>
      <c r="H299" s="213">
        <v>2</v>
      </c>
      <c r="I299" s="214"/>
      <c r="J299" s="215">
        <f>ROUND(I299*H299,2)</f>
        <v>0</v>
      </c>
      <c r="K299" s="211" t="s">
        <v>139</v>
      </c>
      <c r="L299" s="69"/>
      <c r="M299" s="216" t="s">
        <v>21</v>
      </c>
      <c r="N299" s="217" t="s">
        <v>40</v>
      </c>
      <c r="O299" s="44"/>
      <c r="P299" s="218">
        <f>O299*H299</f>
        <v>0</v>
      </c>
      <c r="Q299" s="218">
        <v>0</v>
      </c>
      <c r="R299" s="218">
        <f>Q299*H299</f>
        <v>0</v>
      </c>
      <c r="S299" s="218">
        <v>0.017299999999999999</v>
      </c>
      <c r="T299" s="219">
        <f>S299*H299</f>
        <v>0.034599999999999999</v>
      </c>
      <c r="AR299" s="21" t="s">
        <v>175</v>
      </c>
      <c r="AT299" s="21" t="s">
        <v>135</v>
      </c>
      <c r="AU299" s="21" t="s">
        <v>77</v>
      </c>
      <c r="AY299" s="21" t="s">
        <v>134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1" t="s">
        <v>77</v>
      </c>
      <c r="BK299" s="220">
        <f>ROUND(I299*H299,2)</f>
        <v>0</v>
      </c>
      <c r="BL299" s="21" t="s">
        <v>175</v>
      </c>
      <c r="BM299" s="21" t="s">
        <v>601</v>
      </c>
    </row>
    <row r="300" s="1" customFormat="1" ht="16.5" customHeight="1">
      <c r="B300" s="43"/>
      <c r="C300" s="209" t="s">
        <v>390</v>
      </c>
      <c r="D300" s="209" t="s">
        <v>135</v>
      </c>
      <c r="E300" s="210" t="s">
        <v>602</v>
      </c>
      <c r="F300" s="211" t="s">
        <v>603</v>
      </c>
      <c r="G300" s="212" t="s">
        <v>427</v>
      </c>
      <c r="H300" s="213">
        <v>2</v>
      </c>
      <c r="I300" s="214"/>
      <c r="J300" s="215">
        <f>ROUND(I300*H300,2)</f>
        <v>0</v>
      </c>
      <c r="K300" s="211" t="s">
        <v>139</v>
      </c>
      <c r="L300" s="69"/>
      <c r="M300" s="216" t="s">
        <v>21</v>
      </c>
      <c r="N300" s="217" t="s">
        <v>40</v>
      </c>
      <c r="O300" s="44"/>
      <c r="P300" s="218">
        <f>O300*H300</f>
        <v>0</v>
      </c>
      <c r="Q300" s="218">
        <v>0</v>
      </c>
      <c r="R300" s="218">
        <f>Q300*H300</f>
        <v>0</v>
      </c>
      <c r="S300" s="218">
        <v>0.014930000000000001</v>
      </c>
      <c r="T300" s="219">
        <f>S300*H300</f>
        <v>0.029860000000000001</v>
      </c>
      <c r="AR300" s="21" t="s">
        <v>175</v>
      </c>
      <c r="AT300" s="21" t="s">
        <v>135</v>
      </c>
      <c r="AU300" s="21" t="s">
        <v>77</v>
      </c>
      <c r="AY300" s="21" t="s">
        <v>134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1" t="s">
        <v>77</v>
      </c>
      <c r="BK300" s="220">
        <f>ROUND(I300*H300,2)</f>
        <v>0</v>
      </c>
      <c r="BL300" s="21" t="s">
        <v>175</v>
      </c>
      <c r="BM300" s="21" t="s">
        <v>604</v>
      </c>
    </row>
    <row r="301" s="1" customFormat="1" ht="25.5" customHeight="1">
      <c r="B301" s="43"/>
      <c r="C301" s="209" t="s">
        <v>605</v>
      </c>
      <c r="D301" s="209" t="s">
        <v>135</v>
      </c>
      <c r="E301" s="210" t="s">
        <v>606</v>
      </c>
      <c r="F301" s="211" t="s">
        <v>607</v>
      </c>
      <c r="G301" s="212" t="s">
        <v>272</v>
      </c>
      <c r="H301" s="213">
        <v>0.11500000000000001</v>
      </c>
      <c r="I301" s="214"/>
      <c r="J301" s="215">
        <f>ROUND(I301*H301,2)</f>
        <v>0</v>
      </c>
      <c r="K301" s="211" t="s">
        <v>139</v>
      </c>
      <c r="L301" s="69"/>
      <c r="M301" s="216" t="s">
        <v>21</v>
      </c>
      <c r="N301" s="217" t="s">
        <v>40</v>
      </c>
      <c r="O301" s="44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AR301" s="21" t="s">
        <v>175</v>
      </c>
      <c r="AT301" s="21" t="s">
        <v>135</v>
      </c>
      <c r="AU301" s="21" t="s">
        <v>77</v>
      </c>
      <c r="AY301" s="21" t="s">
        <v>134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1" t="s">
        <v>77</v>
      </c>
      <c r="BK301" s="220">
        <f>ROUND(I301*H301,2)</f>
        <v>0</v>
      </c>
      <c r="BL301" s="21" t="s">
        <v>175</v>
      </c>
      <c r="BM301" s="21" t="s">
        <v>608</v>
      </c>
    </row>
    <row r="302" s="1" customFormat="1" ht="16.5" customHeight="1">
      <c r="B302" s="43"/>
      <c r="C302" s="209" t="s">
        <v>394</v>
      </c>
      <c r="D302" s="209" t="s">
        <v>135</v>
      </c>
      <c r="E302" s="210" t="s">
        <v>609</v>
      </c>
      <c r="F302" s="211" t="s">
        <v>610</v>
      </c>
      <c r="G302" s="212" t="s">
        <v>427</v>
      </c>
      <c r="H302" s="213">
        <v>8</v>
      </c>
      <c r="I302" s="214"/>
      <c r="J302" s="215">
        <f>ROUND(I302*H302,2)</f>
        <v>0</v>
      </c>
      <c r="K302" s="211" t="s">
        <v>139</v>
      </c>
      <c r="L302" s="69"/>
      <c r="M302" s="216" t="s">
        <v>21</v>
      </c>
      <c r="N302" s="217" t="s">
        <v>40</v>
      </c>
      <c r="O302" s="44"/>
      <c r="P302" s="218">
        <f>O302*H302</f>
        <v>0</v>
      </c>
      <c r="Q302" s="218">
        <v>0.00030009699999999998</v>
      </c>
      <c r="R302" s="218">
        <f>Q302*H302</f>
        <v>0.0024007759999999999</v>
      </c>
      <c r="S302" s="218">
        <v>0</v>
      </c>
      <c r="T302" s="219">
        <f>S302*H302</f>
        <v>0</v>
      </c>
      <c r="AR302" s="21" t="s">
        <v>175</v>
      </c>
      <c r="AT302" s="21" t="s">
        <v>135</v>
      </c>
      <c r="AU302" s="21" t="s">
        <v>77</v>
      </c>
      <c r="AY302" s="21" t="s">
        <v>134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21" t="s">
        <v>77</v>
      </c>
      <c r="BK302" s="220">
        <f>ROUND(I302*H302,2)</f>
        <v>0</v>
      </c>
      <c r="BL302" s="21" t="s">
        <v>175</v>
      </c>
      <c r="BM302" s="21" t="s">
        <v>611</v>
      </c>
    </row>
    <row r="303" s="1" customFormat="1" ht="16.5" customHeight="1">
      <c r="B303" s="43"/>
      <c r="C303" s="209" t="s">
        <v>612</v>
      </c>
      <c r="D303" s="209" t="s">
        <v>135</v>
      </c>
      <c r="E303" s="210" t="s">
        <v>613</v>
      </c>
      <c r="F303" s="211" t="s">
        <v>614</v>
      </c>
      <c r="G303" s="212" t="s">
        <v>241</v>
      </c>
      <c r="H303" s="213">
        <v>4</v>
      </c>
      <c r="I303" s="214"/>
      <c r="J303" s="215">
        <f>ROUND(I303*H303,2)</f>
        <v>0</v>
      </c>
      <c r="K303" s="211" t="s">
        <v>139</v>
      </c>
      <c r="L303" s="69"/>
      <c r="M303" s="216" t="s">
        <v>21</v>
      </c>
      <c r="N303" s="217" t="s">
        <v>40</v>
      </c>
      <c r="O303" s="44"/>
      <c r="P303" s="218">
        <f>O303*H303</f>
        <v>0</v>
      </c>
      <c r="Q303" s="218">
        <v>0.0010900969999999999</v>
      </c>
      <c r="R303" s="218">
        <f>Q303*H303</f>
        <v>0.0043603879999999998</v>
      </c>
      <c r="S303" s="218">
        <v>0</v>
      </c>
      <c r="T303" s="219">
        <f>S303*H303</f>
        <v>0</v>
      </c>
      <c r="AR303" s="21" t="s">
        <v>175</v>
      </c>
      <c r="AT303" s="21" t="s">
        <v>135</v>
      </c>
      <c r="AU303" s="21" t="s">
        <v>77</v>
      </c>
      <c r="AY303" s="21" t="s">
        <v>134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1" t="s">
        <v>77</v>
      </c>
      <c r="BK303" s="220">
        <f>ROUND(I303*H303,2)</f>
        <v>0</v>
      </c>
      <c r="BL303" s="21" t="s">
        <v>175</v>
      </c>
      <c r="BM303" s="21" t="s">
        <v>615</v>
      </c>
    </row>
    <row r="304" s="1" customFormat="1" ht="16.5" customHeight="1">
      <c r="B304" s="43"/>
      <c r="C304" s="209" t="s">
        <v>397</v>
      </c>
      <c r="D304" s="209" t="s">
        <v>135</v>
      </c>
      <c r="E304" s="210" t="s">
        <v>616</v>
      </c>
      <c r="F304" s="211" t="s">
        <v>617</v>
      </c>
      <c r="G304" s="212" t="s">
        <v>427</v>
      </c>
      <c r="H304" s="213">
        <v>2</v>
      </c>
      <c r="I304" s="214"/>
      <c r="J304" s="215">
        <f>ROUND(I304*H304,2)</f>
        <v>0</v>
      </c>
      <c r="K304" s="211" t="s">
        <v>139</v>
      </c>
      <c r="L304" s="69"/>
      <c r="M304" s="216" t="s">
        <v>21</v>
      </c>
      <c r="N304" s="217" t="s">
        <v>40</v>
      </c>
      <c r="O304" s="44"/>
      <c r="P304" s="218">
        <f>O304*H304</f>
        <v>0</v>
      </c>
      <c r="Q304" s="218">
        <v>0</v>
      </c>
      <c r="R304" s="218">
        <f>Q304*H304</f>
        <v>0</v>
      </c>
      <c r="S304" s="218">
        <v>0.00156</v>
      </c>
      <c r="T304" s="219">
        <f>S304*H304</f>
        <v>0.0031199999999999999</v>
      </c>
      <c r="AR304" s="21" t="s">
        <v>175</v>
      </c>
      <c r="AT304" s="21" t="s">
        <v>135</v>
      </c>
      <c r="AU304" s="21" t="s">
        <v>77</v>
      </c>
      <c r="AY304" s="21" t="s">
        <v>134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1" t="s">
        <v>77</v>
      </c>
      <c r="BK304" s="220">
        <f>ROUND(I304*H304,2)</f>
        <v>0</v>
      </c>
      <c r="BL304" s="21" t="s">
        <v>175</v>
      </c>
      <c r="BM304" s="21" t="s">
        <v>618</v>
      </c>
    </row>
    <row r="305" s="1" customFormat="1" ht="16.5" customHeight="1">
      <c r="B305" s="43"/>
      <c r="C305" s="209" t="s">
        <v>619</v>
      </c>
      <c r="D305" s="209" t="s">
        <v>135</v>
      </c>
      <c r="E305" s="210" t="s">
        <v>620</v>
      </c>
      <c r="F305" s="211" t="s">
        <v>621</v>
      </c>
      <c r="G305" s="212" t="s">
        <v>427</v>
      </c>
      <c r="H305" s="213">
        <v>2</v>
      </c>
      <c r="I305" s="214"/>
      <c r="J305" s="215">
        <f>ROUND(I305*H305,2)</f>
        <v>0</v>
      </c>
      <c r="K305" s="211" t="s">
        <v>139</v>
      </c>
      <c r="L305" s="69"/>
      <c r="M305" s="216" t="s">
        <v>21</v>
      </c>
      <c r="N305" s="217" t="s">
        <v>40</v>
      </c>
      <c r="O305" s="44"/>
      <c r="P305" s="218">
        <f>O305*H305</f>
        <v>0</v>
      </c>
      <c r="Q305" s="218">
        <v>0</v>
      </c>
      <c r="R305" s="218">
        <f>Q305*H305</f>
        <v>0</v>
      </c>
      <c r="S305" s="218">
        <v>0.00085999999999999998</v>
      </c>
      <c r="T305" s="219">
        <f>S305*H305</f>
        <v>0.00172</v>
      </c>
      <c r="AR305" s="21" t="s">
        <v>175</v>
      </c>
      <c r="AT305" s="21" t="s">
        <v>135</v>
      </c>
      <c r="AU305" s="21" t="s">
        <v>77</v>
      </c>
      <c r="AY305" s="21" t="s">
        <v>134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1" t="s">
        <v>77</v>
      </c>
      <c r="BK305" s="220">
        <f>ROUND(I305*H305,2)</f>
        <v>0</v>
      </c>
      <c r="BL305" s="21" t="s">
        <v>175</v>
      </c>
      <c r="BM305" s="21" t="s">
        <v>622</v>
      </c>
    </row>
    <row r="306" s="1" customFormat="1" ht="25.5" customHeight="1">
      <c r="B306" s="43"/>
      <c r="C306" s="209" t="s">
        <v>401</v>
      </c>
      <c r="D306" s="209" t="s">
        <v>135</v>
      </c>
      <c r="E306" s="210" t="s">
        <v>623</v>
      </c>
      <c r="F306" s="211" t="s">
        <v>624</v>
      </c>
      <c r="G306" s="212" t="s">
        <v>427</v>
      </c>
      <c r="H306" s="213">
        <v>2</v>
      </c>
      <c r="I306" s="214"/>
      <c r="J306" s="215">
        <f>ROUND(I306*H306,2)</f>
        <v>0</v>
      </c>
      <c r="K306" s="211" t="s">
        <v>139</v>
      </c>
      <c r="L306" s="69"/>
      <c r="M306" s="216" t="s">
        <v>21</v>
      </c>
      <c r="N306" s="217" t="s">
        <v>40</v>
      </c>
      <c r="O306" s="44"/>
      <c r="P306" s="218">
        <f>O306*H306</f>
        <v>0</v>
      </c>
      <c r="Q306" s="218">
        <v>0.0019600970000000001</v>
      </c>
      <c r="R306" s="218">
        <f>Q306*H306</f>
        <v>0.0039201940000000001</v>
      </c>
      <c r="S306" s="218">
        <v>0</v>
      </c>
      <c r="T306" s="219">
        <f>S306*H306</f>
        <v>0</v>
      </c>
      <c r="AR306" s="21" t="s">
        <v>175</v>
      </c>
      <c r="AT306" s="21" t="s">
        <v>135</v>
      </c>
      <c r="AU306" s="21" t="s">
        <v>77</v>
      </c>
      <c r="AY306" s="21" t="s">
        <v>134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1" t="s">
        <v>77</v>
      </c>
      <c r="BK306" s="220">
        <f>ROUND(I306*H306,2)</f>
        <v>0</v>
      </c>
      <c r="BL306" s="21" t="s">
        <v>175</v>
      </c>
      <c r="BM306" s="21" t="s">
        <v>625</v>
      </c>
    </row>
    <row r="307" s="1" customFormat="1" ht="16.5" customHeight="1">
      <c r="B307" s="43"/>
      <c r="C307" s="209" t="s">
        <v>626</v>
      </c>
      <c r="D307" s="209" t="s">
        <v>135</v>
      </c>
      <c r="E307" s="210" t="s">
        <v>627</v>
      </c>
      <c r="F307" s="211" t="s">
        <v>628</v>
      </c>
      <c r="G307" s="212" t="s">
        <v>427</v>
      </c>
      <c r="H307" s="213">
        <v>2</v>
      </c>
      <c r="I307" s="214"/>
      <c r="J307" s="215">
        <f>ROUND(I307*H307,2)</f>
        <v>0</v>
      </c>
      <c r="K307" s="211" t="s">
        <v>139</v>
      </c>
      <c r="L307" s="69"/>
      <c r="M307" s="216" t="s">
        <v>21</v>
      </c>
      <c r="N307" s="217" t="s">
        <v>40</v>
      </c>
      <c r="O307" s="44"/>
      <c r="P307" s="218">
        <f>O307*H307</f>
        <v>0</v>
      </c>
      <c r="Q307" s="218">
        <v>0.001840097</v>
      </c>
      <c r="R307" s="218">
        <f>Q307*H307</f>
        <v>0.0036801939999999999</v>
      </c>
      <c r="S307" s="218">
        <v>0</v>
      </c>
      <c r="T307" s="219">
        <f>S307*H307</f>
        <v>0</v>
      </c>
      <c r="AR307" s="21" t="s">
        <v>175</v>
      </c>
      <c r="AT307" s="21" t="s">
        <v>135</v>
      </c>
      <c r="AU307" s="21" t="s">
        <v>77</v>
      </c>
      <c r="AY307" s="21" t="s">
        <v>134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1" t="s">
        <v>77</v>
      </c>
      <c r="BK307" s="220">
        <f>ROUND(I307*H307,2)</f>
        <v>0</v>
      </c>
      <c r="BL307" s="21" t="s">
        <v>175</v>
      </c>
      <c r="BM307" s="21" t="s">
        <v>629</v>
      </c>
    </row>
    <row r="308" s="1" customFormat="1" ht="16.5" customHeight="1">
      <c r="B308" s="43"/>
      <c r="C308" s="209" t="s">
        <v>630</v>
      </c>
      <c r="D308" s="209" t="s">
        <v>135</v>
      </c>
      <c r="E308" s="210" t="s">
        <v>631</v>
      </c>
      <c r="F308" s="211" t="s">
        <v>632</v>
      </c>
      <c r="G308" s="212" t="s">
        <v>241</v>
      </c>
      <c r="H308" s="213">
        <v>4</v>
      </c>
      <c r="I308" s="214"/>
      <c r="J308" s="215">
        <f>ROUND(I308*H308,2)</f>
        <v>0</v>
      </c>
      <c r="K308" s="211" t="s">
        <v>139</v>
      </c>
      <c r="L308" s="69"/>
      <c r="M308" s="216" t="s">
        <v>21</v>
      </c>
      <c r="N308" s="217" t="s">
        <v>40</v>
      </c>
      <c r="O308" s="44"/>
      <c r="P308" s="218">
        <f>O308*H308</f>
        <v>0</v>
      </c>
      <c r="Q308" s="218">
        <v>0</v>
      </c>
      <c r="R308" s="218">
        <f>Q308*H308</f>
        <v>0</v>
      </c>
      <c r="S308" s="218">
        <v>0.00085999999999999998</v>
      </c>
      <c r="T308" s="219">
        <f>S308*H308</f>
        <v>0.0034399999999999999</v>
      </c>
      <c r="AR308" s="21" t="s">
        <v>175</v>
      </c>
      <c r="AT308" s="21" t="s">
        <v>135</v>
      </c>
      <c r="AU308" s="21" t="s">
        <v>77</v>
      </c>
      <c r="AY308" s="21" t="s">
        <v>134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1" t="s">
        <v>77</v>
      </c>
      <c r="BK308" s="220">
        <f>ROUND(I308*H308,2)</f>
        <v>0</v>
      </c>
      <c r="BL308" s="21" t="s">
        <v>175</v>
      </c>
      <c r="BM308" s="21" t="s">
        <v>633</v>
      </c>
    </row>
    <row r="309" s="1" customFormat="1" ht="16.5" customHeight="1">
      <c r="B309" s="43"/>
      <c r="C309" s="209" t="s">
        <v>408</v>
      </c>
      <c r="D309" s="209" t="s">
        <v>135</v>
      </c>
      <c r="E309" s="210" t="s">
        <v>634</v>
      </c>
      <c r="F309" s="211" t="s">
        <v>635</v>
      </c>
      <c r="G309" s="212" t="s">
        <v>241</v>
      </c>
      <c r="H309" s="213">
        <v>2</v>
      </c>
      <c r="I309" s="214"/>
      <c r="J309" s="215">
        <f>ROUND(I309*H309,2)</f>
        <v>0</v>
      </c>
      <c r="K309" s="211" t="s">
        <v>139</v>
      </c>
      <c r="L309" s="69"/>
      <c r="M309" s="216" t="s">
        <v>21</v>
      </c>
      <c r="N309" s="217" t="s">
        <v>40</v>
      </c>
      <c r="O309" s="44"/>
      <c r="P309" s="218">
        <f>O309*H309</f>
        <v>0</v>
      </c>
      <c r="Q309" s="218">
        <v>0.00036000000000000002</v>
      </c>
      <c r="R309" s="218">
        <f>Q309*H309</f>
        <v>0.00072000000000000005</v>
      </c>
      <c r="S309" s="218">
        <v>0</v>
      </c>
      <c r="T309" s="219">
        <f>S309*H309</f>
        <v>0</v>
      </c>
      <c r="AR309" s="21" t="s">
        <v>175</v>
      </c>
      <c r="AT309" s="21" t="s">
        <v>135</v>
      </c>
      <c r="AU309" s="21" t="s">
        <v>77</v>
      </c>
      <c r="AY309" s="21" t="s">
        <v>134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1" t="s">
        <v>77</v>
      </c>
      <c r="BK309" s="220">
        <f>ROUND(I309*H309,2)</f>
        <v>0</v>
      </c>
      <c r="BL309" s="21" t="s">
        <v>175</v>
      </c>
      <c r="BM309" s="21" t="s">
        <v>636</v>
      </c>
    </row>
    <row r="310" s="1" customFormat="1" ht="16.5" customHeight="1">
      <c r="B310" s="43"/>
      <c r="C310" s="209" t="s">
        <v>637</v>
      </c>
      <c r="D310" s="209" t="s">
        <v>135</v>
      </c>
      <c r="E310" s="210" t="s">
        <v>638</v>
      </c>
      <c r="F310" s="211" t="s">
        <v>639</v>
      </c>
      <c r="G310" s="212" t="s">
        <v>241</v>
      </c>
      <c r="H310" s="213">
        <v>4</v>
      </c>
      <c r="I310" s="214"/>
      <c r="J310" s="215">
        <f>ROUND(I310*H310,2)</f>
        <v>0</v>
      </c>
      <c r="K310" s="211" t="s">
        <v>139</v>
      </c>
      <c r="L310" s="69"/>
      <c r="M310" s="216" t="s">
        <v>21</v>
      </c>
      <c r="N310" s="217" t="s">
        <v>40</v>
      </c>
      <c r="O310" s="44"/>
      <c r="P310" s="218">
        <f>O310*H310</f>
        <v>0</v>
      </c>
      <c r="Q310" s="218">
        <v>0</v>
      </c>
      <c r="R310" s="218">
        <f>Q310*H310</f>
        <v>0</v>
      </c>
      <c r="S310" s="218">
        <v>0.00084999999999999995</v>
      </c>
      <c r="T310" s="219">
        <f>S310*H310</f>
        <v>0.0033999999999999998</v>
      </c>
      <c r="AR310" s="21" t="s">
        <v>175</v>
      </c>
      <c r="AT310" s="21" t="s">
        <v>135</v>
      </c>
      <c r="AU310" s="21" t="s">
        <v>77</v>
      </c>
      <c r="AY310" s="21" t="s">
        <v>134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21" t="s">
        <v>77</v>
      </c>
      <c r="BK310" s="220">
        <f>ROUND(I310*H310,2)</f>
        <v>0</v>
      </c>
      <c r="BL310" s="21" t="s">
        <v>175</v>
      </c>
      <c r="BM310" s="21" t="s">
        <v>640</v>
      </c>
    </row>
    <row r="311" s="1" customFormat="1" ht="16.5" customHeight="1">
      <c r="B311" s="43"/>
      <c r="C311" s="209" t="s">
        <v>411</v>
      </c>
      <c r="D311" s="209" t="s">
        <v>135</v>
      </c>
      <c r="E311" s="210" t="s">
        <v>641</v>
      </c>
      <c r="F311" s="211" t="s">
        <v>642</v>
      </c>
      <c r="G311" s="212" t="s">
        <v>241</v>
      </c>
      <c r="H311" s="213">
        <v>2</v>
      </c>
      <c r="I311" s="214"/>
      <c r="J311" s="215">
        <f>ROUND(I311*H311,2)</f>
        <v>0</v>
      </c>
      <c r="K311" s="211" t="s">
        <v>139</v>
      </c>
      <c r="L311" s="69"/>
      <c r="M311" s="216" t="s">
        <v>21</v>
      </c>
      <c r="N311" s="217" t="s">
        <v>40</v>
      </c>
      <c r="O311" s="44"/>
      <c r="P311" s="218">
        <f>O311*H311</f>
        <v>0</v>
      </c>
      <c r="Q311" s="218">
        <v>0.0002275</v>
      </c>
      <c r="R311" s="218">
        <f>Q311*H311</f>
        <v>0.000455</v>
      </c>
      <c r="S311" s="218">
        <v>0</v>
      </c>
      <c r="T311" s="219">
        <f>S311*H311</f>
        <v>0</v>
      </c>
      <c r="AR311" s="21" t="s">
        <v>175</v>
      </c>
      <c r="AT311" s="21" t="s">
        <v>135</v>
      </c>
      <c r="AU311" s="21" t="s">
        <v>77</v>
      </c>
      <c r="AY311" s="21" t="s">
        <v>134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1" t="s">
        <v>77</v>
      </c>
      <c r="BK311" s="220">
        <f>ROUND(I311*H311,2)</f>
        <v>0</v>
      </c>
      <c r="BL311" s="21" t="s">
        <v>175</v>
      </c>
      <c r="BM311" s="21" t="s">
        <v>643</v>
      </c>
    </row>
    <row r="312" s="1" customFormat="1" ht="16.5" customHeight="1">
      <c r="B312" s="43"/>
      <c r="C312" s="209" t="s">
        <v>644</v>
      </c>
      <c r="D312" s="209" t="s">
        <v>135</v>
      </c>
      <c r="E312" s="210" t="s">
        <v>645</v>
      </c>
      <c r="F312" s="211" t="s">
        <v>646</v>
      </c>
      <c r="G312" s="212" t="s">
        <v>241</v>
      </c>
      <c r="H312" s="213">
        <v>2</v>
      </c>
      <c r="I312" s="214"/>
      <c r="J312" s="215">
        <f>ROUND(I312*H312,2)</f>
        <v>0</v>
      </c>
      <c r="K312" s="211" t="s">
        <v>139</v>
      </c>
      <c r="L312" s="69"/>
      <c r="M312" s="216" t="s">
        <v>21</v>
      </c>
      <c r="N312" s="217" t="s">
        <v>40</v>
      </c>
      <c r="O312" s="44"/>
      <c r="P312" s="218">
        <f>O312*H312</f>
        <v>0</v>
      </c>
      <c r="Q312" s="218">
        <v>0.00027750000000000002</v>
      </c>
      <c r="R312" s="218">
        <f>Q312*H312</f>
        <v>0.00055500000000000005</v>
      </c>
      <c r="S312" s="218">
        <v>0</v>
      </c>
      <c r="T312" s="219">
        <f>S312*H312</f>
        <v>0</v>
      </c>
      <c r="AR312" s="21" t="s">
        <v>175</v>
      </c>
      <c r="AT312" s="21" t="s">
        <v>135</v>
      </c>
      <c r="AU312" s="21" t="s">
        <v>77</v>
      </c>
      <c r="AY312" s="21" t="s">
        <v>134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1" t="s">
        <v>77</v>
      </c>
      <c r="BK312" s="220">
        <f>ROUND(I312*H312,2)</f>
        <v>0</v>
      </c>
      <c r="BL312" s="21" t="s">
        <v>175</v>
      </c>
      <c r="BM312" s="21" t="s">
        <v>647</v>
      </c>
    </row>
    <row r="313" s="1" customFormat="1" ht="16.5" customHeight="1">
      <c r="B313" s="43"/>
      <c r="C313" s="209" t="s">
        <v>415</v>
      </c>
      <c r="D313" s="209" t="s">
        <v>135</v>
      </c>
      <c r="E313" s="210" t="s">
        <v>648</v>
      </c>
      <c r="F313" s="211" t="s">
        <v>649</v>
      </c>
      <c r="G313" s="212" t="s">
        <v>241</v>
      </c>
      <c r="H313" s="213">
        <v>2</v>
      </c>
      <c r="I313" s="214"/>
      <c r="J313" s="215">
        <f>ROUND(I313*H313,2)</f>
        <v>0</v>
      </c>
      <c r="K313" s="211" t="s">
        <v>285</v>
      </c>
      <c r="L313" s="69"/>
      <c r="M313" s="216" t="s">
        <v>21</v>
      </c>
      <c r="N313" s="217" t="s">
        <v>40</v>
      </c>
      <c r="O313" s="44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AR313" s="21" t="s">
        <v>175</v>
      </c>
      <c r="AT313" s="21" t="s">
        <v>135</v>
      </c>
      <c r="AU313" s="21" t="s">
        <v>77</v>
      </c>
      <c r="AY313" s="21" t="s">
        <v>134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1" t="s">
        <v>77</v>
      </c>
      <c r="BK313" s="220">
        <f>ROUND(I313*H313,2)</f>
        <v>0</v>
      </c>
      <c r="BL313" s="21" t="s">
        <v>175</v>
      </c>
      <c r="BM313" s="21" t="s">
        <v>650</v>
      </c>
    </row>
    <row r="314" s="9" customFormat="1" ht="37.44" customHeight="1">
      <c r="B314" s="195"/>
      <c r="C314" s="196"/>
      <c r="D314" s="197" t="s">
        <v>68</v>
      </c>
      <c r="E314" s="198" t="s">
        <v>651</v>
      </c>
      <c r="F314" s="198" t="s">
        <v>652</v>
      </c>
      <c r="G314" s="196"/>
      <c r="H314" s="196"/>
      <c r="I314" s="199"/>
      <c r="J314" s="200">
        <f>BK314</f>
        <v>0</v>
      </c>
      <c r="K314" s="196"/>
      <c r="L314" s="201"/>
      <c r="M314" s="202"/>
      <c r="N314" s="203"/>
      <c r="O314" s="203"/>
      <c r="P314" s="204">
        <f>SUM(P315:P316)</f>
        <v>0</v>
      </c>
      <c r="Q314" s="203"/>
      <c r="R314" s="204">
        <f>SUM(R315:R316)</f>
        <v>0</v>
      </c>
      <c r="S314" s="203"/>
      <c r="T314" s="205">
        <f>SUM(T315:T316)</f>
        <v>0</v>
      </c>
      <c r="AR314" s="206" t="s">
        <v>79</v>
      </c>
      <c r="AT314" s="207" t="s">
        <v>68</v>
      </c>
      <c r="AU314" s="207" t="s">
        <v>69</v>
      </c>
      <c r="AY314" s="206" t="s">
        <v>134</v>
      </c>
      <c r="BK314" s="208">
        <f>SUM(BK315:BK316)</f>
        <v>0</v>
      </c>
    </row>
    <row r="315" s="1" customFormat="1" ht="16.5" customHeight="1">
      <c r="B315" s="43"/>
      <c r="C315" s="209" t="s">
        <v>418</v>
      </c>
      <c r="D315" s="209" t="s">
        <v>135</v>
      </c>
      <c r="E315" s="210" t="s">
        <v>653</v>
      </c>
      <c r="F315" s="211" t="s">
        <v>654</v>
      </c>
      <c r="G315" s="212" t="s">
        <v>368</v>
      </c>
      <c r="H315" s="213">
        <v>1</v>
      </c>
      <c r="I315" s="214"/>
      <c r="J315" s="215">
        <f>ROUND(I315*H315,2)</f>
        <v>0</v>
      </c>
      <c r="K315" s="211" t="s">
        <v>285</v>
      </c>
      <c r="L315" s="69"/>
      <c r="M315" s="216" t="s">
        <v>21</v>
      </c>
      <c r="N315" s="217" t="s">
        <v>40</v>
      </c>
      <c r="O315" s="44"/>
      <c r="P315" s="218">
        <f>O315*H315</f>
        <v>0</v>
      </c>
      <c r="Q315" s="218">
        <v>0</v>
      </c>
      <c r="R315" s="218">
        <f>Q315*H315</f>
        <v>0</v>
      </c>
      <c r="S315" s="218">
        <v>0</v>
      </c>
      <c r="T315" s="219">
        <f>S315*H315</f>
        <v>0</v>
      </c>
      <c r="AR315" s="21" t="s">
        <v>175</v>
      </c>
      <c r="AT315" s="21" t="s">
        <v>135</v>
      </c>
      <c r="AU315" s="21" t="s">
        <v>77</v>
      </c>
      <c r="AY315" s="21" t="s">
        <v>134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1" t="s">
        <v>77</v>
      </c>
      <c r="BK315" s="220">
        <f>ROUND(I315*H315,2)</f>
        <v>0</v>
      </c>
      <c r="BL315" s="21" t="s">
        <v>175</v>
      </c>
      <c r="BM315" s="21" t="s">
        <v>655</v>
      </c>
    </row>
    <row r="316" s="1" customFormat="1" ht="16.5" customHeight="1">
      <c r="B316" s="43"/>
      <c r="C316" s="209" t="s">
        <v>656</v>
      </c>
      <c r="D316" s="209" t="s">
        <v>135</v>
      </c>
      <c r="E316" s="210" t="s">
        <v>657</v>
      </c>
      <c r="F316" s="211" t="s">
        <v>658</v>
      </c>
      <c r="G316" s="212" t="s">
        <v>368</v>
      </c>
      <c r="H316" s="213">
        <v>1</v>
      </c>
      <c r="I316" s="214"/>
      <c r="J316" s="215">
        <f>ROUND(I316*H316,2)</f>
        <v>0</v>
      </c>
      <c r="K316" s="211" t="s">
        <v>285</v>
      </c>
      <c r="L316" s="69"/>
      <c r="M316" s="216" t="s">
        <v>21</v>
      </c>
      <c r="N316" s="217" t="s">
        <v>40</v>
      </c>
      <c r="O316" s="44"/>
      <c r="P316" s="218">
        <f>O316*H316</f>
        <v>0</v>
      </c>
      <c r="Q316" s="218">
        <v>0</v>
      </c>
      <c r="R316" s="218">
        <f>Q316*H316</f>
        <v>0</v>
      </c>
      <c r="S316" s="218">
        <v>0</v>
      </c>
      <c r="T316" s="219">
        <f>S316*H316</f>
        <v>0</v>
      </c>
      <c r="AR316" s="21" t="s">
        <v>175</v>
      </c>
      <c r="AT316" s="21" t="s">
        <v>135</v>
      </c>
      <c r="AU316" s="21" t="s">
        <v>77</v>
      </c>
      <c r="AY316" s="21" t="s">
        <v>134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1" t="s">
        <v>77</v>
      </c>
      <c r="BK316" s="220">
        <f>ROUND(I316*H316,2)</f>
        <v>0</v>
      </c>
      <c r="BL316" s="21" t="s">
        <v>175</v>
      </c>
      <c r="BM316" s="21" t="s">
        <v>659</v>
      </c>
    </row>
    <row r="317" s="9" customFormat="1" ht="37.44" customHeight="1">
      <c r="B317" s="195"/>
      <c r="C317" s="196"/>
      <c r="D317" s="197" t="s">
        <v>68</v>
      </c>
      <c r="E317" s="198" t="s">
        <v>660</v>
      </c>
      <c r="F317" s="198" t="s">
        <v>661</v>
      </c>
      <c r="G317" s="196"/>
      <c r="H317" s="196"/>
      <c r="I317" s="199"/>
      <c r="J317" s="200">
        <f>BK317</f>
        <v>0</v>
      </c>
      <c r="K317" s="196"/>
      <c r="L317" s="201"/>
      <c r="M317" s="202"/>
      <c r="N317" s="203"/>
      <c r="O317" s="203"/>
      <c r="P317" s="204">
        <f>SUM(P318:P320)</f>
        <v>0</v>
      </c>
      <c r="Q317" s="203"/>
      <c r="R317" s="204">
        <f>SUM(R318:R320)</f>
        <v>0.0033900131999999999</v>
      </c>
      <c r="S317" s="203"/>
      <c r="T317" s="205">
        <f>SUM(T318:T320)</f>
        <v>0</v>
      </c>
      <c r="AR317" s="206" t="s">
        <v>79</v>
      </c>
      <c r="AT317" s="207" t="s">
        <v>68</v>
      </c>
      <c r="AU317" s="207" t="s">
        <v>69</v>
      </c>
      <c r="AY317" s="206" t="s">
        <v>134</v>
      </c>
      <c r="BK317" s="208">
        <f>SUM(BK318:BK320)</f>
        <v>0</v>
      </c>
    </row>
    <row r="318" s="1" customFormat="1" ht="25.5" customHeight="1">
      <c r="B318" s="43"/>
      <c r="C318" s="209" t="s">
        <v>662</v>
      </c>
      <c r="D318" s="209" t="s">
        <v>135</v>
      </c>
      <c r="E318" s="210" t="s">
        <v>663</v>
      </c>
      <c r="F318" s="211" t="s">
        <v>664</v>
      </c>
      <c r="G318" s="212" t="s">
        <v>241</v>
      </c>
      <c r="H318" s="213">
        <v>3</v>
      </c>
      <c r="I318" s="214"/>
      <c r="J318" s="215">
        <f>ROUND(I318*H318,2)</f>
        <v>0</v>
      </c>
      <c r="K318" s="211" t="s">
        <v>139</v>
      </c>
      <c r="L318" s="69"/>
      <c r="M318" s="216" t="s">
        <v>21</v>
      </c>
      <c r="N318" s="217" t="s">
        <v>40</v>
      </c>
      <c r="O318" s="44"/>
      <c r="P318" s="218">
        <f>O318*H318</f>
        <v>0</v>
      </c>
      <c r="Q318" s="218">
        <v>0.00027749699999999998</v>
      </c>
      <c r="R318" s="218">
        <f>Q318*H318</f>
        <v>0.00083249099999999987</v>
      </c>
      <c r="S318" s="218">
        <v>0</v>
      </c>
      <c r="T318" s="219">
        <f>S318*H318</f>
        <v>0</v>
      </c>
      <c r="AR318" s="21" t="s">
        <v>175</v>
      </c>
      <c r="AT318" s="21" t="s">
        <v>135</v>
      </c>
      <c r="AU318" s="21" t="s">
        <v>77</v>
      </c>
      <c r="AY318" s="21" t="s">
        <v>134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21" t="s">
        <v>77</v>
      </c>
      <c r="BK318" s="220">
        <f>ROUND(I318*H318,2)</f>
        <v>0</v>
      </c>
      <c r="BL318" s="21" t="s">
        <v>175</v>
      </c>
      <c r="BM318" s="21" t="s">
        <v>665</v>
      </c>
    </row>
    <row r="319" s="1" customFormat="1" ht="25.5" customHeight="1">
      <c r="B319" s="43"/>
      <c r="C319" s="209" t="s">
        <v>428</v>
      </c>
      <c r="D319" s="209" t="s">
        <v>135</v>
      </c>
      <c r="E319" s="210" t="s">
        <v>666</v>
      </c>
      <c r="F319" s="211" t="s">
        <v>667</v>
      </c>
      <c r="G319" s="212" t="s">
        <v>241</v>
      </c>
      <c r="H319" s="213">
        <v>3</v>
      </c>
      <c r="I319" s="214"/>
      <c r="J319" s="215">
        <f>ROUND(I319*H319,2)</f>
        <v>0</v>
      </c>
      <c r="K319" s="211" t="s">
        <v>139</v>
      </c>
      <c r="L319" s="69"/>
      <c r="M319" s="216" t="s">
        <v>21</v>
      </c>
      <c r="N319" s="217" t="s">
        <v>40</v>
      </c>
      <c r="O319" s="44"/>
      <c r="P319" s="218">
        <f>O319*H319</f>
        <v>0</v>
      </c>
      <c r="Q319" s="218">
        <v>0.00014999999999999999</v>
      </c>
      <c r="R319" s="218">
        <f>Q319*H319</f>
        <v>0.00044999999999999999</v>
      </c>
      <c r="S319" s="218">
        <v>0</v>
      </c>
      <c r="T319" s="219">
        <f>S319*H319</f>
        <v>0</v>
      </c>
      <c r="AR319" s="21" t="s">
        <v>175</v>
      </c>
      <c r="AT319" s="21" t="s">
        <v>135</v>
      </c>
      <c r="AU319" s="21" t="s">
        <v>77</v>
      </c>
      <c r="AY319" s="21" t="s">
        <v>134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1" t="s">
        <v>77</v>
      </c>
      <c r="BK319" s="220">
        <f>ROUND(I319*H319,2)</f>
        <v>0</v>
      </c>
      <c r="BL319" s="21" t="s">
        <v>175</v>
      </c>
      <c r="BM319" s="21" t="s">
        <v>668</v>
      </c>
    </row>
    <row r="320" s="1" customFormat="1" ht="25.5" customHeight="1">
      <c r="B320" s="43"/>
      <c r="C320" s="209" t="s">
        <v>669</v>
      </c>
      <c r="D320" s="209" t="s">
        <v>135</v>
      </c>
      <c r="E320" s="210" t="s">
        <v>670</v>
      </c>
      <c r="F320" s="211" t="s">
        <v>671</v>
      </c>
      <c r="G320" s="212" t="s">
        <v>241</v>
      </c>
      <c r="H320" s="213">
        <v>3</v>
      </c>
      <c r="I320" s="214"/>
      <c r="J320" s="215">
        <f>ROUND(I320*H320,2)</f>
        <v>0</v>
      </c>
      <c r="K320" s="211" t="s">
        <v>139</v>
      </c>
      <c r="L320" s="69"/>
      <c r="M320" s="216" t="s">
        <v>21</v>
      </c>
      <c r="N320" s="217" t="s">
        <v>40</v>
      </c>
      <c r="O320" s="44"/>
      <c r="P320" s="218">
        <f>O320*H320</f>
        <v>0</v>
      </c>
      <c r="Q320" s="218">
        <v>0.00070250740000000003</v>
      </c>
      <c r="R320" s="218">
        <f>Q320*H320</f>
        <v>0.0021075222000000002</v>
      </c>
      <c r="S320" s="218">
        <v>0</v>
      </c>
      <c r="T320" s="219">
        <f>S320*H320</f>
        <v>0</v>
      </c>
      <c r="AR320" s="21" t="s">
        <v>175</v>
      </c>
      <c r="AT320" s="21" t="s">
        <v>135</v>
      </c>
      <c r="AU320" s="21" t="s">
        <v>77</v>
      </c>
      <c r="AY320" s="21" t="s">
        <v>134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1" t="s">
        <v>77</v>
      </c>
      <c r="BK320" s="220">
        <f>ROUND(I320*H320,2)</f>
        <v>0</v>
      </c>
      <c r="BL320" s="21" t="s">
        <v>175</v>
      </c>
      <c r="BM320" s="21" t="s">
        <v>672</v>
      </c>
    </row>
    <row r="321" s="9" customFormat="1" ht="37.44" customHeight="1">
      <c r="B321" s="195"/>
      <c r="C321" s="196"/>
      <c r="D321" s="197" t="s">
        <v>68</v>
      </c>
      <c r="E321" s="198" t="s">
        <v>673</v>
      </c>
      <c r="F321" s="198" t="s">
        <v>674</v>
      </c>
      <c r="G321" s="196"/>
      <c r="H321" s="196"/>
      <c r="I321" s="199"/>
      <c r="J321" s="200">
        <f>BK321</f>
        <v>0</v>
      </c>
      <c r="K321" s="196"/>
      <c r="L321" s="201"/>
      <c r="M321" s="202"/>
      <c r="N321" s="203"/>
      <c r="O321" s="203"/>
      <c r="P321" s="204">
        <f>SUM(P322:P327)</f>
        <v>0</v>
      </c>
      <c r="Q321" s="203"/>
      <c r="R321" s="204">
        <f>SUM(R322:R327)</f>
        <v>0.083869600000000002</v>
      </c>
      <c r="S321" s="203"/>
      <c r="T321" s="205">
        <f>SUM(T322:T327)</f>
        <v>0.080399999999999999</v>
      </c>
      <c r="AR321" s="206" t="s">
        <v>79</v>
      </c>
      <c r="AT321" s="207" t="s">
        <v>68</v>
      </c>
      <c r="AU321" s="207" t="s">
        <v>69</v>
      </c>
      <c r="AY321" s="206" t="s">
        <v>134</v>
      </c>
      <c r="BK321" s="208">
        <f>SUM(BK322:BK327)</f>
        <v>0</v>
      </c>
    </row>
    <row r="322" s="1" customFormat="1" ht="16.5" customHeight="1">
      <c r="B322" s="43"/>
      <c r="C322" s="209" t="s">
        <v>675</v>
      </c>
      <c r="D322" s="209" t="s">
        <v>135</v>
      </c>
      <c r="E322" s="210" t="s">
        <v>676</v>
      </c>
      <c r="F322" s="211" t="s">
        <v>677</v>
      </c>
      <c r="G322" s="212" t="s">
        <v>138</v>
      </c>
      <c r="H322" s="213">
        <v>3</v>
      </c>
      <c r="I322" s="214"/>
      <c r="J322" s="215">
        <f>ROUND(I322*H322,2)</f>
        <v>0</v>
      </c>
      <c r="K322" s="211" t="s">
        <v>139</v>
      </c>
      <c r="L322" s="69"/>
      <c r="M322" s="216" t="s">
        <v>21</v>
      </c>
      <c r="N322" s="217" t="s">
        <v>40</v>
      </c>
      <c r="O322" s="44"/>
      <c r="P322" s="218">
        <f>O322*H322</f>
        <v>0</v>
      </c>
      <c r="Q322" s="218">
        <v>0</v>
      </c>
      <c r="R322" s="218">
        <f>Q322*H322</f>
        <v>0</v>
      </c>
      <c r="S322" s="218">
        <v>0.023800000000000002</v>
      </c>
      <c r="T322" s="219">
        <f>S322*H322</f>
        <v>0.071400000000000005</v>
      </c>
      <c r="AR322" s="21" t="s">
        <v>175</v>
      </c>
      <c r="AT322" s="21" t="s">
        <v>135</v>
      </c>
      <c r="AU322" s="21" t="s">
        <v>77</v>
      </c>
      <c r="AY322" s="21" t="s">
        <v>134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21" t="s">
        <v>77</v>
      </c>
      <c r="BK322" s="220">
        <f>ROUND(I322*H322,2)</f>
        <v>0</v>
      </c>
      <c r="BL322" s="21" t="s">
        <v>175</v>
      </c>
      <c r="BM322" s="21" t="s">
        <v>678</v>
      </c>
    </row>
    <row r="323" s="1" customFormat="1" ht="38.25" customHeight="1">
      <c r="B323" s="43"/>
      <c r="C323" s="209" t="s">
        <v>437</v>
      </c>
      <c r="D323" s="209" t="s">
        <v>135</v>
      </c>
      <c r="E323" s="210" t="s">
        <v>679</v>
      </c>
      <c r="F323" s="211" t="s">
        <v>680</v>
      </c>
      <c r="G323" s="212" t="s">
        <v>241</v>
      </c>
      <c r="H323" s="213">
        <v>1</v>
      </c>
      <c r="I323" s="214"/>
      <c r="J323" s="215">
        <f>ROUND(I323*H323,2)</f>
        <v>0</v>
      </c>
      <c r="K323" s="211" t="s">
        <v>139</v>
      </c>
      <c r="L323" s="69"/>
      <c r="M323" s="216" t="s">
        <v>21</v>
      </c>
      <c r="N323" s="217" t="s">
        <v>40</v>
      </c>
      <c r="O323" s="44"/>
      <c r="P323" s="218">
        <f>O323*H323</f>
        <v>0</v>
      </c>
      <c r="Q323" s="218">
        <v>0.023400000000000001</v>
      </c>
      <c r="R323" s="218">
        <f>Q323*H323</f>
        <v>0.023400000000000001</v>
      </c>
      <c r="S323" s="218">
        <v>0</v>
      </c>
      <c r="T323" s="219">
        <f>S323*H323</f>
        <v>0</v>
      </c>
      <c r="AR323" s="21" t="s">
        <v>175</v>
      </c>
      <c r="AT323" s="21" t="s">
        <v>135</v>
      </c>
      <c r="AU323" s="21" t="s">
        <v>77</v>
      </c>
      <c r="AY323" s="21" t="s">
        <v>134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1" t="s">
        <v>77</v>
      </c>
      <c r="BK323" s="220">
        <f>ROUND(I323*H323,2)</f>
        <v>0</v>
      </c>
      <c r="BL323" s="21" t="s">
        <v>175</v>
      </c>
      <c r="BM323" s="21" t="s">
        <v>681</v>
      </c>
    </row>
    <row r="324" s="1" customFormat="1" ht="38.25" customHeight="1">
      <c r="B324" s="43"/>
      <c r="C324" s="209" t="s">
        <v>682</v>
      </c>
      <c r="D324" s="209" t="s">
        <v>135</v>
      </c>
      <c r="E324" s="210" t="s">
        <v>683</v>
      </c>
      <c r="F324" s="211" t="s">
        <v>684</v>
      </c>
      <c r="G324" s="212" t="s">
        <v>241</v>
      </c>
      <c r="H324" s="213">
        <v>2</v>
      </c>
      <c r="I324" s="214"/>
      <c r="J324" s="215">
        <f>ROUND(I324*H324,2)</f>
        <v>0</v>
      </c>
      <c r="K324" s="211" t="s">
        <v>139</v>
      </c>
      <c r="L324" s="69"/>
      <c r="M324" s="216" t="s">
        <v>21</v>
      </c>
      <c r="N324" s="217" t="s">
        <v>40</v>
      </c>
      <c r="O324" s="44"/>
      <c r="P324" s="218">
        <f>O324*H324</f>
        <v>0</v>
      </c>
      <c r="Q324" s="218">
        <v>0.030200000000000001</v>
      </c>
      <c r="R324" s="218">
        <f>Q324*H324</f>
        <v>0.060400000000000002</v>
      </c>
      <c r="S324" s="218">
        <v>0</v>
      </c>
      <c r="T324" s="219">
        <f>S324*H324</f>
        <v>0</v>
      </c>
      <c r="AR324" s="21" t="s">
        <v>175</v>
      </c>
      <c r="AT324" s="21" t="s">
        <v>135</v>
      </c>
      <c r="AU324" s="21" t="s">
        <v>77</v>
      </c>
      <c r="AY324" s="21" t="s">
        <v>134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1" t="s">
        <v>77</v>
      </c>
      <c r="BK324" s="220">
        <f>ROUND(I324*H324,2)</f>
        <v>0</v>
      </c>
      <c r="BL324" s="21" t="s">
        <v>175</v>
      </c>
      <c r="BM324" s="21" t="s">
        <v>685</v>
      </c>
    </row>
    <row r="325" s="1" customFormat="1" ht="25.5" customHeight="1">
      <c r="B325" s="43"/>
      <c r="C325" s="209" t="s">
        <v>441</v>
      </c>
      <c r="D325" s="209" t="s">
        <v>135</v>
      </c>
      <c r="E325" s="210" t="s">
        <v>686</v>
      </c>
      <c r="F325" s="211" t="s">
        <v>687</v>
      </c>
      <c r="G325" s="212" t="s">
        <v>241</v>
      </c>
      <c r="H325" s="213">
        <v>12</v>
      </c>
      <c r="I325" s="214"/>
      <c r="J325" s="215">
        <f>ROUND(I325*H325,2)</f>
        <v>0</v>
      </c>
      <c r="K325" s="211" t="s">
        <v>139</v>
      </c>
      <c r="L325" s="69"/>
      <c r="M325" s="216" t="s">
        <v>21</v>
      </c>
      <c r="N325" s="217" t="s">
        <v>40</v>
      </c>
      <c r="O325" s="44"/>
      <c r="P325" s="218">
        <f>O325*H325</f>
        <v>0</v>
      </c>
      <c r="Q325" s="218">
        <v>5.8000000000000004E-06</v>
      </c>
      <c r="R325" s="218">
        <f>Q325*H325</f>
        <v>6.9600000000000011E-05</v>
      </c>
      <c r="S325" s="218">
        <v>0.00075000000000000002</v>
      </c>
      <c r="T325" s="219">
        <f>S325*H325</f>
        <v>0.0090000000000000011</v>
      </c>
      <c r="AR325" s="21" t="s">
        <v>175</v>
      </c>
      <c r="AT325" s="21" t="s">
        <v>135</v>
      </c>
      <c r="AU325" s="21" t="s">
        <v>77</v>
      </c>
      <c r="AY325" s="21" t="s">
        <v>134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1" t="s">
        <v>77</v>
      </c>
      <c r="BK325" s="220">
        <f>ROUND(I325*H325,2)</f>
        <v>0</v>
      </c>
      <c r="BL325" s="21" t="s">
        <v>175</v>
      </c>
      <c r="BM325" s="21" t="s">
        <v>688</v>
      </c>
    </row>
    <row r="326" s="1" customFormat="1" ht="16.5" customHeight="1">
      <c r="B326" s="43"/>
      <c r="C326" s="209" t="s">
        <v>689</v>
      </c>
      <c r="D326" s="209" t="s">
        <v>135</v>
      </c>
      <c r="E326" s="210" t="s">
        <v>690</v>
      </c>
      <c r="F326" s="211" t="s">
        <v>691</v>
      </c>
      <c r="G326" s="212" t="s">
        <v>368</v>
      </c>
      <c r="H326" s="213">
        <v>1</v>
      </c>
      <c r="I326" s="214"/>
      <c r="J326" s="215">
        <f>ROUND(I326*H326,2)</f>
        <v>0</v>
      </c>
      <c r="K326" s="211" t="s">
        <v>285</v>
      </c>
      <c r="L326" s="69"/>
      <c r="M326" s="216" t="s">
        <v>21</v>
      </c>
      <c r="N326" s="217" t="s">
        <v>40</v>
      </c>
      <c r="O326" s="44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AR326" s="21" t="s">
        <v>175</v>
      </c>
      <c r="AT326" s="21" t="s">
        <v>135</v>
      </c>
      <c r="AU326" s="21" t="s">
        <v>77</v>
      </c>
      <c r="AY326" s="21" t="s">
        <v>134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1" t="s">
        <v>77</v>
      </c>
      <c r="BK326" s="220">
        <f>ROUND(I326*H326,2)</f>
        <v>0</v>
      </c>
      <c r="BL326" s="21" t="s">
        <v>175</v>
      </c>
      <c r="BM326" s="21" t="s">
        <v>692</v>
      </c>
    </row>
    <row r="327" s="1" customFormat="1" ht="25.5" customHeight="1">
      <c r="B327" s="43"/>
      <c r="C327" s="209" t="s">
        <v>445</v>
      </c>
      <c r="D327" s="209" t="s">
        <v>135</v>
      </c>
      <c r="E327" s="210" t="s">
        <v>693</v>
      </c>
      <c r="F327" s="211" t="s">
        <v>694</v>
      </c>
      <c r="G327" s="212" t="s">
        <v>272</v>
      </c>
      <c r="H327" s="213">
        <v>0.080000000000000002</v>
      </c>
      <c r="I327" s="214"/>
      <c r="J327" s="215">
        <f>ROUND(I327*H327,2)</f>
        <v>0</v>
      </c>
      <c r="K327" s="211" t="s">
        <v>139</v>
      </c>
      <c r="L327" s="69"/>
      <c r="M327" s="216" t="s">
        <v>21</v>
      </c>
      <c r="N327" s="217" t="s">
        <v>40</v>
      </c>
      <c r="O327" s="44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AR327" s="21" t="s">
        <v>175</v>
      </c>
      <c r="AT327" s="21" t="s">
        <v>135</v>
      </c>
      <c r="AU327" s="21" t="s">
        <v>77</v>
      </c>
      <c r="AY327" s="21" t="s">
        <v>134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1" t="s">
        <v>77</v>
      </c>
      <c r="BK327" s="220">
        <f>ROUND(I327*H327,2)</f>
        <v>0</v>
      </c>
      <c r="BL327" s="21" t="s">
        <v>175</v>
      </c>
      <c r="BM327" s="21" t="s">
        <v>695</v>
      </c>
    </row>
    <row r="328" s="9" customFormat="1" ht="37.44" customHeight="1">
      <c r="B328" s="195"/>
      <c r="C328" s="196"/>
      <c r="D328" s="197" t="s">
        <v>68</v>
      </c>
      <c r="E328" s="198" t="s">
        <v>291</v>
      </c>
      <c r="F328" s="198" t="s">
        <v>292</v>
      </c>
      <c r="G328" s="196"/>
      <c r="H328" s="196"/>
      <c r="I328" s="199"/>
      <c r="J328" s="200">
        <f>BK328</f>
        <v>0</v>
      </c>
      <c r="K328" s="196"/>
      <c r="L328" s="201"/>
      <c r="M328" s="202"/>
      <c r="N328" s="203"/>
      <c r="O328" s="203"/>
      <c r="P328" s="204">
        <f>SUM(P329:P331)</f>
        <v>0</v>
      </c>
      <c r="Q328" s="203"/>
      <c r="R328" s="204">
        <f>SUM(R329:R331)</f>
        <v>0</v>
      </c>
      <c r="S328" s="203"/>
      <c r="T328" s="205">
        <f>SUM(T329:T331)</f>
        <v>0</v>
      </c>
      <c r="AR328" s="206" t="s">
        <v>77</v>
      </c>
      <c r="AT328" s="207" t="s">
        <v>68</v>
      </c>
      <c r="AU328" s="207" t="s">
        <v>69</v>
      </c>
      <c r="AY328" s="206" t="s">
        <v>134</v>
      </c>
      <c r="BK328" s="208">
        <f>SUM(BK329:BK331)</f>
        <v>0</v>
      </c>
    </row>
    <row r="329" s="1" customFormat="1" ht="25.5" customHeight="1">
      <c r="B329" s="43"/>
      <c r="C329" s="209" t="s">
        <v>450</v>
      </c>
      <c r="D329" s="209" t="s">
        <v>135</v>
      </c>
      <c r="E329" s="210" t="s">
        <v>696</v>
      </c>
      <c r="F329" s="211" t="s">
        <v>697</v>
      </c>
      <c r="G329" s="212" t="s">
        <v>368</v>
      </c>
      <c r="H329" s="213">
        <v>1</v>
      </c>
      <c r="I329" s="214"/>
      <c r="J329" s="215">
        <f>ROUND(I329*H329,2)</f>
        <v>0</v>
      </c>
      <c r="K329" s="211" t="s">
        <v>285</v>
      </c>
      <c r="L329" s="69"/>
      <c r="M329" s="216" t="s">
        <v>21</v>
      </c>
      <c r="N329" s="217" t="s">
        <v>40</v>
      </c>
      <c r="O329" s="44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AR329" s="21" t="s">
        <v>175</v>
      </c>
      <c r="AT329" s="21" t="s">
        <v>135</v>
      </c>
      <c r="AU329" s="21" t="s">
        <v>77</v>
      </c>
      <c r="AY329" s="21" t="s">
        <v>134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1" t="s">
        <v>77</v>
      </c>
      <c r="BK329" s="220">
        <f>ROUND(I329*H329,2)</f>
        <v>0</v>
      </c>
      <c r="BL329" s="21" t="s">
        <v>175</v>
      </c>
      <c r="BM329" s="21" t="s">
        <v>698</v>
      </c>
    </row>
    <row r="330" s="1" customFormat="1" ht="25.5" customHeight="1">
      <c r="B330" s="43"/>
      <c r="C330" s="209" t="s">
        <v>699</v>
      </c>
      <c r="D330" s="209" t="s">
        <v>135</v>
      </c>
      <c r="E330" s="210" t="s">
        <v>700</v>
      </c>
      <c r="F330" s="211" t="s">
        <v>701</v>
      </c>
      <c r="G330" s="212" t="s">
        <v>241</v>
      </c>
      <c r="H330" s="213">
        <v>11</v>
      </c>
      <c r="I330" s="214"/>
      <c r="J330" s="215">
        <f>ROUND(I330*H330,2)</f>
        <v>0</v>
      </c>
      <c r="K330" s="211" t="s">
        <v>139</v>
      </c>
      <c r="L330" s="69"/>
      <c r="M330" s="216" t="s">
        <v>21</v>
      </c>
      <c r="N330" s="217" t="s">
        <v>40</v>
      </c>
      <c r="O330" s="44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AR330" s="21" t="s">
        <v>175</v>
      </c>
      <c r="AT330" s="21" t="s">
        <v>135</v>
      </c>
      <c r="AU330" s="21" t="s">
        <v>77</v>
      </c>
      <c r="AY330" s="21" t="s">
        <v>134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1" t="s">
        <v>77</v>
      </c>
      <c r="BK330" s="220">
        <f>ROUND(I330*H330,2)</f>
        <v>0</v>
      </c>
      <c r="BL330" s="21" t="s">
        <v>175</v>
      </c>
      <c r="BM330" s="21" t="s">
        <v>702</v>
      </c>
    </row>
    <row r="331" s="1" customFormat="1" ht="16.5" customHeight="1">
      <c r="B331" s="43"/>
      <c r="C331" s="244" t="s">
        <v>453</v>
      </c>
      <c r="D331" s="244" t="s">
        <v>209</v>
      </c>
      <c r="E331" s="245" t="s">
        <v>703</v>
      </c>
      <c r="F331" s="246" t="s">
        <v>704</v>
      </c>
      <c r="G331" s="247" t="s">
        <v>241</v>
      </c>
      <c r="H331" s="248">
        <v>11</v>
      </c>
      <c r="I331" s="249"/>
      <c r="J331" s="250">
        <f>ROUND(I331*H331,2)</f>
        <v>0</v>
      </c>
      <c r="K331" s="246" t="s">
        <v>139</v>
      </c>
      <c r="L331" s="251"/>
      <c r="M331" s="252" t="s">
        <v>21</v>
      </c>
      <c r="N331" s="253" t="s">
        <v>40</v>
      </c>
      <c r="O331" s="44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AR331" s="21" t="s">
        <v>212</v>
      </c>
      <c r="AT331" s="21" t="s">
        <v>209</v>
      </c>
      <c r="AU331" s="21" t="s">
        <v>77</v>
      </c>
      <c r="AY331" s="21" t="s">
        <v>134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1" t="s">
        <v>77</v>
      </c>
      <c r="BK331" s="220">
        <f>ROUND(I331*H331,2)</f>
        <v>0</v>
      </c>
      <c r="BL331" s="21" t="s">
        <v>175</v>
      </c>
      <c r="BM331" s="21" t="s">
        <v>705</v>
      </c>
    </row>
    <row r="332" s="9" customFormat="1" ht="37.44" customHeight="1">
      <c r="B332" s="195"/>
      <c r="C332" s="196"/>
      <c r="D332" s="197" t="s">
        <v>68</v>
      </c>
      <c r="E332" s="198" t="s">
        <v>706</v>
      </c>
      <c r="F332" s="198" t="s">
        <v>707</v>
      </c>
      <c r="G332" s="196"/>
      <c r="H332" s="196"/>
      <c r="I332" s="199"/>
      <c r="J332" s="200">
        <f>BK332</f>
        <v>0</v>
      </c>
      <c r="K332" s="196"/>
      <c r="L332" s="201"/>
      <c r="M332" s="202"/>
      <c r="N332" s="203"/>
      <c r="O332" s="203"/>
      <c r="P332" s="204">
        <f>SUM(P333:P345)</f>
        <v>0</v>
      </c>
      <c r="Q332" s="203"/>
      <c r="R332" s="204">
        <f>SUM(R333:R345)</f>
        <v>0.00016942420000000001</v>
      </c>
      <c r="S332" s="203"/>
      <c r="T332" s="205">
        <f>SUM(T333:T345)</f>
        <v>0.35600000000000004</v>
      </c>
      <c r="AR332" s="206" t="s">
        <v>79</v>
      </c>
      <c r="AT332" s="207" t="s">
        <v>68</v>
      </c>
      <c r="AU332" s="207" t="s">
        <v>69</v>
      </c>
      <c r="AY332" s="206" t="s">
        <v>134</v>
      </c>
      <c r="BK332" s="208">
        <f>SUM(BK333:BK345)</f>
        <v>0</v>
      </c>
    </row>
    <row r="333" s="1" customFormat="1" ht="38.25" customHeight="1">
      <c r="B333" s="43"/>
      <c r="C333" s="209" t="s">
        <v>708</v>
      </c>
      <c r="D333" s="209" t="s">
        <v>135</v>
      </c>
      <c r="E333" s="210" t="s">
        <v>709</v>
      </c>
      <c r="F333" s="211" t="s">
        <v>710</v>
      </c>
      <c r="G333" s="212" t="s">
        <v>241</v>
      </c>
      <c r="H333" s="213">
        <v>1</v>
      </c>
      <c r="I333" s="214"/>
      <c r="J333" s="215">
        <f>ROUND(I333*H333,2)</f>
        <v>0</v>
      </c>
      <c r="K333" s="211" t="s">
        <v>139</v>
      </c>
      <c r="L333" s="69"/>
      <c r="M333" s="216" t="s">
        <v>21</v>
      </c>
      <c r="N333" s="217" t="s">
        <v>40</v>
      </c>
      <c r="O333" s="44"/>
      <c r="P333" s="218">
        <f>O333*H333</f>
        <v>0</v>
      </c>
      <c r="Q333" s="218">
        <v>0</v>
      </c>
      <c r="R333" s="218">
        <f>Q333*H333</f>
        <v>0</v>
      </c>
      <c r="S333" s="218">
        <v>0.024</v>
      </c>
      <c r="T333" s="219">
        <f>S333*H333</f>
        <v>0.024</v>
      </c>
      <c r="AR333" s="21" t="s">
        <v>175</v>
      </c>
      <c r="AT333" s="21" t="s">
        <v>135</v>
      </c>
      <c r="AU333" s="21" t="s">
        <v>77</v>
      </c>
      <c r="AY333" s="21" t="s">
        <v>134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21" t="s">
        <v>77</v>
      </c>
      <c r="BK333" s="220">
        <f>ROUND(I333*H333,2)</f>
        <v>0</v>
      </c>
      <c r="BL333" s="21" t="s">
        <v>175</v>
      </c>
      <c r="BM333" s="21" t="s">
        <v>711</v>
      </c>
    </row>
    <row r="334" s="1" customFormat="1" ht="16.5" customHeight="1">
      <c r="B334" s="43"/>
      <c r="C334" s="209" t="s">
        <v>459</v>
      </c>
      <c r="D334" s="209" t="s">
        <v>135</v>
      </c>
      <c r="E334" s="210" t="s">
        <v>712</v>
      </c>
      <c r="F334" s="211" t="s">
        <v>713</v>
      </c>
      <c r="G334" s="212" t="s">
        <v>427</v>
      </c>
      <c r="H334" s="213">
        <v>2</v>
      </c>
      <c r="I334" s="214"/>
      <c r="J334" s="215">
        <f>ROUND(I334*H334,2)</f>
        <v>0</v>
      </c>
      <c r="K334" s="211" t="s">
        <v>285</v>
      </c>
      <c r="L334" s="69"/>
      <c r="M334" s="216" t="s">
        <v>21</v>
      </c>
      <c r="N334" s="217" t="s">
        <v>40</v>
      </c>
      <c r="O334" s="44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AR334" s="21" t="s">
        <v>175</v>
      </c>
      <c r="AT334" s="21" t="s">
        <v>135</v>
      </c>
      <c r="AU334" s="21" t="s">
        <v>77</v>
      </c>
      <c r="AY334" s="21" t="s">
        <v>134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1" t="s">
        <v>77</v>
      </c>
      <c r="BK334" s="220">
        <f>ROUND(I334*H334,2)</f>
        <v>0</v>
      </c>
      <c r="BL334" s="21" t="s">
        <v>175</v>
      </c>
      <c r="BM334" s="21" t="s">
        <v>714</v>
      </c>
    </row>
    <row r="335" s="1" customFormat="1" ht="16.5" customHeight="1">
      <c r="B335" s="43"/>
      <c r="C335" s="209" t="s">
        <v>715</v>
      </c>
      <c r="D335" s="209" t="s">
        <v>135</v>
      </c>
      <c r="E335" s="210" t="s">
        <v>716</v>
      </c>
      <c r="F335" s="211" t="s">
        <v>717</v>
      </c>
      <c r="G335" s="212" t="s">
        <v>241</v>
      </c>
      <c r="H335" s="213">
        <v>1</v>
      </c>
      <c r="I335" s="214"/>
      <c r="J335" s="215">
        <f>ROUND(I335*H335,2)</f>
        <v>0</v>
      </c>
      <c r="K335" s="211" t="s">
        <v>285</v>
      </c>
      <c r="L335" s="69"/>
      <c r="M335" s="216" t="s">
        <v>21</v>
      </c>
      <c r="N335" s="217" t="s">
        <v>40</v>
      </c>
      <c r="O335" s="44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AR335" s="21" t="s">
        <v>175</v>
      </c>
      <c r="AT335" s="21" t="s">
        <v>135</v>
      </c>
      <c r="AU335" s="21" t="s">
        <v>77</v>
      </c>
      <c r="AY335" s="21" t="s">
        <v>134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21" t="s">
        <v>77</v>
      </c>
      <c r="BK335" s="220">
        <f>ROUND(I335*H335,2)</f>
        <v>0</v>
      </c>
      <c r="BL335" s="21" t="s">
        <v>175</v>
      </c>
      <c r="BM335" s="21" t="s">
        <v>718</v>
      </c>
    </row>
    <row r="336" s="1" customFormat="1" ht="51" customHeight="1">
      <c r="B336" s="43"/>
      <c r="C336" s="209" t="s">
        <v>719</v>
      </c>
      <c r="D336" s="209" t="s">
        <v>135</v>
      </c>
      <c r="E336" s="210" t="s">
        <v>720</v>
      </c>
      <c r="F336" s="211" t="s">
        <v>721</v>
      </c>
      <c r="G336" s="212" t="s">
        <v>427</v>
      </c>
      <c r="H336" s="213">
        <v>2</v>
      </c>
      <c r="I336" s="214"/>
      <c r="J336" s="215">
        <f>ROUND(I336*H336,2)</f>
        <v>0</v>
      </c>
      <c r="K336" s="211" t="s">
        <v>285</v>
      </c>
      <c r="L336" s="69"/>
      <c r="M336" s="216" t="s">
        <v>21</v>
      </c>
      <c r="N336" s="217" t="s">
        <v>40</v>
      </c>
      <c r="O336" s="44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AR336" s="21" t="s">
        <v>175</v>
      </c>
      <c r="AT336" s="21" t="s">
        <v>135</v>
      </c>
      <c r="AU336" s="21" t="s">
        <v>77</v>
      </c>
      <c r="AY336" s="21" t="s">
        <v>134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1" t="s">
        <v>77</v>
      </c>
      <c r="BK336" s="220">
        <f>ROUND(I336*H336,2)</f>
        <v>0</v>
      </c>
      <c r="BL336" s="21" t="s">
        <v>175</v>
      </c>
      <c r="BM336" s="21" t="s">
        <v>722</v>
      </c>
    </row>
    <row r="337" s="1" customFormat="1" ht="25.5" customHeight="1">
      <c r="B337" s="43"/>
      <c r="C337" s="209" t="s">
        <v>468</v>
      </c>
      <c r="D337" s="209" t="s">
        <v>135</v>
      </c>
      <c r="E337" s="210" t="s">
        <v>723</v>
      </c>
      <c r="F337" s="211" t="s">
        <v>724</v>
      </c>
      <c r="G337" s="212" t="s">
        <v>241</v>
      </c>
      <c r="H337" s="213">
        <v>2</v>
      </c>
      <c r="I337" s="214"/>
      <c r="J337" s="215">
        <f>ROUND(I337*H337,2)</f>
        <v>0</v>
      </c>
      <c r="K337" s="211" t="s">
        <v>139</v>
      </c>
      <c r="L337" s="69"/>
      <c r="M337" s="216" t="s">
        <v>21</v>
      </c>
      <c r="N337" s="217" t="s">
        <v>40</v>
      </c>
      <c r="O337" s="44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AR337" s="21" t="s">
        <v>175</v>
      </c>
      <c r="AT337" s="21" t="s">
        <v>135</v>
      </c>
      <c r="AU337" s="21" t="s">
        <v>77</v>
      </c>
      <c r="AY337" s="21" t="s">
        <v>134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1" t="s">
        <v>77</v>
      </c>
      <c r="BK337" s="220">
        <f>ROUND(I337*H337,2)</f>
        <v>0</v>
      </c>
      <c r="BL337" s="21" t="s">
        <v>175</v>
      </c>
      <c r="BM337" s="21" t="s">
        <v>725</v>
      </c>
    </row>
    <row r="338" s="1" customFormat="1" ht="16.5" customHeight="1">
      <c r="B338" s="43"/>
      <c r="C338" s="244" t="s">
        <v>726</v>
      </c>
      <c r="D338" s="244" t="s">
        <v>209</v>
      </c>
      <c r="E338" s="245" t="s">
        <v>727</v>
      </c>
      <c r="F338" s="246" t="s">
        <v>920</v>
      </c>
      <c r="G338" s="247" t="s">
        <v>241</v>
      </c>
      <c r="H338" s="248">
        <v>2</v>
      </c>
      <c r="I338" s="249"/>
      <c r="J338" s="250">
        <f>ROUND(I338*H338,2)</f>
        <v>0</v>
      </c>
      <c r="K338" s="246" t="s">
        <v>285</v>
      </c>
      <c r="L338" s="251"/>
      <c r="M338" s="252" t="s">
        <v>21</v>
      </c>
      <c r="N338" s="253" t="s">
        <v>40</v>
      </c>
      <c r="O338" s="44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AR338" s="21" t="s">
        <v>212</v>
      </c>
      <c r="AT338" s="21" t="s">
        <v>209</v>
      </c>
      <c r="AU338" s="21" t="s">
        <v>77</v>
      </c>
      <c r="AY338" s="21" t="s">
        <v>134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21" t="s">
        <v>77</v>
      </c>
      <c r="BK338" s="220">
        <f>ROUND(I338*H338,2)</f>
        <v>0</v>
      </c>
      <c r="BL338" s="21" t="s">
        <v>175</v>
      </c>
      <c r="BM338" s="21" t="s">
        <v>729</v>
      </c>
    </row>
    <row r="339" s="1" customFormat="1">
      <c r="B339" s="43"/>
      <c r="C339" s="71"/>
      <c r="D339" s="223" t="s">
        <v>730</v>
      </c>
      <c r="E339" s="71"/>
      <c r="F339" s="254" t="s">
        <v>731</v>
      </c>
      <c r="G339" s="71"/>
      <c r="H339" s="71"/>
      <c r="I339" s="181"/>
      <c r="J339" s="71"/>
      <c r="K339" s="71"/>
      <c r="L339" s="69"/>
      <c r="M339" s="255"/>
      <c r="N339" s="44"/>
      <c r="O339" s="44"/>
      <c r="P339" s="44"/>
      <c r="Q339" s="44"/>
      <c r="R339" s="44"/>
      <c r="S339" s="44"/>
      <c r="T339" s="92"/>
      <c r="AT339" s="21" t="s">
        <v>730</v>
      </c>
      <c r="AU339" s="21" t="s">
        <v>77</v>
      </c>
    </row>
    <row r="340" s="1" customFormat="1" ht="25.5" customHeight="1">
      <c r="B340" s="43"/>
      <c r="C340" s="209" t="s">
        <v>473</v>
      </c>
      <c r="D340" s="209" t="s">
        <v>135</v>
      </c>
      <c r="E340" s="210" t="s">
        <v>732</v>
      </c>
      <c r="F340" s="211" t="s">
        <v>733</v>
      </c>
      <c r="G340" s="212" t="s">
        <v>241</v>
      </c>
      <c r="H340" s="213">
        <v>2</v>
      </c>
      <c r="I340" s="214"/>
      <c r="J340" s="215">
        <f>ROUND(I340*H340,2)</f>
        <v>0</v>
      </c>
      <c r="K340" s="211" t="s">
        <v>139</v>
      </c>
      <c r="L340" s="69"/>
      <c r="M340" s="216" t="s">
        <v>21</v>
      </c>
      <c r="N340" s="217" t="s">
        <v>40</v>
      </c>
      <c r="O340" s="44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AR340" s="21" t="s">
        <v>175</v>
      </c>
      <c r="AT340" s="21" t="s">
        <v>135</v>
      </c>
      <c r="AU340" s="21" t="s">
        <v>77</v>
      </c>
      <c r="AY340" s="21" t="s">
        <v>134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1" t="s">
        <v>77</v>
      </c>
      <c r="BK340" s="220">
        <f>ROUND(I340*H340,2)</f>
        <v>0</v>
      </c>
      <c r="BL340" s="21" t="s">
        <v>175</v>
      </c>
      <c r="BM340" s="21" t="s">
        <v>734</v>
      </c>
    </row>
    <row r="341" s="1" customFormat="1" ht="25.5" customHeight="1">
      <c r="B341" s="43"/>
      <c r="C341" s="209" t="s">
        <v>735</v>
      </c>
      <c r="D341" s="209" t="s">
        <v>135</v>
      </c>
      <c r="E341" s="210" t="s">
        <v>736</v>
      </c>
      <c r="F341" s="211" t="s">
        <v>737</v>
      </c>
      <c r="G341" s="212" t="s">
        <v>241</v>
      </c>
      <c r="H341" s="213">
        <v>2</v>
      </c>
      <c r="I341" s="214"/>
      <c r="J341" s="215">
        <f>ROUND(I341*H341,2)</f>
        <v>0</v>
      </c>
      <c r="K341" s="211" t="s">
        <v>139</v>
      </c>
      <c r="L341" s="69"/>
      <c r="M341" s="216" t="s">
        <v>21</v>
      </c>
      <c r="N341" s="217" t="s">
        <v>40</v>
      </c>
      <c r="O341" s="44"/>
      <c r="P341" s="218">
        <f>O341*H341</f>
        <v>0</v>
      </c>
      <c r="Q341" s="218">
        <v>8.4712100000000005E-05</v>
      </c>
      <c r="R341" s="218">
        <f>Q341*H341</f>
        <v>0.00016942420000000001</v>
      </c>
      <c r="S341" s="218">
        <v>0</v>
      </c>
      <c r="T341" s="219">
        <f>S341*H341</f>
        <v>0</v>
      </c>
      <c r="AR341" s="21" t="s">
        <v>175</v>
      </c>
      <c r="AT341" s="21" t="s">
        <v>135</v>
      </c>
      <c r="AU341" s="21" t="s">
        <v>77</v>
      </c>
      <c r="AY341" s="21" t="s">
        <v>134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21" t="s">
        <v>77</v>
      </c>
      <c r="BK341" s="220">
        <f>ROUND(I341*H341,2)</f>
        <v>0</v>
      </c>
      <c r="BL341" s="21" t="s">
        <v>175</v>
      </c>
      <c r="BM341" s="21" t="s">
        <v>738</v>
      </c>
    </row>
    <row r="342" s="1" customFormat="1" ht="16.5" customHeight="1">
      <c r="B342" s="43"/>
      <c r="C342" s="244" t="s">
        <v>739</v>
      </c>
      <c r="D342" s="244" t="s">
        <v>209</v>
      </c>
      <c r="E342" s="245" t="s">
        <v>740</v>
      </c>
      <c r="F342" s="246" t="s">
        <v>741</v>
      </c>
      <c r="G342" s="247" t="s">
        <v>241</v>
      </c>
      <c r="H342" s="248">
        <v>2</v>
      </c>
      <c r="I342" s="249"/>
      <c r="J342" s="250">
        <f>ROUND(I342*H342,2)</f>
        <v>0</v>
      </c>
      <c r="K342" s="246" t="s">
        <v>285</v>
      </c>
      <c r="L342" s="251"/>
      <c r="M342" s="252" t="s">
        <v>21</v>
      </c>
      <c r="N342" s="253" t="s">
        <v>40</v>
      </c>
      <c r="O342" s="44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AR342" s="21" t="s">
        <v>212</v>
      </c>
      <c r="AT342" s="21" t="s">
        <v>209</v>
      </c>
      <c r="AU342" s="21" t="s">
        <v>77</v>
      </c>
      <c r="AY342" s="21" t="s">
        <v>134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21" t="s">
        <v>77</v>
      </c>
      <c r="BK342" s="220">
        <f>ROUND(I342*H342,2)</f>
        <v>0</v>
      </c>
      <c r="BL342" s="21" t="s">
        <v>175</v>
      </c>
      <c r="BM342" s="21" t="s">
        <v>742</v>
      </c>
    </row>
    <row r="343" s="1" customFormat="1" ht="25.5" customHeight="1">
      <c r="B343" s="43"/>
      <c r="C343" s="209" t="s">
        <v>743</v>
      </c>
      <c r="D343" s="209" t="s">
        <v>135</v>
      </c>
      <c r="E343" s="210" t="s">
        <v>744</v>
      </c>
      <c r="F343" s="211" t="s">
        <v>745</v>
      </c>
      <c r="G343" s="212" t="s">
        <v>241</v>
      </c>
      <c r="H343" s="213">
        <v>2</v>
      </c>
      <c r="I343" s="214"/>
      <c r="J343" s="215">
        <f>ROUND(I343*H343,2)</f>
        <v>0</v>
      </c>
      <c r="K343" s="211" t="s">
        <v>139</v>
      </c>
      <c r="L343" s="69"/>
      <c r="M343" s="216" t="s">
        <v>21</v>
      </c>
      <c r="N343" s="217" t="s">
        <v>40</v>
      </c>
      <c r="O343" s="44"/>
      <c r="P343" s="218">
        <f>O343*H343</f>
        <v>0</v>
      </c>
      <c r="Q343" s="218">
        <v>0</v>
      </c>
      <c r="R343" s="218">
        <f>Q343*H343</f>
        <v>0</v>
      </c>
      <c r="S343" s="218">
        <v>0.16600000000000001</v>
      </c>
      <c r="T343" s="219">
        <f>S343*H343</f>
        <v>0.33200000000000002</v>
      </c>
      <c r="AR343" s="21" t="s">
        <v>175</v>
      </c>
      <c r="AT343" s="21" t="s">
        <v>135</v>
      </c>
      <c r="AU343" s="21" t="s">
        <v>77</v>
      </c>
      <c r="AY343" s="21" t="s">
        <v>134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1" t="s">
        <v>77</v>
      </c>
      <c r="BK343" s="220">
        <f>ROUND(I343*H343,2)</f>
        <v>0</v>
      </c>
      <c r="BL343" s="21" t="s">
        <v>175</v>
      </c>
      <c r="BM343" s="21" t="s">
        <v>746</v>
      </c>
    </row>
    <row r="344" s="1" customFormat="1" ht="16.5" customHeight="1">
      <c r="B344" s="43"/>
      <c r="C344" s="209" t="s">
        <v>479</v>
      </c>
      <c r="D344" s="209" t="s">
        <v>135</v>
      </c>
      <c r="E344" s="210" t="s">
        <v>747</v>
      </c>
      <c r="F344" s="211" t="s">
        <v>748</v>
      </c>
      <c r="G344" s="212" t="s">
        <v>427</v>
      </c>
      <c r="H344" s="213">
        <v>1</v>
      </c>
      <c r="I344" s="214"/>
      <c r="J344" s="215">
        <f>ROUND(I344*H344,2)</f>
        <v>0</v>
      </c>
      <c r="K344" s="211" t="s">
        <v>285</v>
      </c>
      <c r="L344" s="69"/>
      <c r="M344" s="216" t="s">
        <v>21</v>
      </c>
      <c r="N344" s="217" t="s">
        <v>40</v>
      </c>
      <c r="O344" s="44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AR344" s="21" t="s">
        <v>175</v>
      </c>
      <c r="AT344" s="21" t="s">
        <v>135</v>
      </c>
      <c r="AU344" s="21" t="s">
        <v>77</v>
      </c>
      <c r="AY344" s="21" t="s">
        <v>134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21" t="s">
        <v>77</v>
      </c>
      <c r="BK344" s="220">
        <f>ROUND(I344*H344,2)</f>
        <v>0</v>
      </c>
      <c r="BL344" s="21" t="s">
        <v>175</v>
      </c>
      <c r="BM344" s="21" t="s">
        <v>749</v>
      </c>
    </row>
    <row r="345" s="1" customFormat="1" ht="16.5" customHeight="1">
      <c r="B345" s="43"/>
      <c r="C345" s="209" t="s">
        <v>921</v>
      </c>
      <c r="D345" s="209" t="s">
        <v>135</v>
      </c>
      <c r="E345" s="210" t="s">
        <v>922</v>
      </c>
      <c r="F345" s="211" t="s">
        <v>923</v>
      </c>
      <c r="G345" s="212" t="s">
        <v>427</v>
      </c>
      <c r="H345" s="213">
        <v>1</v>
      </c>
      <c r="I345" s="214"/>
      <c r="J345" s="215">
        <f>ROUND(I345*H345,2)</f>
        <v>0</v>
      </c>
      <c r="K345" s="211" t="s">
        <v>285</v>
      </c>
      <c r="L345" s="69"/>
      <c r="M345" s="216" t="s">
        <v>21</v>
      </c>
      <c r="N345" s="217" t="s">
        <v>40</v>
      </c>
      <c r="O345" s="44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AR345" s="21" t="s">
        <v>175</v>
      </c>
      <c r="AT345" s="21" t="s">
        <v>135</v>
      </c>
      <c r="AU345" s="21" t="s">
        <v>77</v>
      </c>
      <c r="AY345" s="21" t="s">
        <v>134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21" t="s">
        <v>77</v>
      </c>
      <c r="BK345" s="220">
        <f>ROUND(I345*H345,2)</f>
        <v>0</v>
      </c>
      <c r="BL345" s="21" t="s">
        <v>175</v>
      </c>
      <c r="BM345" s="21" t="s">
        <v>924</v>
      </c>
    </row>
    <row r="346" s="9" customFormat="1" ht="37.44" customHeight="1">
      <c r="B346" s="195"/>
      <c r="C346" s="196"/>
      <c r="D346" s="197" t="s">
        <v>68</v>
      </c>
      <c r="E346" s="198" t="s">
        <v>750</v>
      </c>
      <c r="F346" s="198" t="s">
        <v>751</v>
      </c>
      <c r="G346" s="196"/>
      <c r="H346" s="196"/>
      <c r="I346" s="199"/>
      <c r="J346" s="200">
        <f>BK346</f>
        <v>0</v>
      </c>
      <c r="K346" s="196"/>
      <c r="L346" s="201"/>
      <c r="M346" s="202"/>
      <c r="N346" s="203"/>
      <c r="O346" s="203"/>
      <c r="P346" s="204">
        <f>SUM(P347:P376)</f>
        <v>0</v>
      </c>
      <c r="Q346" s="203"/>
      <c r="R346" s="204">
        <f>SUM(R347:R376)</f>
        <v>0.089906264999999999</v>
      </c>
      <c r="S346" s="203"/>
      <c r="T346" s="205">
        <f>SUM(T347:T376)</f>
        <v>0.67618824</v>
      </c>
      <c r="AR346" s="206" t="s">
        <v>79</v>
      </c>
      <c r="AT346" s="207" t="s">
        <v>68</v>
      </c>
      <c r="AU346" s="207" t="s">
        <v>69</v>
      </c>
      <c r="AY346" s="206" t="s">
        <v>134</v>
      </c>
      <c r="BK346" s="208">
        <f>SUM(BK347:BK376)</f>
        <v>0</v>
      </c>
    </row>
    <row r="347" s="1" customFormat="1" ht="16.5" customHeight="1">
      <c r="B347" s="43"/>
      <c r="C347" s="209" t="s">
        <v>758</v>
      </c>
      <c r="D347" s="209" t="s">
        <v>135</v>
      </c>
      <c r="E347" s="210" t="s">
        <v>752</v>
      </c>
      <c r="F347" s="211" t="s">
        <v>753</v>
      </c>
      <c r="G347" s="212" t="s">
        <v>203</v>
      </c>
      <c r="H347" s="213">
        <v>19.260000000000002</v>
      </c>
      <c r="I347" s="214"/>
      <c r="J347" s="215">
        <f>ROUND(I347*H347,2)</f>
        <v>0</v>
      </c>
      <c r="K347" s="211" t="s">
        <v>139</v>
      </c>
      <c r="L347" s="69"/>
      <c r="M347" s="216" t="s">
        <v>21</v>
      </c>
      <c r="N347" s="217" t="s">
        <v>40</v>
      </c>
      <c r="O347" s="44"/>
      <c r="P347" s="218">
        <f>O347*H347</f>
        <v>0</v>
      </c>
      <c r="Q347" s="218">
        <v>0</v>
      </c>
      <c r="R347" s="218">
        <f>Q347*H347</f>
        <v>0</v>
      </c>
      <c r="S347" s="218">
        <v>0.0032499999999999999</v>
      </c>
      <c r="T347" s="219">
        <f>S347*H347</f>
        <v>0.062594999999999998</v>
      </c>
      <c r="AR347" s="21" t="s">
        <v>175</v>
      </c>
      <c r="AT347" s="21" t="s">
        <v>135</v>
      </c>
      <c r="AU347" s="21" t="s">
        <v>77</v>
      </c>
      <c r="AY347" s="21" t="s">
        <v>134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1" t="s">
        <v>77</v>
      </c>
      <c r="BK347" s="220">
        <f>ROUND(I347*H347,2)</f>
        <v>0</v>
      </c>
      <c r="BL347" s="21" t="s">
        <v>175</v>
      </c>
      <c r="BM347" s="21" t="s">
        <v>761</v>
      </c>
    </row>
    <row r="348" s="10" customFormat="1">
      <c r="B348" s="221"/>
      <c r="C348" s="222"/>
      <c r="D348" s="223" t="s">
        <v>141</v>
      </c>
      <c r="E348" s="224" t="s">
        <v>21</v>
      </c>
      <c r="F348" s="225" t="s">
        <v>755</v>
      </c>
      <c r="G348" s="222"/>
      <c r="H348" s="226">
        <v>5.8099999999999996</v>
      </c>
      <c r="I348" s="227"/>
      <c r="J348" s="222"/>
      <c r="K348" s="222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141</v>
      </c>
      <c r="AU348" s="232" t="s">
        <v>77</v>
      </c>
      <c r="AV348" s="10" t="s">
        <v>79</v>
      </c>
      <c r="AW348" s="10" t="s">
        <v>143</v>
      </c>
      <c r="AX348" s="10" t="s">
        <v>69</v>
      </c>
      <c r="AY348" s="232" t="s">
        <v>134</v>
      </c>
    </row>
    <row r="349" s="10" customFormat="1">
      <c r="B349" s="221"/>
      <c r="C349" s="222"/>
      <c r="D349" s="223" t="s">
        <v>141</v>
      </c>
      <c r="E349" s="224" t="s">
        <v>21</v>
      </c>
      <c r="F349" s="225" t="s">
        <v>756</v>
      </c>
      <c r="G349" s="222"/>
      <c r="H349" s="226">
        <v>7.0499999999999998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141</v>
      </c>
      <c r="AU349" s="232" t="s">
        <v>77</v>
      </c>
      <c r="AV349" s="10" t="s">
        <v>79</v>
      </c>
      <c r="AW349" s="10" t="s">
        <v>143</v>
      </c>
      <c r="AX349" s="10" t="s">
        <v>69</v>
      </c>
      <c r="AY349" s="232" t="s">
        <v>134</v>
      </c>
    </row>
    <row r="350" s="10" customFormat="1">
      <c r="B350" s="221"/>
      <c r="C350" s="222"/>
      <c r="D350" s="223" t="s">
        <v>141</v>
      </c>
      <c r="E350" s="224" t="s">
        <v>21</v>
      </c>
      <c r="F350" s="225" t="s">
        <v>757</v>
      </c>
      <c r="G350" s="222"/>
      <c r="H350" s="226">
        <v>6.4000000000000004</v>
      </c>
      <c r="I350" s="227"/>
      <c r="J350" s="222"/>
      <c r="K350" s="222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141</v>
      </c>
      <c r="AU350" s="232" t="s">
        <v>77</v>
      </c>
      <c r="AV350" s="10" t="s">
        <v>79</v>
      </c>
      <c r="AW350" s="10" t="s">
        <v>143</v>
      </c>
      <c r="AX350" s="10" t="s">
        <v>69</v>
      </c>
      <c r="AY350" s="232" t="s">
        <v>134</v>
      </c>
    </row>
    <row r="351" s="10" customFormat="1">
      <c r="B351" s="221"/>
      <c r="C351" s="222"/>
      <c r="D351" s="223" t="s">
        <v>141</v>
      </c>
      <c r="E351" s="224" t="s">
        <v>21</v>
      </c>
      <c r="F351" s="225" t="s">
        <v>21</v>
      </c>
      <c r="G351" s="222"/>
      <c r="H351" s="226">
        <v>0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141</v>
      </c>
      <c r="AU351" s="232" t="s">
        <v>77</v>
      </c>
      <c r="AV351" s="10" t="s">
        <v>79</v>
      </c>
      <c r="AW351" s="10" t="s">
        <v>6</v>
      </c>
      <c r="AX351" s="10" t="s">
        <v>69</v>
      </c>
      <c r="AY351" s="232" t="s">
        <v>134</v>
      </c>
    </row>
    <row r="352" s="11" customFormat="1">
      <c r="B352" s="233"/>
      <c r="C352" s="234"/>
      <c r="D352" s="223" t="s">
        <v>141</v>
      </c>
      <c r="E352" s="235" t="s">
        <v>21</v>
      </c>
      <c r="F352" s="236" t="s">
        <v>144</v>
      </c>
      <c r="G352" s="234"/>
      <c r="H352" s="237">
        <v>19.260000000000002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141</v>
      </c>
      <c r="AU352" s="243" t="s">
        <v>77</v>
      </c>
      <c r="AV352" s="11" t="s">
        <v>140</v>
      </c>
      <c r="AW352" s="11" t="s">
        <v>143</v>
      </c>
      <c r="AX352" s="11" t="s">
        <v>77</v>
      </c>
      <c r="AY352" s="243" t="s">
        <v>134</v>
      </c>
    </row>
    <row r="353" s="1" customFormat="1" ht="25.5" customHeight="1">
      <c r="B353" s="43"/>
      <c r="C353" s="209" t="s">
        <v>486</v>
      </c>
      <c r="D353" s="209" t="s">
        <v>135</v>
      </c>
      <c r="E353" s="210" t="s">
        <v>759</v>
      </c>
      <c r="F353" s="211" t="s">
        <v>760</v>
      </c>
      <c r="G353" s="212" t="s">
        <v>203</v>
      </c>
      <c r="H353" s="213">
        <v>13.515000000000001</v>
      </c>
      <c r="I353" s="214"/>
      <c r="J353" s="215">
        <f>ROUND(I353*H353,2)</f>
        <v>0</v>
      </c>
      <c r="K353" s="211" t="s">
        <v>139</v>
      </c>
      <c r="L353" s="69"/>
      <c r="M353" s="216" t="s">
        <v>21</v>
      </c>
      <c r="N353" s="217" t="s">
        <v>40</v>
      </c>
      <c r="O353" s="44"/>
      <c r="P353" s="218">
        <f>O353*H353</f>
        <v>0</v>
      </c>
      <c r="Q353" s="218">
        <v>0.000455</v>
      </c>
      <c r="R353" s="218">
        <f>Q353*H353</f>
        <v>0.0061493250000000006</v>
      </c>
      <c r="S353" s="218">
        <v>0</v>
      </c>
      <c r="T353" s="219">
        <f>S353*H353</f>
        <v>0</v>
      </c>
      <c r="AR353" s="21" t="s">
        <v>175</v>
      </c>
      <c r="AT353" s="21" t="s">
        <v>135</v>
      </c>
      <c r="AU353" s="21" t="s">
        <v>77</v>
      </c>
      <c r="AY353" s="21" t="s">
        <v>134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21" t="s">
        <v>77</v>
      </c>
      <c r="BK353" s="220">
        <f>ROUND(I353*H353,2)</f>
        <v>0</v>
      </c>
      <c r="BL353" s="21" t="s">
        <v>175</v>
      </c>
      <c r="BM353" s="21" t="s">
        <v>765</v>
      </c>
    </row>
    <row r="354" s="10" customFormat="1">
      <c r="B354" s="221"/>
      <c r="C354" s="222"/>
      <c r="D354" s="223" t="s">
        <v>141</v>
      </c>
      <c r="E354" s="224" t="s">
        <v>21</v>
      </c>
      <c r="F354" s="225" t="s">
        <v>762</v>
      </c>
      <c r="G354" s="222"/>
      <c r="H354" s="226">
        <v>13.515000000000001</v>
      </c>
      <c r="I354" s="227"/>
      <c r="J354" s="222"/>
      <c r="K354" s="222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141</v>
      </c>
      <c r="AU354" s="232" t="s">
        <v>77</v>
      </c>
      <c r="AV354" s="10" t="s">
        <v>79</v>
      </c>
      <c r="AW354" s="10" t="s">
        <v>143</v>
      </c>
      <c r="AX354" s="10" t="s">
        <v>69</v>
      </c>
      <c r="AY354" s="232" t="s">
        <v>134</v>
      </c>
    </row>
    <row r="355" s="11" customFormat="1">
      <c r="B355" s="233"/>
      <c r="C355" s="234"/>
      <c r="D355" s="223" t="s">
        <v>141</v>
      </c>
      <c r="E355" s="235" t="s">
        <v>21</v>
      </c>
      <c r="F355" s="236" t="s">
        <v>144</v>
      </c>
      <c r="G355" s="234"/>
      <c r="H355" s="237">
        <v>13.515000000000001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141</v>
      </c>
      <c r="AU355" s="243" t="s">
        <v>77</v>
      </c>
      <c r="AV355" s="11" t="s">
        <v>140</v>
      </c>
      <c r="AW355" s="11" t="s">
        <v>143</v>
      </c>
      <c r="AX355" s="11" t="s">
        <v>77</v>
      </c>
      <c r="AY355" s="243" t="s">
        <v>134</v>
      </c>
    </row>
    <row r="356" s="1" customFormat="1" ht="16.5" customHeight="1">
      <c r="B356" s="43"/>
      <c r="C356" s="244" t="s">
        <v>767</v>
      </c>
      <c r="D356" s="244" t="s">
        <v>209</v>
      </c>
      <c r="E356" s="245" t="s">
        <v>763</v>
      </c>
      <c r="F356" s="246" t="s">
        <v>764</v>
      </c>
      <c r="G356" s="247" t="s">
        <v>241</v>
      </c>
      <c r="H356" s="248">
        <v>49.555</v>
      </c>
      <c r="I356" s="249"/>
      <c r="J356" s="250">
        <f>ROUND(I356*H356,2)</f>
        <v>0</v>
      </c>
      <c r="K356" s="246" t="s">
        <v>139</v>
      </c>
      <c r="L356" s="251"/>
      <c r="M356" s="252" t="s">
        <v>21</v>
      </c>
      <c r="N356" s="253" t="s">
        <v>40</v>
      </c>
      <c r="O356" s="44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AR356" s="21" t="s">
        <v>212</v>
      </c>
      <c r="AT356" s="21" t="s">
        <v>209</v>
      </c>
      <c r="AU356" s="21" t="s">
        <v>77</v>
      </c>
      <c r="AY356" s="21" t="s">
        <v>134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1" t="s">
        <v>77</v>
      </c>
      <c r="BK356" s="220">
        <f>ROUND(I356*H356,2)</f>
        <v>0</v>
      </c>
      <c r="BL356" s="21" t="s">
        <v>175</v>
      </c>
      <c r="BM356" s="21" t="s">
        <v>770</v>
      </c>
    </row>
    <row r="357" s="10" customFormat="1">
      <c r="B357" s="221"/>
      <c r="C357" s="222"/>
      <c r="D357" s="223" t="s">
        <v>141</v>
      </c>
      <c r="E357" s="224" t="s">
        <v>21</v>
      </c>
      <c r="F357" s="225" t="s">
        <v>766</v>
      </c>
      <c r="G357" s="222"/>
      <c r="H357" s="226">
        <v>49.555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141</v>
      </c>
      <c r="AU357" s="232" t="s">
        <v>77</v>
      </c>
      <c r="AV357" s="10" t="s">
        <v>79</v>
      </c>
      <c r="AW357" s="10" t="s">
        <v>143</v>
      </c>
      <c r="AX357" s="10" t="s">
        <v>69</v>
      </c>
      <c r="AY357" s="232" t="s">
        <v>134</v>
      </c>
    </row>
    <row r="358" s="10" customFormat="1">
      <c r="B358" s="221"/>
      <c r="C358" s="222"/>
      <c r="D358" s="223" t="s">
        <v>141</v>
      </c>
      <c r="E358" s="224" t="s">
        <v>21</v>
      </c>
      <c r="F358" s="225" t="s">
        <v>21</v>
      </c>
      <c r="G358" s="222"/>
      <c r="H358" s="226">
        <v>0</v>
      </c>
      <c r="I358" s="227"/>
      <c r="J358" s="222"/>
      <c r="K358" s="222"/>
      <c r="L358" s="228"/>
      <c r="M358" s="229"/>
      <c r="N358" s="230"/>
      <c r="O358" s="230"/>
      <c r="P358" s="230"/>
      <c r="Q358" s="230"/>
      <c r="R358" s="230"/>
      <c r="S358" s="230"/>
      <c r="T358" s="231"/>
      <c r="AT358" s="232" t="s">
        <v>141</v>
      </c>
      <c r="AU358" s="232" t="s">
        <v>77</v>
      </c>
      <c r="AV358" s="10" t="s">
        <v>79</v>
      </c>
      <c r="AW358" s="10" t="s">
        <v>6</v>
      </c>
      <c r="AX358" s="10" t="s">
        <v>69</v>
      </c>
      <c r="AY358" s="232" t="s">
        <v>134</v>
      </c>
    </row>
    <row r="359" s="11" customFormat="1">
      <c r="B359" s="233"/>
      <c r="C359" s="234"/>
      <c r="D359" s="223" t="s">
        <v>141</v>
      </c>
      <c r="E359" s="235" t="s">
        <v>21</v>
      </c>
      <c r="F359" s="236" t="s">
        <v>144</v>
      </c>
      <c r="G359" s="234"/>
      <c r="H359" s="237">
        <v>49.555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141</v>
      </c>
      <c r="AU359" s="243" t="s">
        <v>77</v>
      </c>
      <c r="AV359" s="11" t="s">
        <v>140</v>
      </c>
      <c r="AW359" s="11" t="s">
        <v>143</v>
      </c>
      <c r="AX359" s="11" t="s">
        <v>77</v>
      </c>
      <c r="AY359" s="243" t="s">
        <v>134</v>
      </c>
    </row>
    <row r="360" s="1" customFormat="1" ht="16.5" customHeight="1">
      <c r="B360" s="43"/>
      <c r="C360" s="209" t="s">
        <v>490</v>
      </c>
      <c r="D360" s="209" t="s">
        <v>135</v>
      </c>
      <c r="E360" s="210" t="s">
        <v>768</v>
      </c>
      <c r="F360" s="211" t="s">
        <v>769</v>
      </c>
      <c r="G360" s="212" t="s">
        <v>138</v>
      </c>
      <c r="H360" s="213">
        <v>22.542000000000002</v>
      </c>
      <c r="I360" s="214"/>
      <c r="J360" s="215">
        <f>ROUND(I360*H360,2)</f>
        <v>0</v>
      </c>
      <c r="K360" s="211" t="s">
        <v>139</v>
      </c>
      <c r="L360" s="69"/>
      <c r="M360" s="216" t="s">
        <v>21</v>
      </c>
      <c r="N360" s="217" t="s">
        <v>40</v>
      </c>
      <c r="O360" s="44"/>
      <c r="P360" s="218">
        <f>O360*H360</f>
        <v>0</v>
      </c>
      <c r="Q360" s="218">
        <v>0</v>
      </c>
      <c r="R360" s="218">
        <f>Q360*H360</f>
        <v>0</v>
      </c>
      <c r="S360" s="218">
        <v>0.027220000000000001</v>
      </c>
      <c r="T360" s="219">
        <f>S360*H360</f>
        <v>0.61359324000000004</v>
      </c>
      <c r="AR360" s="21" t="s">
        <v>175</v>
      </c>
      <c r="AT360" s="21" t="s">
        <v>135</v>
      </c>
      <c r="AU360" s="21" t="s">
        <v>77</v>
      </c>
      <c r="AY360" s="21" t="s">
        <v>134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1" t="s">
        <v>77</v>
      </c>
      <c r="BK360" s="220">
        <f>ROUND(I360*H360,2)</f>
        <v>0</v>
      </c>
      <c r="BL360" s="21" t="s">
        <v>175</v>
      </c>
      <c r="BM360" s="21" t="s">
        <v>773</v>
      </c>
    </row>
    <row r="361" s="1" customFormat="1" ht="25.5" customHeight="1">
      <c r="B361" s="43"/>
      <c r="C361" s="209" t="s">
        <v>776</v>
      </c>
      <c r="D361" s="209" t="s">
        <v>135</v>
      </c>
      <c r="E361" s="210" t="s">
        <v>771</v>
      </c>
      <c r="F361" s="211" t="s">
        <v>772</v>
      </c>
      <c r="G361" s="212" t="s">
        <v>138</v>
      </c>
      <c r="H361" s="213">
        <v>22.542000000000002</v>
      </c>
      <c r="I361" s="214"/>
      <c r="J361" s="215">
        <f>ROUND(I361*H361,2)</f>
        <v>0</v>
      </c>
      <c r="K361" s="211" t="s">
        <v>139</v>
      </c>
      <c r="L361" s="69"/>
      <c r="M361" s="216" t="s">
        <v>21</v>
      </c>
      <c r="N361" s="217" t="s">
        <v>40</v>
      </c>
      <c r="O361" s="44"/>
      <c r="P361" s="218">
        <f>O361*H361</f>
        <v>0</v>
      </c>
      <c r="Q361" s="218">
        <v>0.0036700000000000001</v>
      </c>
      <c r="R361" s="218">
        <f>Q361*H361</f>
        <v>0.082729140000000007</v>
      </c>
      <c r="S361" s="218">
        <v>0</v>
      </c>
      <c r="T361" s="219">
        <f>S361*H361</f>
        <v>0</v>
      </c>
      <c r="AR361" s="21" t="s">
        <v>175</v>
      </c>
      <c r="AT361" s="21" t="s">
        <v>135</v>
      </c>
      <c r="AU361" s="21" t="s">
        <v>77</v>
      </c>
      <c r="AY361" s="21" t="s">
        <v>134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21" t="s">
        <v>77</v>
      </c>
      <c r="BK361" s="220">
        <f>ROUND(I361*H361,2)</f>
        <v>0</v>
      </c>
      <c r="BL361" s="21" t="s">
        <v>175</v>
      </c>
      <c r="BM361" s="21" t="s">
        <v>779</v>
      </c>
    </row>
    <row r="362" s="10" customFormat="1">
      <c r="B362" s="221"/>
      <c r="C362" s="222"/>
      <c r="D362" s="223" t="s">
        <v>141</v>
      </c>
      <c r="E362" s="224" t="s">
        <v>21</v>
      </c>
      <c r="F362" s="225" t="s">
        <v>774</v>
      </c>
      <c r="G362" s="222"/>
      <c r="H362" s="226">
        <v>22.315999999999999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141</v>
      </c>
      <c r="AU362" s="232" t="s">
        <v>77</v>
      </c>
      <c r="AV362" s="10" t="s">
        <v>79</v>
      </c>
      <c r="AW362" s="10" t="s">
        <v>143</v>
      </c>
      <c r="AX362" s="10" t="s">
        <v>69</v>
      </c>
      <c r="AY362" s="232" t="s">
        <v>134</v>
      </c>
    </row>
    <row r="363" s="10" customFormat="1">
      <c r="B363" s="221"/>
      <c r="C363" s="222"/>
      <c r="D363" s="223" t="s">
        <v>141</v>
      </c>
      <c r="E363" s="224" t="s">
        <v>21</v>
      </c>
      <c r="F363" s="225" t="s">
        <v>775</v>
      </c>
      <c r="G363" s="222"/>
      <c r="H363" s="226">
        <v>0.22620000000000001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141</v>
      </c>
      <c r="AU363" s="232" t="s">
        <v>77</v>
      </c>
      <c r="AV363" s="10" t="s">
        <v>79</v>
      </c>
      <c r="AW363" s="10" t="s">
        <v>143</v>
      </c>
      <c r="AX363" s="10" t="s">
        <v>69</v>
      </c>
      <c r="AY363" s="232" t="s">
        <v>134</v>
      </c>
    </row>
    <row r="364" s="10" customFormat="1">
      <c r="B364" s="221"/>
      <c r="C364" s="222"/>
      <c r="D364" s="223" t="s">
        <v>141</v>
      </c>
      <c r="E364" s="224" t="s">
        <v>21</v>
      </c>
      <c r="F364" s="225" t="s">
        <v>21</v>
      </c>
      <c r="G364" s="222"/>
      <c r="H364" s="226">
        <v>0</v>
      </c>
      <c r="I364" s="227"/>
      <c r="J364" s="222"/>
      <c r="K364" s="222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141</v>
      </c>
      <c r="AU364" s="232" t="s">
        <v>77</v>
      </c>
      <c r="AV364" s="10" t="s">
        <v>79</v>
      </c>
      <c r="AW364" s="10" t="s">
        <v>6</v>
      </c>
      <c r="AX364" s="10" t="s">
        <v>69</v>
      </c>
      <c r="AY364" s="232" t="s">
        <v>134</v>
      </c>
    </row>
    <row r="365" s="11" customFormat="1">
      <c r="B365" s="233"/>
      <c r="C365" s="234"/>
      <c r="D365" s="223" t="s">
        <v>141</v>
      </c>
      <c r="E365" s="235" t="s">
        <v>21</v>
      </c>
      <c r="F365" s="236" t="s">
        <v>144</v>
      </c>
      <c r="G365" s="234"/>
      <c r="H365" s="237">
        <v>22.542200000000001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141</v>
      </c>
      <c r="AU365" s="243" t="s">
        <v>77</v>
      </c>
      <c r="AV365" s="11" t="s">
        <v>140</v>
      </c>
      <c r="AW365" s="11" t="s">
        <v>143</v>
      </c>
      <c r="AX365" s="11" t="s">
        <v>77</v>
      </c>
      <c r="AY365" s="243" t="s">
        <v>134</v>
      </c>
    </row>
    <row r="366" s="1" customFormat="1" ht="16.5" customHeight="1">
      <c r="B366" s="43"/>
      <c r="C366" s="244" t="s">
        <v>493</v>
      </c>
      <c r="D366" s="244" t="s">
        <v>209</v>
      </c>
      <c r="E366" s="245" t="s">
        <v>777</v>
      </c>
      <c r="F366" s="246" t="s">
        <v>778</v>
      </c>
      <c r="G366" s="247" t="s">
        <v>138</v>
      </c>
      <c r="H366" s="248">
        <v>24.795999999999999</v>
      </c>
      <c r="I366" s="249"/>
      <c r="J366" s="250">
        <f>ROUND(I366*H366,2)</f>
        <v>0</v>
      </c>
      <c r="K366" s="246" t="s">
        <v>139</v>
      </c>
      <c r="L366" s="251"/>
      <c r="M366" s="252" t="s">
        <v>21</v>
      </c>
      <c r="N366" s="253" t="s">
        <v>40</v>
      </c>
      <c r="O366" s="44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AR366" s="21" t="s">
        <v>212</v>
      </c>
      <c r="AT366" s="21" t="s">
        <v>209</v>
      </c>
      <c r="AU366" s="21" t="s">
        <v>77</v>
      </c>
      <c r="AY366" s="21" t="s">
        <v>134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21" t="s">
        <v>77</v>
      </c>
      <c r="BK366" s="220">
        <f>ROUND(I366*H366,2)</f>
        <v>0</v>
      </c>
      <c r="BL366" s="21" t="s">
        <v>175</v>
      </c>
      <c r="BM366" s="21" t="s">
        <v>783</v>
      </c>
    </row>
    <row r="367" s="10" customFormat="1">
      <c r="B367" s="221"/>
      <c r="C367" s="222"/>
      <c r="D367" s="223" t="s">
        <v>141</v>
      </c>
      <c r="E367" s="224" t="s">
        <v>21</v>
      </c>
      <c r="F367" s="225" t="s">
        <v>780</v>
      </c>
      <c r="G367" s="222"/>
      <c r="H367" s="226">
        <v>24.796199999999999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141</v>
      </c>
      <c r="AU367" s="232" t="s">
        <v>77</v>
      </c>
      <c r="AV367" s="10" t="s">
        <v>79</v>
      </c>
      <c r="AW367" s="10" t="s">
        <v>143</v>
      </c>
      <c r="AX367" s="10" t="s">
        <v>69</v>
      </c>
      <c r="AY367" s="232" t="s">
        <v>134</v>
      </c>
    </row>
    <row r="368" s="10" customFormat="1">
      <c r="B368" s="221"/>
      <c r="C368" s="222"/>
      <c r="D368" s="223" t="s">
        <v>141</v>
      </c>
      <c r="E368" s="224" t="s">
        <v>21</v>
      </c>
      <c r="F368" s="225" t="s">
        <v>21</v>
      </c>
      <c r="G368" s="222"/>
      <c r="H368" s="226">
        <v>0</v>
      </c>
      <c r="I368" s="227"/>
      <c r="J368" s="222"/>
      <c r="K368" s="222"/>
      <c r="L368" s="228"/>
      <c r="M368" s="229"/>
      <c r="N368" s="230"/>
      <c r="O368" s="230"/>
      <c r="P368" s="230"/>
      <c r="Q368" s="230"/>
      <c r="R368" s="230"/>
      <c r="S368" s="230"/>
      <c r="T368" s="231"/>
      <c r="AT368" s="232" t="s">
        <v>141</v>
      </c>
      <c r="AU368" s="232" t="s">
        <v>77</v>
      </c>
      <c r="AV368" s="10" t="s">
        <v>79</v>
      </c>
      <c r="AW368" s="10" t="s">
        <v>6</v>
      </c>
      <c r="AX368" s="10" t="s">
        <v>69</v>
      </c>
      <c r="AY368" s="232" t="s">
        <v>134</v>
      </c>
    </row>
    <row r="369" s="11" customFormat="1">
      <c r="B369" s="233"/>
      <c r="C369" s="234"/>
      <c r="D369" s="223" t="s">
        <v>141</v>
      </c>
      <c r="E369" s="235" t="s">
        <v>21</v>
      </c>
      <c r="F369" s="236" t="s">
        <v>144</v>
      </c>
      <c r="G369" s="234"/>
      <c r="H369" s="237">
        <v>24.796199999999999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141</v>
      </c>
      <c r="AU369" s="243" t="s">
        <v>77</v>
      </c>
      <c r="AV369" s="11" t="s">
        <v>140</v>
      </c>
      <c r="AW369" s="11" t="s">
        <v>143</v>
      </c>
      <c r="AX369" s="11" t="s">
        <v>77</v>
      </c>
      <c r="AY369" s="243" t="s">
        <v>134</v>
      </c>
    </row>
    <row r="370" s="1" customFormat="1" ht="25.5" customHeight="1">
      <c r="B370" s="43"/>
      <c r="C370" s="209" t="s">
        <v>784</v>
      </c>
      <c r="D370" s="209" t="s">
        <v>135</v>
      </c>
      <c r="E370" s="210" t="s">
        <v>781</v>
      </c>
      <c r="F370" s="211" t="s">
        <v>782</v>
      </c>
      <c r="G370" s="212" t="s">
        <v>138</v>
      </c>
      <c r="H370" s="213">
        <v>4.1980000000000004</v>
      </c>
      <c r="I370" s="214"/>
      <c r="J370" s="215">
        <f>ROUND(I370*H370,2)</f>
        <v>0</v>
      </c>
      <c r="K370" s="211" t="s">
        <v>139</v>
      </c>
      <c r="L370" s="69"/>
      <c r="M370" s="216" t="s">
        <v>21</v>
      </c>
      <c r="N370" s="217" t="s">
        <v>40</v>
      </c>
      <c r="O370" s="44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9">
        <f>S370*H370</f>
        <v>0</v>
      </c>
      <c r="AR370" s="21" t="s">
        <v>175</v>
      </c>
      <c r="AT370" s="21" t="s">
        <v>135</v>
      </c>
      <c r="AU370" s="21" t="s">
        <v>77</v>
      </c>
      <c r="AY370" s="21" t="s">
        <v>134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21" t="s">
        <v>77</v>
      </c>
      <c r="BK370" s="220">
        <f>ROUND(I370*H370,2)</f>
        <v>0</v>
      </c>
      <c r="BL370" s="21" t="s">
        <v>175</v>
      </c>
      <c r="BM370" s="21" t="s">
        <v>787</v>
      </c>
    </row>
    <row r="371" s="1" customFormat="1" ht="16.5" customHeight="1">
      <c r="B371" s="43"/>
      <c r="C371" s="209" t="s">
        <v>497</v>
      </c>
      <c r="D371" s="209" t="s">
        <v>135</v>
      </c>
      <c r="E371" s="210" t="s">
        <v>785</v>
      </c>
      <c r="F371" s="211" t="s">
        <v>786</v>
      </c>
      <c r="G371" s="212" t="s">
        <v>203</v>
      </c>
      <c r="H371" s="213">
        <v>34.259999999999998</v>
      </c>
      <c r="I371" s="214"/>
      <c r="J371" s="215">
        <f>ROUND(I371*H371,2)</f>
        <v>0</v>
      </c>
      <c r="K371" s="211" t="s">
        <v>139</v>
      </c>
      <c r="L371" s="69"/>
      <c r="M371" s="216" t="s">
        <v>21</v>
      </c>
      <c r="N371" s="217" t="s">
        <v>40</v>
      </c>
      <c r="O371" s="44"/>
      <c r="P371" s="218">
        <f>O371*H371</f>
        <v>0</v>
      </c>
      <c r="Q371" s="218">
        <v>3.0000000000000001E-05</v>
      </c>
      <c r="R371" s="218">
        <f>Q371*H371</f>
        <v>0.0010277999999999999</v>
      </c>
      <c r="S371" s="218">
        <v>0</v>
      </c>
      <c r="T371" s="219">
        <f>S371*H371</f>
        <v>0</v>
      </c>
      <c r="AR371" s="21" t="s">
        <v>175</v>
      </c>
      <c r="AT371" s="21" t="s">
        <v>135</v>
      </c>
      <c r="AU371" s="21" t="s">
        <v>77</v>
      </c>
      <c r="AY371" s="21" t="s">
        <v>134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1" t="s">
        <v>77</v>
      </c>
      <c r="BK371" s="220">
        <f>ROUND(I371*H371,2)</f>
        <v>0</v>
      </c>
      <c r="BL371" s="21" t="s">
        <v>175</v>
      </c>
      <c r="BM371" s="21" t="s">
        <v>790</v>
      </c>
    </row>
    <row r="372" s="1" customFormat="1" ht="16.5" customHeight="1">
      <c r="B372" s="43"/>
      <c r="C372" s="209" t="s">
        <v>925</v>
      </c>
      <c r="D372" s="209" t="s">
        <v>135</v>
      </c>
      <c r="E372" s="210" t="s">
        <v>788</v>
      </c>
      <c r="F372" s="211" t="s">
        <v>789</v>
      </c>
      <c r="G372" s="212" t="s">
        <v>241</v>
      </c>
      <c r="H372" s="213">
        <v>54</v>
      </c>
      <c r="I372" s="214"/>
      <c r="J372" s="215">
        <f>ROUND(I372*H372,2)</f>
        <v>0</v>
      </c>
      <c r="K372" s="211" t="s">
        <v>139</v>
      </c>
      <c r="L372" s="69"/>
      <c r="M372" s="216" t="s">
        <v>21</v>
      </c>
      <c r="N372" s="217" t="s">
        <v>40</v>
      </c>
      <c r="O372" s="44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AR372" s="21" t="s">
        <v>175</v>
      </c>
      <c r="AT372" s="21" t="s">
        <v>135</v>
      </c>
      <c r="AU372" s="21" t="s">
        <v>77</v>
      </c>
      <c r="AY372" s="21" t="s">
        <v>134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1" t="s">
        <v>77</v>
      </c>
      <c r="BK372" s="220">
        <f>ROUND(I372*H372,2)</f>
        <v>0</v>
      </c>
      <c r="BL372" s="21" t="s">
        <v>175</v>
      </c>
      <c r="BM372" s="21" t="s">
        <v>926</v>
      </c>
    </row>
    <row r="373" s="10" customFormat="1">
      <c r="B373" s="221"/>
      <c r="C373" s="222"/>
      <c r="D373" s="223" t="s">
        <v>141</v>
      </c>
      <c r="E373" s="224" t="s">
        <v>21</v>
      </c>
      <c r="F373" s="225" t="s">
        <v>791</v>
      </c>
      <c r="G373" s="222"/>
      <c r="H373" s="226">
        <v>28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141</v>
      </c>
      <c r="AU373" s="232" t="s">
        <v>77</v>
      </c>
      <c r="AV373" s="10" t="s">
        <v>79</v>
      </c>
      <c r="AW373" s="10" t="s">
        <v>143</v>
      </c>
      <c r="AX373" s="10" t="s">
        <v>69</v>
      </c>
      <c r="AY373" s="232" t="s">
        <v>134</v>
      </c>
    </row>
    <row r="374" s="10" customFormat="1">
      <c r="B374" s="221"/>
      <c r="C374" s="222"/>
      <c r="D374" s="223" t="s">
        <v>141</v>
      </c>
      <c r="E374" s="224" t="s">
        <v>21</v>
      </c>
      <c r="F374" s="225" t="s">
        <v>792</v>
      </c>
      <c r="G374" s="222"/>
      <c r="H374" s="226">
        <v>26</v>
      </c>
      <c r="I374" s="227"/>
      <c r="J374" s="222"/>
      <c r="K374" s="222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141</v>
      </c>
      <c r="AU374" s="232" t="s">
        <v>77</v>
      </c>
      <c r="AV374" s="10" t="s">
        <v>79</v>
      </c>
      <c r="AW374" s="10" t="s">
        <v>143</v>
      </c>
      <c r="AX374" s="10" t="s">
        <v>69</v>
      </c>
      <c r="AY374" s="232" t="s">
        <v>134</v>
      </c>
    </row>
    <row r="375" s="10" customFormat="1">
      <c r="B375" s="221"/>
      <c r="C375" s="222"/>
      <c r="D375" s="223" t="s">
        <v>141</v>
      </c>
      <c r="E375" s="224" t="s">
        <v>21</v>
      </c>
      <c r="F375" s="225" t="s">
        <v>21</v>
      </c>
      <c r="G375" s="222"/>
      <c r="H375" s="226">
        <v>0</v>
      </c>
      <c r="I375" s="227"/>
      <c r="J375" s="222"/>
      <c r="K375" s="222"/>
      <c r="L375" s="228"/>
      <c r="M375" s="229"/>
      <c r="N375" s="230"/>
      <c r="O375" s="230"/>
      <c r="P375" s="230"/>
      <c r="Q375" s="230"/>
      <c r="R375" s="230"/>
      <c r="S375" s="230"/>
      <c r="T375" s="231"/>
      <c r="AT375" s="232" t="s">
        <v>141</v>
      </c>
      <c r="AU375" s="232" t="s">
        <v>77</v>
      </c>
      <c r="AV375" s="10" t="s">
        <v>79</v>
      </c>
      <c r="AW375" s="10" t="s">
        <v>6</v>
      </c>
      <c r="AX375" s="10" t="s">
        <v>69</v>
      </c>
      <c r="AY375" s="232" t="s">
        <v>134</v>
      </c>
    </row>
    <row r="376" s="11" customFormat="1">
      <c r="B376" s="233"/>
      <c r="C376" s="234"/>
      <c r="D376" s="223" t="s">
        <v>141</v>
      </c>
      <c r="E376" s="235" t="s">
        <v>21</v>
      </c>
      <c r="F376" s="236" t="s">
        <v>144</v>
      </c>
      <c r="G376" s="234"/>
      <c r="H376" s="237">
        <v>54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141</v>
      </c>
      <c r="AU376" s="243" t="s">
        <v>77</v>
      </c>
      <c r="AV376" s="11" t="s">
        <v>140</v>
      </c>
      <c r="AW376" s="11" t="s">
        <v>143</v>
      </c>
      <c r="AX376" s="11" t="s">
        <v>77</v>
      </c>
      <c r="AY376" s="243" t="s">
        <v>134</v>
      </c>
    </row>
    <row r="377" s="9" customFormat="1" ht="37.44" customHeight="1">
      <c r="B377" s="195"/>
      <c r="C377" s="196"/>
      <c r="D377" s="197" t="s">
        <v>68</v>
      </c>
      <c r="E377" s="198" t="s">
        <v>793</v>
      </c>
      <c r="F377" s="198" t="s">
        <v>794</v>
      </c>
      <c r="G377" s="196"/>
      <c r="H377" s="196"/>
      <c r="I377" s="199"/>
      <c r="J377" s="200">
        <f>BK377</f>
        <v>0</v>
      </c>
      <c r="K377" s="196"/>
      <c r="L377" s="201"/>
      <c r="M377" s="202"/>
      <c r="N377" s="203"/>
      <c r="O377" s="203"/>
      <c r="P377" s="204">
        <f>SUM(P378:P406)</f>
        <v>0</v>
      </c>
      <c r="Q377" s="203"/>
      <c r="R377" s="204">
        <f>SUM(R378:R406)</f>
        <v>0.087115573020000003</v>
      </c>
      <c r="S377" s="203"/>
      <c r="T377" s="205">
        <f>SUM(T378:T406)</f>
        <v>0.42434719999999998</v>
      </c>
      <c r="AR377" s="206" t="s">
        <v>79</v>
      </c>
      <c r="AT377" s="207" t="s">
        <v>68</v>
      </c>
      <c r="AU377" s="207" t="s">
        <v>69</v>
      </c>
      <c r="AY377" s="206" t="s">
        <v>134</v>
      </c>
      <c r="BK377" s="208">
        <f>SUM(BK378:BK406)</f>
        <v>0</v>
      </c>
    </row>
    <row r="378" s="1" customFormat="1" ht="25.5" customHeight="1">
      <c r="B378" s="43"/>
      <c r="C378" s="209" t="s">
        <v>800</v>
      </c>
      <c r="D378" s="209" t="s">
        <v>135</v>
      </c>
      <c r="E378" s="210" t="s">
        <v>795</v>
      </c>
      <c r="F378" s="211" t="s">
        <v>796</v>
      </c>
      <c r="G378" s="212" t="s">
        <v>203</v>
      </c>
      <c r="H378" s="213">
        <v>17.239999999999998</v>
      </c>
      <c r="I378" s="214"/>
      <c r="J378" s="215">
        <f>ROUND(I378*H378,2)</f>
        <v>0</v>
      </c>
      <c r="K378" s="211" t="s">
        <v>139</v>
      </c>
      <c r="L378" s="69"/>
      <c r="M378" s="216" t="s">
        <v>21</v>
      </c>
      <c r="N378" s="217" t="s">
        <v>40</v>
      </c>
      <c r="O378" s="44"/>
      <c r="P378" s="218">
        <f>O378*H378</f>
        <v>0</v>
      </c>
      <c r="Q378" s="218">
        <v>9.0810500000000001E-05</v>
      </c>
      <c r="R378" s="218">
        <f>Q378*H378</f>
        <v>0.0015655730199999999</v>
      </c>
      <c r="S378" s="218">
        <v>0</v>
      </c>
      <c r="T378" s="219">
        <f>S378*H378</f>
        <v>0</v>
      </c>
      <c r="AR378" s="21" t="s">
        <v>175</v>
      </c>
      <c r="AT378" s="21" t="s">
        <v>135</v>
      </c>
      <c r="AU378" s="21" t="s">
        <v>77</v>
      </c>
      <c r="AY378" s="21" t="s">
        <v>134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21" t="s">
        <v>77</v>
      </c>
      <c r="BK378" s="220">
        <f>ROUND(I378*H378,2)</f>
        <v>0</v>
      </c>
      <c r="BL378" s="21" t="s">
        <v>175</v>
      </c>
      <c r="BM378" s="21" t="s">
        <v>803</v>
      </c>
    </row>
    <row r="379" s="10" customFormat="1">
      <c r="B379" s="221"/>
      <c r="C379" s="222"/>
      <c r="D379" s="223" t="s">
        <v>141</v>
      </c>
      <c r="E379" s="224" t="s">
        <v>21</v>
      </c>
      <c r="F379" s="225" t="s">
        <v>798</v>
      </c>
      <c r="G379" s="222"/>
      <c r="H379" s="226">
        <v>16.199999999999999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141</v>
      </c>
      <c r="AU379" s="232" t="s">
        <v>77</v>
      </c>
      <c r="AV379" s="10" t="s">
        <v>79</v>
      </c>
      <c r="AW379" s="10" t="s">
        <v>143</v>
      </c>
      <c r="AX379" s="10" t="s">
        <v>69</v>
      </c>
      <c r="AY379" s="232" t="s">
        <v>134</v>
      </c>
    </row>
    <row r="380" s="10" customFormat="1">
      <c r="B380" s="221"/>
      <c r="C380" s="222"/>
      <c r="D380" s="223" t="s">
        <v>141</v>
      </c>
      <c r="E380" s="224" t="s">
        <v>21</v>
      </c>
      <c r="F380" s="225" t="s">
        <v>799</v>
      </c>
      <c r="G380" s="222"/>
      <c r="H380" s="226">
        <v>1.04</v>
      </c>
      <c r="I380" s="227"/>
      <c r="J380" s="222"/>
      <c r="K380" s="222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141</v>
      </c>
      <c r="AU380" s="232" t="s">
        <v>77</v>
      </c>
      <c r="AV380" s="10" t="s">
        <v>79</v>
      </c>
      <c r="AW380" s="10" t="s">
        <v>143</v>
      </c>
      <c r="AX380" s="10" t="s">
        <v>69</v>
      </c>
      <c r="AY380" s="232" t="s">
        <v>134</v>
      </c>
    </row>
    <row r="381" s="10" customFormat="1">
      <c r="B381" s="221"/>
      <c r="C381" s="222"/>
      <c r="D381" s="223" t="s">
        <v>141</v>
      </c>
      <c r="E381" s="224" t="s">
        <v>21</v>
      </c>
      <c r="F381" s="225" t="s">
        <v>21</v>
      </c>
      <c r="G381" s="222"/>
      <c r="H381" s="226">
        <v>0</v>
      </c>
      <c r="I381" s="227"/>
      <c r="J381" s="222"/>
      <c r="K381" s="222"/>
      <c r="L381" s="228"/>
      <c r="M381" s="229"/>
      <c r="N381" s="230"/>
      <c r="O381" s="230"/>
      <c r="P381" s="230"/>
      <c r="Q381" s="230"/>
      <c r="R381" s="230"/>
      <c r="S381" s="230"/>
      <c r="T381" s="231"/>
      <c r="AT381" s="232" t="s">
        <v>141</v>
      </c>
      <c r="AU381" s="232" t="s">
        <v>77</v>
      </c>
      <c r="AV381" s="10" t="s">
        <v>79</v>
      </c>
      <c r="AW381" s="10" t="s">
        <v>6</v>
      </c>
      <c r="AX381" s="10" t="s">
        <v>69</v>
      </c>
      <c r="AY381" s="232" t="s">
        <v>134</v>
      </c>
    </row>
    <row r="382" s="11" customFormat="1">
      <c r="B382" s="233"/>
      <c r="C382" s="234"/>
      <c r="D382" s="223" t="s">
        <v>141</v>
      </c>
      <c r="E382" s="235" t="s">
        <v>21</v>
      </c>
      <c r="F382" s="236" t="s">
        <v>144</v>
      </c>
      <c r="G382" s="234"/>
      <c r="H382" s="237">
        <v>17.239999999999998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141</v>
      </c>
      <c r="AU382" s="243" t="s">
        <v>77</v>
      </c>
      <c r="AV382" s="11" t="s">
        <v>140</v>
      </c>
      <c r="AW382" s="11" t="s">
        <v>143</v>
      </c>
      <c r="AX382" s="11" t="s">
        <v>77</v>
      </c>
      <c r="AY382" s="243" t="s">
        <v>134</v>
      </c>
    </row>
    <row r="383" s="1" customFormat="1" ht="25.5" customHeight="1">
      <c r="B383" s="43"/>
      <c r="C383" s="209" t="s">
        <v>504</v>
      </c>
      <c r="D383" s="209" t="s">
        <v>135</v>
      </c>
      <c r="E383" s="210" t="s">
        <v>801</v>
      </c>
      <c r="F383" s="211" t="s">
        <v>802</v>
      </c>
      <c r="G383" s="212" t="s">
        <v>138</v>
      </c>
      <c r="H383" s="213">
        <v>28.515999999999998</v>
      </c>
      <c r="I383" s="214"/>
      <c r="J383" s="215">
        <f>ROUND(I383*H383,2)</f>
        <v>0</v>
      </c>
      <c r="K383" s="211" t="s">
        <v>139</v>
      </c>
      <c r="L383" s="69"/>
      <c r="M383" s="216" t="s">
        <v>21</v>
      </c>
      <c r="N383" s="217" t="s">
        <v>40</v>
      </c>
      <c r="O383" s="44"/>
      <c r="P383" s="218">
        <f>O383*H383</f>
        <v>0</v>
      </c>
      <c r="Q383" s="218">
        <v>0.0030000000000000001</v>
      </c>
      <c r="R383" s="218">
        <f>Q383*H383</f>
        <v>0.085547999999999999</v>
      </c>
      <c r="S383" s="218">
        <v>0</v>
      </c>
      <c r="T383" s="219">
        <f>S383*H383</f>
        <v>0</v>
      </c>
      <c r="AR383" s="21" t="s">
        <v>175</v>
      </c>
      <c r="AT383" s="21" t="s">
        <v>135</v>
      </c>
      <c r="AU383" s="21" t="s">
        <v>77</v>
      </c>
      <c r="AY383" s="21" t="s">
        <v>134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21" t="s">
        <v>77</v>
      </c>
      <c r="BK383" s="220">
        <f>ROUND(I383*H383,2)</f>
        <v>0</v>
      </c>
      <c r="BL383" s="21" t="s">
        <v>175</v>
      </c>
      <c r="BM383" s="21" t="s">
        <v>808</v>
      </c>
    </row>
    <row r="384" s="10" customFormat="1">
      <c r="B384" s="221"/>
      <c r="C384" s="222"/>
      <c r="D384" s="223" t="s">
        <v>141</v>
      </c>
      <c r="E384" s="224" t="s">
        <v>21</v>
      </c>
      <c r="F384" s="225" t="s">
        <v>804</v>
      </c>
      <c r="G384" s="222"/>
      <c r="H384" s="226">
        <v>16.349599999999999</v>
      </c>
      <c r="I384" s="227"/>
      <c r="J384" s="222"/>
      <c r="K384" s="222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141</v>
      </c>
      <c r="AU384" s="232" t="s">
        <v>77</v>
      </c>
      <c r="AV384" s="10" t="s">
        <v>79</v>
      </c>
      <c r="AW384" s="10" t="s">
        <v>143</v>
      </c>
      <c r="AX384" s="10" t="s">
        <v>69</v>
      </c>
      <c r="AY384" s="232" t="s">
        <v>134</v>
      </c>
    </row>
    <row r="385" s="10" customFormat="1">
      <c r="B385" s="221"/>
      <c r="C385" s="222"/>
      <c r="D385" s="223" t="s">
        <v>141</v>
      </c>
      <c r="E385" s="224" t="s">
        <v>21</v>
      </c>
      <c r="F385" s="225" t="s">
        <v>805</v>
      </c>
      <c r="G385" s="222"/>
      <c r="H385" s="226">
        <v>12.166600000000001</v>
      </c>
      <c r="I385" s="227"/>
      <c r="J385" s="222"/>
      <c r="K385" s="222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141</v>
      </c>
      <c r="AU385" s="232" t="s">
        <v>77</v>
      </c>
      <c r="AV385" s="10" t="s">
        <v>79</v>
      </c>
      <c r="AW385" s="10" t="s">
        <v>143</v>
      </c>
      <c r="AX385" s="10" t="s">
        <v>69</v>
      </c>
      <c r="AY385" s="232" t="s">
        <v>134</v>
      </c>
    </row>
    <row r="386" s="10" customFormat="1">
      <c r="B386" s="221"/>
      <c r="C386" s="222"/>
      <c r="D386" s="223" t="s">
        <v>141</v>
      </c>
      <c r="E386" s="224" t="s">
        <v>21</v>
      </c>
      <c r="F386" s="225" t="s">
        <v>21</v>
      </c>
      <c r="G386" s="222"/>
      <c r="H386" s="226">
        <v>0</v>
      </c>
      <c r="I386" s="227"/>
      <c r="J386" s="222"/>
      <c r="K386" s="222"/>
      <c r="L386" s="228"/>
      <c r="M386" s="229"/>
      <c r="N386" s="230"/>
      <c r="O386" s="230"/>
      <c r="P386" s="230"/>
      <c r="Q386" s="230"/>
      <c r="R386" s="230"/>
      <c r="S386" s="230"/>
      <c r="T386" s="231"/>
      <c r="AT386" s="232" t="s">
        <v>141</v>
      </c>
      <c r="AU386" s="232" t="s">
        <v>77</v>
      </c>
      <c r="AV386" s="10" t="s">
        <v>79</v>
      </c>
      <c r="AW386" s="10" t="s">
        <v>6</v>
      </c>
      <c r="AX386" s="10" t="s">
        <v>69</v>
      </c>
      <c r="AY386" s="232" t="s">
        <v>134</v>
      </c>
    </row>
    <row r="387" s="11" customFormat="1">
      <c r="B387" s="233"/>
      <c r="C387" s="234"/>
      <c r="D387" s="223" t="s">
        <v>141</v>
      </c>
      <c r="E387" s="235" t="s">
        <v>21</v>
      </c>
      <c r="F387" s="236" t="s">
        <v>144</v>
      </c>
      <c r="G387" s="234"/>
      <c r="H387" s="237">
        <v>28.516200000000001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141</v>
      </c>
      <c r="AU387" s="243" t="s">
        <v>77</v>
      </c>
      <c r="AV387" s="11" t="s">
        <v>140</v>
      </c>
      <c r="AW387" s="11" t="s">
        <v>143</v>
      </c>
      <c r="AX387" s="11" t="s">
        <v>77</v>
      </c>
      <c r="AY387" s="243" t="s">
        <v>134</v>
      </c>
    </row>
    <row r="388" s="1" customFormat="1" ht="16.5" customHeight="1">
      <c r="B388" s="43"/>
      <c r="C388" s="244" t="s">
        <v>810</v>
      </c>
      <c r="D388" s="244" t="s">
        <v>209</v>
      </c>
      <c r="E388" s="245" t="s">
        <v>806</v>
      </c>
      <c r="F388" s="246" t="s">
        <v>807</v>
      </c>
      <c r="G388" s="247" t="s">
        <v>138</v>
      </c>
      <c r="H388" s="248">
        <v>31.367999999999999</v>
      </c>
      <c r="I388" s="249"/>
      <c r="J388" s="250">
        <f>ROUND(I388*H388,2)</f>
        <v>0</v>
      </c>
      <c r="K388" s="246" t="s">
        <v>139</v>
      </c>
      <c r="L388" s="251"/>
      <c r="M388" s="252" t="s">
        <v>21</v>
      </c>
      <c r="N388" s="253" t="s">
        <v>40</v>
      </c>
      <c r="O388" s="44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1" t="s">
        <v>212</v>
      </c>
      <c r="AT388" s="21" t="s">
        <v>209</v>
      </c>
      <c r="AU388" s="21" t="s">
        <v>77</v>
      </c>
      <c r="AY388" s="21" t="s">
        <v>134</v>
      </c>
      <c r="BE388" s="220">
        <f>IF(N388="základní",J388,0)</f>
        <v>0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21" t="s">
        <v>77</v>
      </c>
      <c r="BK388" s="220">
        <f>ROUND(I388*H388,2)</f>
        <v>0</v>
      </c>
      <c r="BL388" s="21" t="s">
        <v>175</v>
      </c>
      <c r="BM388" s="21" t="s">
        <v>813</v>
      </c>
    </row>
    <row r="389" s="10" customFormat="1">
      <c r="B389" s="221"/>
      <c r="C389" s="222"/>
      <c r="D389" s="223" t="s">
        <v>141</v>
      </c>
      <c r="E389" s="224" t="s">
        <v>21</v>
      </c>
      <c r="F389" s="225" t="s">
        <v>809</v>
      </c>
      <c r="G389" s="222"/>
      <c r="H389" s="226">
        <v>31.367599999999999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141</v>
      </c>
      <c r="AU389" s="232" t="s">
        <v>77</v>
      </c>
      <c r="AV389" s="10" t="s">
        <v>79</v>
      </c>
      <c r="AW389" s="10" t="s">
        <v>143</v>
      </c>
      <c r="AX389" s="10" t="s">
        <v>69</v>
      </c>
      <c r="AY389" s="232" t="s">
        <v>134</v>
      </c>
    </row>
    <row r="390" s="10" customFormat="1">
      <c r="B390" s="221"/>
      <c r="C390" s="222"/>
      <c r="D390" s="223" t="s">
        <v>141</v>
      </c>
      <c r="E390" s="224" t="s">
        <v>21</v>
      </c>
      <c r="F390" s="225" t="s">
        <v>21</v>
      </c>
      <c r="G390" s="222"/>
      <c r="H390" s="226">
        <v>0</v>
      </c>
      <c r="I390" s="227"/>
      <c r="J390" s="222"/>
      <c r="K390" s="222"/>
      <c r="L390" s="228"/>
      <c r="M390" s="229"/>
      <c r="N390" s="230"/>
      <c r="O390" s="230"/>
      <c r="P390" s="230"/>
      <c r="Q390" s="230"/>
      <c r="R390" s="230"/>
      <c r="S390" s="230"/>
      <c r="T390" s="231"/>
      <c r="AT390" s="232" t="s">
        <v>141</v>
      </c>
      <c r="AU390" s="232" t="s">
        <v>77</v>
      </c>
      <c r="AV390" s="10" t="s">
        <v>79</v>
      </c>
      <c r="AW390" s="10" t="s">
        <v>6</v>
      </c>
      <c r="AX390" s="10" t="s">
        <v>69</v>
      </c>
      <c r="AY390" s="232" t="s">
        <v>134</v>
      </c>
    </row>
    <row r="391" s="11" customFormat="1">
      <c r="B391" s="233"/>
      <c r="C391" s="234"/>
      <c r="D391" s="223" t="s">
        <v>141</v>
      </c>
      <c r="E391" s="235" t="s">
        <v>21</v>
      </c>
      <c r="F391" s="236" t="s">
        <v>144</v>
      </c>
      <c r="G391" s="234"/>
      <c r="H391" s="237">
        <v>31.367599999999999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141</v>
      </c>
      <c r="AU391" s="243" t="s">
        <v>77</v>
      </c>
      <c r="AV391" s="11" t="s">
        <v>140</v>
      </c>
      <c r="AW391" s="11" t="s">
        <v>143</v>
      </c>
      <c r="AX391" s="11" t="s">
        <v>77</v>
      </c>
      <c r="AY391" s="243" t="s">
        <v>134</v>
      </c>
    </row>
    <row r="392" s="1" customFormat="1" ht="16.5" customHeight="1">
      <c r="B392" s="43"/>
      <c r="C392" s="209" t="s">
        <v>507</v>
      </c>
      <c r="D392" s="209" t="s">
        <v>135</v>
      </c>
      <c r="E392" s="210" t="s">
        <v>811</v>
      </c>
      <c r="F392" s="211" t="s">
        <v>812</v>
      </c>
      <c r="G392" s="212" t="s">
        <v>138</v>
      </c>
      <c r="H392" s="213">
        <v>15.601000000000001</v>
      </c>
      <c r="I392" s="214"/>
      <c r="J392" s="215">
        <f>ROUND(I392*H392,2)</f>
        <v>0</v>
      </c>
      <c r="K392" s="211" t="s">
        <v>139</v>
      </c>
      <c r="L392" s="69"/>
      <c r="M392" s="216" t="s">
        <v>21</v>
      </c>
      <c r="N392" s="217" t="s">
        <v>40</v>
      </c>
      <c r="O392" s="44"/>
      <c r="P392" s="218">
        <f>O392*H392</f>
        <v>0</v>
      </c>
      <c r="Q392" s="218">
        <v>0</v>
      </c>
      <c r="R392" s="218">
        <f>Q392*H392</f>
        <v>0</v>
      </c>
      <c r="S392" s="218">
        <v>0.027199999999999998</v>
      </c>
      <c r="T392" s="219">
        <f>S392*H392</f>
        <v>0.42434719999999998</v>
      </c>
      <c r="AR392" s="21" t="s">
        <v>175</v>
      </c>
      <c r="AT392" s="21" t="s">
        <v>135</v>
      </c>
      <c r="AU392" s="21" t="s">
        <v>77</v>
      </c>
      <c r="AY392" s="21" t="s">
        <v>134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1" t="s">
        <v>77</v>
      </c>
      <c r="BK392" s="220">
        <f>ROUND(I392*H392,2)</f>
        <v>0</v>
      </c>
      <c r="BL392" s="21" t="s">
        <v>175</v>
      </c>
      <c r="BM392" s="21" t="s">
        <v>818</v>
      </c>
    </row>
    <row r="393" s="10" customFormat="1">
      <c r="B393" s="221"/>
      <c r="C393" s="222"/>
      <c r="D393" s="223" t="s">
        <v>141</v>
      </c>
      <c r="E393" s="224" t="s">
        <v>21</v>
      </c>
      <c r="F393" s="225" t="s">
        <v>814</v>
      </c>
      <c r="G393" s="222"/>
      <c r="H393" s="226">
        <v>16.5</v>
      </c>
      <c r="I393" s="227"/>
      <c r="J393" s="222"/>
      <c r="K393" s="222"/>
      <c r="L393" s="228"/>
      <c r="M393" s="229"/>
      <c r="N393" s="230"/>
      <c r="O393" s="230"/>
      <c r="P393" s="230"/>
      <c r="Q393" s="230"/>
      <c r="R393" s="230"/>
      <c r="S393" s="230"/>
      <c r="T393" s="231"/>
      <c r="AT393" s="232" t="s">
        <v>141</v>
      </c>
      <c r="AU393" s="232" t="s">
        <v>77</v>
      </c>
      <c r="AV393" s="10" t="s">
        <v>79</v>
      </c>
      <c r="AW393" s="10" t="s">
        <v>143</v>
      </c>
      <c r="AX393" s="10" t="s">
        <v>69</v>
      </c>
      <c r="AY393" s="232" t="s">
        <v>134</v>
      </c>
    </row>
    <row r="394" s="10" customFormat="1">
      <c r="B394" s="221"/>
      <c r="C394" s="222"/>
      <c r="D394" s="223" t="s">
        <v>141</v>
      </c>
      <c r="E394" s="224" t="s">
        <v>21</v>
      </c>
      <c r="F394" s="225" t="s">
        <v>815</v>
      </c>
      <c r="G394" s="222"/>
      <c r="H394" s="226">
        <v>-0.89890000000000003</v>
      </c>
      <c r="I394" s="227"/>
      <c r="J394" s="222"/>
      <c r="K394" s="222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141</v>
      </c>
      <c r="AU394" s="232" t="s">
        <v>77</v>
      </c>
      <c r="AV394" s="10" t="s">
        <v>79</v>
      </c>
      <c r="AW394" s="10" t="s">
        <v>143</v>
      </c>
      <c r="AX394" s="10" t="s">
        <v>69</v>
      </c>
      <c r="AY394" s="232" t="s">
        <v>134</v>
      </c>
    </row>
    <row r="395" s="10" customFormat="1">
      <c r="B395" s="221"/>
      <c r="C395" s="222"/>
      <c r="D395" s="223" t="s">
        <v>141</v>
      </c>
      <c r="E395" s="224" t="s">
        <v>21</v>
      </c>
      <c r="F395" s="225" t="s">
        <v>21</v>
      </c>
      <c r="G395" s="222"/>
      <c r="H395" s="226">
        <v>0</v>
      </c>
      <c r="I395" s="227"/>
      <c r="J395" s="222"/>
      <c r="K395" s="222"/>
      <c r="L395" s="228"/>
      <c r="M395" s="229"/>
      <c r="N395" s="230"/>
      <c r="O395" s="230"/>
      <c r="P395" s="230"/>
      <c r="Q395" s="230"/>
      <c r="R395" s="230"/>
      <c r="S395" s="230"/>
      <c r="T395" s="231"/>
      <c r="AT395" s="232" t="s">
        <v>141</v>
      </c>
      <c r="AU395" s="232" t="s">
        <v>77</v>
      </c>
      <c r="AV395" s="10" t="s">
        <v>79</v>
      </c>
      <c r="AW395" s="10" t="s">
        <v>6</v>
      </c>
      <c r="AX395" s="10" t="s">
        <v>69</v>
      </c>
      <c r="AY395" s="232" t="s">
        <v>134</v>
      </c>
    </row>
    <row r="396" s="11" customFormat="1">
      <c r="B396" s="233"/>
      <c r="C396" s="234"/>
      <c r="D396" s="223" t="s">
        <v>141</v>
      </c>
      <c r="E396" s="235" t="s">
        <v>21</v>
      </c>
      <c r="F396" s="236" t="s">
        <v>144</v>
      </c>
      <c r="G396" s="234"/>
      <c r="H396" s="237">
        <v>15.601100000000001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141</v>
      </c>
      <c r="AU396" s="243" t="s">
        <v>77</v>
      </c>
      <c r="AV396" s="11" t="s">
        <v>140</v>
      </c>
      <c r="AW396" s="11" t="s">
        <v>143</v>
      </c>
      <c r="AX396" s="11" t="s">
        <v>77</v>
      </c>
      <c r="AY396" s="243" t="s">
        <v>134</v>
      </c>
    </row>
    <row r="397" s="1" customFormat="1" ht="16.5" customHeight="1">
      <c r="B397" s="43"/>
      <c r="C397" s="209" t="s">
        <v>819</v>
      </c>
      <c r="D397" s="209" t="s">
        <v>135</v>
      </c>
      <c r="E397" s="210" t="s">
        <v>816</v>
      </c>
      <c r="F397" s="211" t="s">
        <v>817</v>
      </c>
      <c r="G397" s="212" t="s">
        <v>203</v>
      </c>
      <c r="H397" s="213">
        <v>47.189999999999998</v>
      </c>
      <c r="I397" s="214"/>
      <c r="J397" s="215">
        <f>ROUND(I397*H397,2)</f>
        <v>0</v>
      </c>
      <c r="K397" s="211" t="s">
        <v>285</v>
      </c>
      <c r="L397" s="69"/>
      <c r="M397" s="216" t="s">
        <v>21</v>
      </c>
      <c r="N397" s="217" t="s">
        <v>40</v>
      </c>
      <c r="O397" s="44"/>
      <c r="P397" s="218">
        <f>O397*H397</f>
        <v>0</v>
      </c>
      <c r="Q397" s="218">
        <v>0</v>
      </c>
      <c r="R397" s="218">
        <f>Q397*H397</f>
        <v>0</v>
      </c>
      <c r="S397" s="218">
        <v>0</v>
      </c>
      <c r="T397" s="219">
        <f>S397*H397</f>
        <v>0</v>
      </c>
      <c r="AR397" s="21" t="s">
        <v>175</v>
      </c>
      <c r="AT397" s="21" t="s">
        <v>135</v>
      </c>
      <c r="AU397" s="21" t="s">
        <v>77</v>
      </c>
      <c r="AY397" s="21" t="s">
        <v>134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1" t="s">
        <v>77</v>
      </c>
      <c r="BK397" s="220">
        <f>ROUND(I397*H397,2)</f>
        <v>0</v>
      </c>
      <c r="BL397" s="21" t="s">
        <v>175</v>
      </c>
      <c r="BM397" s="21" t="s">
        <v>822</v>
      </c>
    </row>
    <row r="398" s="1" customFormat="1" ht="16.5" customHeight="1">
      <c r="B398" s="43"/>
      <c r="C398" s="209" t="s">
        <v>511</v>
      </c>
      <c r="D398" s="209" t="s">
        <v>135</v>
      </c>
      <c r="E398" s="210" t="s">
        <v>820</v>
      </c>
      <c r="F398" s="211" t="s">
        <v>821</v>
      </c>
      <c r="G398" s="212" t="s">
        <v>241</v>
      </c>
      <c r="H398" s="213">
        <v>1</v>
      </c>
      <c r="I398" s="214"/>
      <c r="J398" s="215">
        <f>ROUND(I398*H398,2)</f>
        <v>0</v>
      </c>
      <c r="K398" s="211" t="s">
        <v>139</v>
      </c>
      <c r="L398" s="69"/>
      <c r="M398" s="216" t="s">
        <v>21</v>
      </c>
      <c r="N398" s="217" t="s">
        <v>40</v>
      </c>
      <c r="O398" s="44"/>
      <c r="P398" s="218">
        <f>O398*H398</f>
        <v>0</v>
      </c>
      <c r="Q398" s="218">
        <v>1.9999999999999999E-06</v>
      </c>
      <c r="R398" s="218">
        <f>Q398*H398</f>
        <v>1.9999999999999999E-06</v>
      </c>
      <c r="S398" s="218">
        <v>0</v>
      </c>
      <c r="T398" s="219">
        <f>S398*H398</f>
        <v>0</v>
      </c>
      <c r="AR398" s="21" t="s">
        <v>175</v>
      </c>
      <c r="AT398" s="21" t="s">
        <v>135</v>
      </c>
      <c r="AU398" s="21" t="s">
        <v>77</v>
      </c>
      <c r="AY398" s="21" t="s">
        <v>134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1" t="s">
        <v>77</v>
      </c>
      <c r="BK398" s="220">
        <f>ROUND(I398*H398,2)</f>
        <v>0</v>
      </c>
      <c r="BL398" s="21" t="s">
        <v>175</v>
      </c>
      <c r="BM398" s="21" t="s">
        <v>825</v>
      </c>
    </row>
    <row r="399" s="1" customFormat="1" ht="16.5" customHeight="1">
      <c r="B399" s="43"/>
      <c r="C399" s="244" t="s">
        <v>826</v>
      </c>
      <c r="D399" s="244" t="s">
        <v>209</v>
      </c>
      <c r="E399" s="245" t="s">
        <v>823</v>
      </c>
      <c r="F399" s="246" t="s">
        <v>824</v>
      </c>
      <c r="G399" s="247" t="s">
        <v>241</v>
      </c>
      <c r="H399" s="248">
        <v>1</v>
      </c>
      <c r="I399" s="249"/>
      <c r="J399" s="250">
        <f>ROUND(I399*H399,2)</f>
        <v>0</v>
      </c>
      <c r="K399" s="246" t="s">
        <v>139</v>
      </c>
      <c r="L399" s="251"/>
      <c r="M399" s="252" t="s">
        <v>21</v>
      </c>
      <c r="N399" s="253" t="s">
        <v>40</v>
      </c>
      <c r="O399" s="44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AR399" s="21" t="s">
        <v>212</v>
      </c>
      <c r="AT399" s="21" t="s">
        <v>209</v>
      </c>
      <c r="AU399" s="21" t="s">
        <v>77</v>
      </c>
      <c r="AY399" s="21" t="s">
        <v>134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21" t="s">
        <v>77</v>
      </c>
      <c r="BK399" s="220">
        <f>ROUND(I399*H399,2)</f>
        <v>0</v>
      </c>
      <c r="BL399" s="21" t="s">
        <v>175</v>
      </c>
      <c r="BM399" s="21" t="s">
        <v>829</v>
      </c>
    </row>
    <row r="400" s="1" customFormat="1" ht="16.5" customHeight="1">
      <c r="B400" s="43"/>
      <c r="C400" s="209" t="s">
        <v>830</v>
      </c>
      <c r="D400" s="209" t="s">
        <v>135</v>
      </c>
      <c r="E400" s="210" t="s">
        <v>827</v>
      </c>
      <c r="F400" s="211" t="s">
        <v>828</v>
      </c>
      <c r="G400" s="212" t="s">
        <v>241</v>
      </c>
      <c r="H400" s="213">
        <v>12</v>
      </c>
      <c r="I400" s="214"/>
      <c r="J400" s="215">
        <f>ROUND(I400*H400,2)</f>
        <v>0</v>
      </c>
      <c r="K400" s="211" t="s">
        <v>139</v>
      </c>
      <c r="L400" s="69"/>
      <c r="M400" s="216" t="s">
        <v>21</v>
      </c>
      <c r="N400" s="217" t="s">
        <v>40</v>
      </c>
      <c r="O400" s="44"/>
      <c r="P400" s="218">
        <f>O400*H400</f>
        <v>0</v>
      </c>
      <c r="Q400" s="218">
        <v>0</v>
      </c>
      <c r="R400" s="218">
        <f>Q400*H400</f>
        <v>0</v>
      </c>
      <c r="S400" s="218">
        <v>0</v>
      </c>
      <c r="T400" s="219">
        <f>S400*H400</f>
        <v>0</v>
      </c>
      <c r="AR400" s="21" t="s">
        <v>175</v>
      </c>
      <c r="AT400" s="21" t="s">
        <v>135</v>
      </c>
      <c r="AU400" s="21" t="s">
        <v>77</v>
      </c>
      <c r="AY400" s="21" t="s">
        <v>134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21" t="s">
        <v>77</v>
      </c>
      <c r="BK400" s="220">
        <f>ROUND(I400*H400,2)</f>
        <v>0</v>
      </c>
      <c r="BL400" s="21" t="s">
        <v>175</v>
      </c>
      <c r="BM400" s="21" t="s">
        <v>833</v>
      </c>
    </row>
    <row r="401" s="1" customFormat="1" ht="16.5" customHeight="1">
      <c r="B401" s="43"/>
      <c r="C401" s="209" t="s">
        <v>834</v>
      </c>
      <c r="D401" s="209" t="s">
        <v>135</v>
      </c>
      <c r="E401" s="210" t="s">
        <v>831</v>
      </c>
      <c r="F401" s="211" t="s">
        <v>832</v>
      </c>
      <c r="G401" s="212" t="s">
        <v>241</v>
      </c>
      <c r="H401" s="213">
        <v>16</v>
      </c>
      <c r="I401" s="214"/>
      <c r="J401" s="215">
        <f>ROUND(I401*H401,2)</f>
        <v>0</v>
      </c>
      <c r="K401" s="211" t="s">
        <v>139</v>
      </c>
      <c r="L401" s="69"/>
      <c r="M401" s="216" t="s">
        <v>21</v>
      </c>
      <c r="N401" s="217" t="s">
        <v>40</v>
      </c>
      <c r="O401" s="44"/>
      <c r="P401" s="218">
        <f>O401*H401</f>
        <v>0</v>
      </c>
      <c r="Q401" s="218">
        <v>0</v>
      </c>
      <c r="R401" s="218">
        <f>Q401*H401</f>
        <v>0</v>
      </c>
      <c r="S401" s="218">
        <v>0</v>
      </c>
      <c r="T401" s="219">
        <f>S401*H401</f>
        <v>0</v>
      </c>
      <c r="AR401" s="21" t="s">
        <v>175</v>
      </c>
      <c r="AT401" s="21" t="s">
        <v>135</v>
      </c>
      <c r="AU401" s="21" t="s">
        <v>77</v>
      </c>
      <c r="AY401" s="21" t="s">
        <v>134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1" t="s">
        <v>77</v>
      </c>
      <c r="BK401" s="220">
        <f>ROUND(I401*H401,2)</f>
        <v>0</v>
      </c>
      <c r="BL401" s="21" t="s">
        <v>175</v>
      </c>
      <c r="BM401" s="21" t="s">
        <v>837</v>
      </c>
    </row>
    <row r="402" s="1" customFormat="1" ht="16.5" customHeight="1">
      <c r="B402" s="43"/>
      <c r="C402" s="209" t="s">
        <v>517</v>
      </c>
      <c r="D402" s="209" t="s">
        <v>135</v>
      </c>
      <c r="E402" s="210" t="s">
        <v>835</v>
      </c>
      <c r="F402" s="211" t="s">
        <v>836</v>
      </c>
      <c r="G402" s="212" t="s">
        <v>241</v>
      </c>
      <c r="H402" s="213">
        <v>2</v>
      </c>
      <c r="I402" s="214"/>
      <c r="J402" s="215">
        <f>ROUND(I402*H402,2)</f>
        <v>0</v>
      </c>
      <c r="K402" s="211" t="s">
        <v>285</v>
      </c>
      <c r="L402" s="69"/>
      <c r="M402" s="216" t="s">
        <v>21</v>
      </c>
      <c r="N402" s="217" t="s">
        <v>40</v>
      </c>
      <c r="O402" s="44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AR402" s="21" t="s">
        <v>175</v>
      </c>
      <c r="AT402" s="21" t="s">
        <v>135</v>
      </c>
      <c r="AU402" s="21" t="s">
        <v>77</v>
      </c>
      <c r="AY402" s="21" t="s">
        <v>134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21" t="s">
        <v>77</v>
      </c>
      <c r="BK402" s="220">
        <f>ROUND(I402*H402,2)</f>
        <v>0</v>
      </c>
      <c r="BL402" s="21" t="s">
        <v>175</v>
      </c>
      <c r="BM402" s="21" t="s">
        <v>927</v>
      </c>
    </row>
    <row r="403" s="1" customFormat="1" ht="16.5" customHeight="1">
      <c r="B403" s="43"/>
      <c r="C403" s="209" t="s">
        <v>520</v>
      </c>
      <c r="D403" s="209" t="s">
        <v>135</v>
      </c>
      <c r="E403" s="210" t="s">
        <v>839</v>
      </c>
      <c r="F403" s="211" t="s">
        <v>840</v>
      </c>
      <c r="G403" s="212" t="s">
        <v>241</v>
      </c>
      <c r="H403" s="213">
        <v>142</v>
      </c>
      <c r="I403" s="214"/>
      <c r="J403" s="215">
        <f>ROUND(I403*H403,2)</f>
        <v>0</v>
      </c>
      <c r="K403" s="211" t="s">
        <v>139</v>
      </c>
      <c r="L403" s="69"/>
      <c r="M403" s="216" t="s">
        <v>21</v>
      </c>
      <c r="N403" s="217" t="s">
        <v>40</v>
      </c>
      <c r="O403" s="44"/>
      <c r="P403" s="218">
        <f>O403*H403</f>
        <v>0</v>
      </c>
      <c r="Q403" s="218">
        <v>0</v>
      </c>
      <c r="R403" s="218">
        <f>Q403*H403</f>
        <v>0</v>
      </c>
      <c r="S403" s="218">
        <v>0</v>
      </c>
      <c r="T403" s="219">
        <f>S403*H403</f>
        <v>0</v>
      </c>
      <c r="AR403" s="21" t="s">
        <v>175</v>
      </c>
      <c r="AT403" s="21" t="s">
        <v>135</v>
      </c>
      <c r="AU403" s="21" t="s">
        <v>77</v>
      </c>
      <c r="AY403" s="21" t="s">
        <v>134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21" t="s">
        <v>77</v>
      </c>
      <c r="BK403" s="220">
        <f>ROUND(I403*H403,2)</f>
        <v>0</v>
      </c>
      <c r="BL403" s="21" t="s">
        <v>175</v>
      </c>
      <c r="BM403" s="21" t="s">
        <v>928</v>
      </c>
    </row>
    <row r="404" s="10" customFormat="1">
      <c r="B404" s="221"/>
      <c r="C404" s="222"/>
      <c r="D404" s="223" t="s">
        <v>141</v>
      </c>
      <c r="E404" s="224" t="s">
        <v>21</v>
      </c>
      <c r="F404" s="225" t="s">
        <v>842</v>
      </c>
      <c r="G404" s="222"/>
      <c r="H404" s="226">
        <v>142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141</v>
      </c>
      <c r="AU404" s="232" t="s">
        <v>77</v>
      </c>
      <c r="AV404" s="10" t="s">
        <v>79</v>
      </c>
      <c r="AW404" s="10" t="s">
        <v>143</v>
      </c>
      <c r="AX404" s="10" t="s">
        <v>69</v>
      </c>
      <c r="AY404" s="232" t="s">
        <v>134</v>
      </c>
    </row>
    <row r="405" s="10" customFormat="1">
      <c r="B405" s="221"/>
      <c r="C405" s="222"/>
      <c r="D405" s="223" t="s">
        <v>141</v>
      </c>
      <c r="E405" s="224" t="s">
        <v>21</v>
      </c>
      <c r="F405" s="225" t="s">
        <v>21</v>
      </c>
      <c r="G405" s="222"/>
      <c r="H405" s="226">
        <v>0</v>
      </c>
      <c r="I405" s="227"/>
      <c r="J405" s="222"/>
      <c r="K405" s="222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141</v>
      </c>
      <c r="AU405" s="232" t="s">
        <v>77</v>
      </c>
      <c r="AV405" s="10" t="s">
        <v>79</v>
      </c>
      <c r="AW405" s="10" t="s">
        <v>6</v>
      </c>
      <c r="AX405" s="10" t="s">
        <v>69</v>
      </c>
      <c r="AY405" s="232" t="s">
        <v>134</v>
      </c>
    </row>
    <row r="406" s="11" customFormat="1">
      <c r="B406" s="233"/>
      <c r="C406" s="234"/>
      <c r="D406" s="223" t="s">
        <v>141</v>
      </c>
      <c r="E406" s="235" t="s">
        <v>21</v>
      </c>
      <c r="F406" s="236" t="s">
        <v>144</v>
      </c>
      <c r="G406" s="234"/>
      <c r="H406" s="237">
        <v>142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141</v>
      </c>
      <c r="AU406" s="243" t="s">
        <v>77</v>
      </c>
      <c r="AV406" s="11" t="s">
        <v>140</v>
      </c>
      <c r="AW406" s="11" t="s">
        <v>143</v>
      </c>
      <c r="AX406" s="11" t="s">
        <v>77</v>
      </c>
      <c r="AY406" s="243" t="s">
        <v>134</v>
      </c>
    </row>
    <row r="407" s="9" customFormat="1" ht="37.44" customHeight="1">
      <c r="B407" s="195"/>
      <c r="C407" s="196"/>
      <c r="D407" s="197" t="s">
        <v>68</v>
      </c>
      <c r="E407" s="198" t="s">
        <v>843</v>
      </c>
      <c r="F407" s="198" t="s">
        <v>844</v>
      </c>
      <c r="G407" s="196"/>
      <c r="H407" s="196"/>
      <c r="I407" s="199"/>
      <c r="J407" s="200">
        <f>BK407</f>
        <v>0</v>
      </c>
      <c r="K407" s="196"/>
      <c r="L407" s="201"/>
      <c r="M407" s="202"/>
      <c r="N407" s="203"/>
      <c r="O407" s="203"/>
      <c r="P407" s="204">
        <f>SUM(P408:P425)</f>
        <v>0</v>
      </c>
      <c r="Q407" s="203"/>
      <c r="R407" s="204">
        <f>SUM(R408:R425)</f>
        <v>0.0163672742</v>
      </c>
      <c r="S407" s="203"/>
      <c r="T407" s="205">
        <f>SUM(T408:T425)</f>
        <v>0</v>
      </c>
      <c r="AR407" s="206" t="s">
        <v>79</v>
      </c>
      <c r="AT407" s="207" t="s">
        <v>68</v>
      </c>
      <c r="AU407" s="207" t="s">
        <v>69</v>
      </c>
      <c r="AY407" s="206" t="s">
        <v>134</v>
      </c>
      <c r="BK407" s="208">
        <f>SUM(BK408:BK425)</f>
        <v>0</v>
      </c>
    </row>
    <row r="408" s="1" customFormat="1" ht="25.5" customHeight="1">
      <c r="B408" s="43"/>
      <c r="C408" s="209" t="s">
        <v>524</v>
      </c>
      <c r="D408" s="209" t="s">
        <v>135</v>
      </c>
      <c r="E408" s="210" t="s">
        <v>846</v>
      </c>
      <c r="F408" s="211" t="s">
        <v>847</v>
      </c>
      <c r="G408" s="212" t="s">
        <v>138</v>
      </c>
      <c r="H408" s="213">
        <v>5.4589999999999996</v>
      </c>
      <c r="I408" s="214"/>
      <c r="J408" s="215">
        <f>ROUND(I408*H408,2)</f>
        <v>0</v>
      </c>
      <c r="K408" s="211" t="s">
        <v>139</v>
      </c>
      <c r="L408" s="69"/>
      <c r="M408" s="216" t="s">
        <v>21</v>
      </c>
      <c r="N408" s="217" t="s">
        <v>40</v>
      </c>
      <c r="O408" s="44"/>
      <c r="P408" s="218">
        <f>O408*H408</f>
        <v>0</v>
      </c>
      <c r="Q408" s="218">
        <v>6.7000000000000002E-05</v>
      </c>
      <c r="R408" s="218">
        <f>Q408*H408</f>
        <v>0.00036575299999999997</v>
      </c>
      <c r="S408" s="218">
        <v>0</v>
      </c>
      <c r="T408" s="219">
        <f>S408*H408</f>
        <v>0</v>
      </c>
      <c r="AR408" s="21" t="s">
        <v>175</v>
      </c>
      <c r="AT408" s="21" t="s">
        <v>135</v>
      </c>
      <c r="AU408" s="21" t="s">
        <v>77</v>
      </c>
      <c r="AY408" s="21" t="s">
        <v>134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21" t="s">
        <v>77</v>
      </c>
      <c r="BK408" s="220">
        <f>ROUND(I408*H408,2)</f>
        <v>0</v>
      </c>
      <c r="BL408" s="21" t="s">
        <v>175</v>
      </c>
      <c r="BM408" s="21" t="s">
        <v>851</v>
      </c>
    </row>
    <row r="409" s="1" customFormat="1" ht="25.5" customHeight="1">
      <c r="B409" s="43"/>
      <c r="C409" s="209" t="s">
        <v>852</v>
      </c>
      <c r="D409" s="209" t="s">
        <v>135</v>
      </c>
      <c r="E409" s="210" t="s">
        <v>849</v>
      </c>
      <c r="F409" s="211" t="s">
        <v>850</v>
      </c>
      <c r="G409" s="212" t="s">
        <v>138</v>
      </c>
      <c r="H409" s="213">
        <v>5.4589999999999996</v>
      </c>
      <c r="I409" s="214"/>
      <c r="J409" s="215">
        <f>ROUND(I409*H409,2)</f>
        <v>0</v>
      </c>
      <c r="K409" s="211" t="s">
        <v>139</v>
      </c>
      <c r="L409" s="69"/>
      <c r="M409" s="216" t="s">
        <v>21</v>
      </c>
      <c r="N409" s="217" t="s">
        <v>40</v>
      </c>
      <c r="O409" s="44"/>
      <c r="P409" s="218">
        <f>O409*H409</f>
        <v>0</v>
      </c>
      <c r="Q409" s="218">
        <v>8.0000000000000007E-05</v>
      </c>
      <c r="R409" s="218">
        <f>Q409*H409</f>
        <v>0.00043671999999999998</v>
      </c>
      <c r="S409" s="218">
        <v>0</v>
      </c>
      <c r="T409" s="219">
        <f>S409*H409</f>
        <v>0</v>
      </c>
      <c r="AR409" s="21" t="s">
        <v>175</v>
      </c>
      <c r="AT409" s="21" t="s">
        <v>135</v>
      </c>
      <c r="AU409" s="21" t="s">
        <v>77</v>
      </c>
      <c r="AY409" s="21" t="s">
        <v>134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21" t="s">
        <v>77</v>
      </c>
      <c r="BK409" s="220">
        <f>ROUND(I409*H409,2)</f>
        <v>0</v>
      </c>
      <c r="BL409" s="21" t="s">
        <v>175</v>
      </c>
      <c r="BM409" s="21" t="s">
        <v>855</v>
      </c>
    </row>
    <row r="410" s="1" customFormat="1" ht="16.5" customHeight="1">
      <c r="B410" s="43"/>
      <c r="C410" s="209" t="s">
        <v>527</v>
      </c>
      <c r="D410" s="209" t="s">
        <v>135</v>
      </c>
      <c r="E410" s="210" t="s">
        <v>853</v>
      </c>
      <c r="F410" s="211" t="s">
        <v>854</v>
      </c>
      <c r="G410" s="212" t="s">
        <v>138</v>
      </c>
      <c r="H410" s="213">
        <v>5.4589999999999996</v>
      </c>
      <c r="I410" s="214"/>
      <c r="J410" s="215">
        <f>ROUND(I410*H410,2)</f>
        <v>0</v>
      </c>
      <c r="K410" s="211" t="s">
        <v>139</v>
      </c>
      <c r="L410" s="69"/>
      <c r="M410" s="216" t="s">
        <v>21</v>
      </c>
      <c r="N410" s="217" t="s">
        <v>40</v>
      </c>
      <c r="O410" s="44"/>
      <c r="P410" s="218">
        <f>O410*H410</f>
        <v>0</v>
      </c>
      <c r="Q410" s="218">
        <v>0.00014375</v>
      </c>
      <c r="R410" s="218">
        <f>Q410*H410</f>
        <v>0.00078473124999999997</v>
      </c>
      <c r="S410" s="218">
        <v>0</v>
      </c>
      <c r="T410" s="219">
        <f>S410*H410</f>
        <v>0</v>
      </c>
      <c r="AR410" s="21" t="s">
        <v>175</v>
      </c>
      <c r="AT410" s="21" t="s">
        <v>135</v>
      </c>
      <c r="AU410" s="21" t="s">
        <v>77</v>
      </c>
      <c r="AY410" s="21" t="s">
        <v>134</v>
      </c>
      <c r="BE410" s="220">
        <f>IF(N410="základní",J410,0)</f>
        <v>0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21" t="s">
        <v>77</v>
      </c>
      <c r="BK410" s="220">
        <f>ROUND(I410*H410,2)</f>
        <v>0</v>
      </c>
      <c r="BL410" s="21" t="s">
        <v>175</v>
      </c>
      <c r="BM410" s="21" t="s">
        <v>858</v>
      </c>
    </row>
    <row r="411" s="1" customFormat="1" ht="25.5" customHeight="1">
      <c r="B411" s="43"/>
      <c r="C411" s="209" t="s">
        <v>859</v>
      </c>
      <c r="D411" s="209" t="s">
        <v>135</v>
      </c>
      <c r="E411" s="210" t="s">
        <v>856</v>
      </c>
      <c r="F411" s="211" t="s">
        <v>857</v>
      </c>
      <c r="G411" s="212" t="s">
        <v>138</v>
      </c>
      <c r="H411" s="213">
        <v>5.4589999999999996</v>
      </c>
      <c r="I411" s="214"/>
      <c r="J411" s="215">
        <f>ROUND(I411*H411,2)</f>
        <v>0</v>
      </c>
      <c r="K411" s="211" t="s">
        <v>139</v>
      </c>
      <c r="L411" s="69"/>
      <c r="M411" s="216" t="s">
        <v>21</v>
      </c>
      <c r="N411" s="217" t="s">
        <v>40</v>
      </c>
      <c r="O411" s="44"/>
      <c r="P411" s="218">
        <f>O411*H411</f>
        <v>0</v>
      </c>
      <c r="Q411" s="218">
        <v>0.00012305000000000001</v>
      </c>
      <c r="R411" s="218">
        <f>Q411*H411</f>
        <v>0.00067172995000000003</v>
      </c>
      <c r="S411" s="218">
        <v>0</v>
      </c>
      <c r="T411" s="219">
        <f>S411*H411</f>
        <v>0</v>
      </c>
      <c r="AR411" s="21" t="s">
        <v>175</v>
      </c>
      <c r="AT411" s="21" t="s">
        <v>135</v>
      </c>
      <c r="AU411" s="21" t="s">
        <v>77</v>
      </c>
      <c r="AY411" s="21" t="s">
        <v>134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1" t="s">
        <v>77</v>
      </c>
      <c r="BK411" s="220">
        <f>ROUND(I411*H411,2)</f>
        <v>0</v>
      </c>
      <c r="BL411" s="21" t="s">
        <v>175</v>
      </c>
      <c r="BM411" s="21" t="s">
        <v>862</v>
      </c>
    </row>
    <row r="412" s="1" customFormat="1" ht="25.5" customHeight="1">
      <c r="B412" s="43"/>
      <c r="C412" s="209" t="s">
        <v>531</v>
      </c>
      <c r="D412" s="209" t="s">
        <v>135</v>
      </c>
      <c r="E412" s="210" t="s">
        <v>860</v>
      </c>
      <c r="F412" s="211" t="s">
        <v>861</v>
      </c>
      <c r="G412" s="212" t="s">
        <v>203</v>
      </c>
      <c r="H412" s="213">
        <v>20</v>
      </c>
      <c r="I412" s="214"/>
      <c r="J412" s="215">
        <f>ROUND(I412*H412,2)</f>
        <v>0</v>
      </c>
      <c r="K412" s="211" t="s">
        <v>139</v>
      </c>
      <c r="L412" s="69"/>
      <c r="M412" s="216" t="s">
        <v>21</v>
      </c>
      <c r="N412" s="217" t="s">
        <v>40</v>
      </c>
      <c r="O412" s="44"/>
      <c r="P412" s="218">
        <f>O412*H412</f>
        <v>0</v>
      </c>
      <c r="Q412" s="218">
        <v>6.0000000000000002E-06</v>
      </c>
      <c r="R412" s="218">
        <f>Q412*H412</f>
        <v>0.00012</v>
      </c>
      <c r="S412" s="218">
        <v>0</v>
      </c>
      <c r="T412" s="219">
        <f>S412*H412</f>
        <v>0</v>
      </c>
      <c r="AR412" s="21" t="s">
        <v>175</v>
      </c>
      <c r="AT412" s="21" t="s">
        <v>135</v>
      </c>
      <c r="AU412" s="21" t="s">
        <v>77</v>
      </c>
      <c r="AY412" s="21" t="s">
        <v>134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21" t="s">
        <v>77</v>
      </c>
      <c r="BK412" s="220">
        <f>ROUND(I412*H412,2)</f>
        <v>0</v>
      </c>
      <c r="BL412" s="21" t="s">
        <v>175</v>
      </c>
      <c r="BM412" s="21" t="s">
        <v>865</v>
      </c>
    </row>
    <row r="413" s="1" customFormat="1" ht="25.5" customHeight="1">
      <c r="B413" s="43"/>
      <c r="C413" s="209" t="s">
        <v>866</v>
      </c>
      <c r="D413" s="209" t="s">
        <v>135</v>
      </c>
      <c r="E413" s="210" t="s">
        <v>863</v>
      </c>
      <c r="F413" s="211" t="s">
        <v>864</v>
      </c>
      <c r="G413" s="212" t="s">
        <v>203</v>
      </c>
      <c r="H413" s="213">
        <v>20</v>
      </c>
      <c r="I413" s="214"/>
      <c r="J413" s="215">
        <f>ROUND(I413*H413,2)</f>
        <v>0</v>
      </c>
      <c r="K413" s="211" t="s">
        <v>139</v>
      </c>
      <c r="L413" s="69"/>
      <c r="M413" s="216" t="s">
        <v>21</v>
      </c>
      <c r="N413" s="217" t="s">
        <v>40</v>
      </c>
      <c r="O413" s="44"/>
      <c r="P413" s="218">
        <f>O413*H413</f>
        <v>0</v>
      </c>
      <c r="Q413" s="218">
        <v>1.8640000000000001E-05</v>
      </c>
      <c r="R413" s="218">
        <f>Q413*H413</f>
        <v>0.00037280000000000001</v>
      </c>
      <c r="S413" s="218">
        <v>0</v>
      </c>
      <c r="T413" s="219">
        <f>S413*H413</f>
        <v>0</v>
      </c>
      <c r="AR413" s="21" t="s">
        <v>175</v>
      </c>
      <c r="AT413" s="21" t="s">
        <v>135</v>
      </c>
      <c r="AU413" s="21" t="s">
        <v>77</v>
      </c>
      <c r="AY413" s="21" t="s">
        <v>134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21" t="s">
        <v>77</v>
      </c>
      <c r="BK413" s="220">
        <f>ROUND(I413*H413,2)</f>
        <v>0</v>
      </c>
      <c r="BL413" s="21" t="s">
        <v>175</v>
      </c>
      <c r="BM413" s="21" t="s">
        <v>869</v>
      </c>
    </row>
    <row r="414" s="1" customFormat="1" ht="25.5" customHeight="1">
      <c r="B414" s="43"/>
      <c r="C414" s="209" t="s">
        <v>534</v>
      </c>
      <c r="D414" s="209" t="s">
        <v>135</v>
      </c>
      <c r="E414" s="210" t="s">
        <v>867</v>
      </c>
      <c r="F414" s="211" t="s">
        <v>868</v>
      </c>
      <c r="G414" s="212" t="s">
        <v>203</v>
      </c>
      <c r="H414" s="213">
        <v>20</v>
      </c>
      <c r="I414" s="214"/>
      <c r="J414" s="215">
        <f>ROUND(I414*H414,2)</f>
        <v>0</v>
      </c>
      <c r="K414" s="211" t="s">
        <v>139</v>
      </c>
      <c r="L414" s="69"/>
      <c r="M414" s="216" t="s">
        <v>21</v>
      </c>
      <c r="N414" s="217" t="s">
        <v>40</v>
      </c>
      <c r="O414" s="44"/>
      <c r="P414" s="218">
        <f>O414*H414</f>
        <v>0</v>
      </c>
      <c r="Q414" s="218">
        <v>2.0910000000000001E-05</v>
      </c>
      <c r="R414" s="218">
        <f>Q414*H414</f>
        <v>0.00041820000000000003</v>
      </c>
      <c r="S414" s="218">
        <v>0</v>
      </c>
      <c r="T414" s="219">
        <f>S414*H414</f>
        <v>0</v>
      </c>
      <c r="AR414" s="21" t="s">
        <v>175</v>
      </c>
      <c r="AT414" s="21" t="s">
        <v>135</v>
      </c>
      <c r="AU414" s="21" t="s">
        <v>77</v>
      </c>
      <c r="AY414" s="21" t="s">
        <v>134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21" t="s">
        <v>77</v>
      </c>
      <c r="BK414" s="220">
        <f>ROUND(I414*H414,2)</f>
        <v>0</v>
      </c>
      <c r="BL414" s="21" t="s">
        <v>175</v>
      </c>
      <c r="BM414" s="21" t="s">
        <v>872</v>
      </c>
    </row>
    <row r="415" s="1" customFormat="1" ht="25.5" customHeight="1">
      <c r="B415" s="43"/>
      <c r="C415" s="209" t="s">
        <v>873</v>
      </c>
      <c r="D415" s="209" t="s">
        <v>135</v>
      </c>
      <c r="E415" s="210" t="s">
        <v>870</v>
      </c>
      <c r="F415" s="211" t="s">
        <v>871</v>
      </c>
      <c r="G415" s="212" t="s">
        <v>203</v>
      </c>
      <c r="H415" s="213">
        <v>20</v>
      </c>
      <c r="I415" s="214"/>
      <c r="J415" s="215">
        <f>ROUND(I415*H415,2)</f>
        <v>0</v>
      </c>
      <c r="K415" s="211" t="s">
        <v>139</v>
      </c>
      <c r="L415" s="69"/>
      <c r="M415" s="216" t="s">
        <v>21</v>
      </c>
      <c r="N415" s="217" t="s">
        <v>40</v>
      </c>
      <c r="O415" s="44"/>
      <c r="P415" s="218">
        <f>O415*H415</f>
        <v>0</v>
      </c>
      <c r="Q415" s="218">
        <v>3.1940000000000003E-05</v>
      </c>
      <c r="R415" s="218">
        <f>Q415*H415</f>
        <v>0.00063880000000000002</v>
      </c>
      <c r="S415" s="218">
        <v>0</v>
      </c>
      <c r="T415" s="219">
        <f>S415*H415</f>
        <v>0</v>
      </c>
      <c r="AR415" s="21" t="s">
        <v>175</v>
      </c>
      <c r="AT415" s="21" t="s">
        <v>135</v>
      </c>
      <c r="AU415" s="21" t="s">
        <v>77</v>
      </c>
      <c r="AY415" s="21" t="s">
        <v>134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21" t="s">
        <v>77</v>
      </c>
      <c r="BK415" s="220">
        <f>ROUND(I415*H415,2)</f>
        <v>0</v>
      </c>
      <c r="BL415" s="21" t="s">
        <v>175</v>
      </c>
      <c r="BM415" s="21" t="s">
        <v>876</v>
      </c>
    </row>
    <row r="416" s="1" customFormat="1" ht="16.5" customHeight="1">
      <c r="B416" s="43"/>
      <c r="C416" s="209" t="s">
        <v>538</v>
      </c>
      <c r="D416" s="209" t="s">
        <v>135</v>
      </c>
      <c r="E416" s="210" t="s">
        <v>874</v>
      </c>
      <c r="F416" s="211" t="s">
        <v>875</v>
      </c>
      <c r="G416" s="212" t="s">
        <v>138</v>
      </c>
      <c r="H416" s="213">
        <v>22.103999999999999</v>
      </c>
      <c r="I416" s="214"/>
      <c r="J416" s="215">
        <f>ROUND(I416*H416,2)</f>
        <v>0</v>
      </c>
      <c r="K416" s="211" t="s">
        <v>139</v>
      </c>
      <c r="L416" s="69"/>
      <c r="M416" s="216" t="s">
        <v>21</v>
      </c>
      <c r="N416" s="217" t="s">
        <v>40</v>
      </c>
      <c r="O416" s="44"/>
      <c r="P416" s="218">
        <f>O416*H416</f>
        <v>0</v>
      </c>
      <c r="Q416" s="218">
        <v>0.00021000000000000001</v>
      </c>
      <c r="R416" s="218">
        <f>Q416*H416</f>
        <v>0.0046418400000000004</v>
      </c>
      <c r="S416" s="218">
        <v>0</v>
      </c>
      <c r="T416" s="219">
        <f>S416*H416</f>
        <v>0</v>
      </c>
      <c r="AR416" s="21" t="s">
        <v>175</v>
      </c>
      <c r="AT416" s="21" t="s">
        <v>135</v>
      </c>
      <c r="AU416" s="21" t="s">
        <v>77</v>
      </c>
      <c r="AY416" s="21" t="s">
        <v>134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1" t="s">
        <v>77</v>
      </c>
      <c r="BK416" s="220">
        <f>ROUND(I416*H416,2)</f>
        <v>0</v>
      </c>
      <c r="BL416" s="21" t="s">
        <v>175</v>
      </c>
      <c r="BM416" s="21" t="s">
        <v>881</v>
      </c>
    </row>
    <row r="417" s="10" customFormat="1">
      <c r="B417" s="221"/>
      <c r="C417" s="222"/>
      <c r="D417" s="223" t="s">
        <v>141</v>
      </c>
      <c r="E417" s="224" t="s">
        <v>21</v>
      </c>
      <c r="F417" s="225" t="s">
        <v>877</v>
      </c>
      <c r="G417" s="222"/>
      <c r="H417" s="226">
        <v>21.465</v>
      </c>
      <c r="I417" s="227"/>
      <c r="J417" s="222"/>
      <c r="K417" s="222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141</v>
      </c>
      <c r="AU417" s="232" t="s">
        <v>77</v>
      </c>
      <c r="AV417" s="10" t="s">
        <v>79</v>
      </c>
      <c r="AW417" s="10" t="s">
        <v>143</v>
      </c>
      <c r="AX417" s="10" t="s">
        <v>69</v>
      </c>
      <c r="AY417" s="232" t="s">
        <v>134</v>
      </c>
    </row>
    <row r="418" s="10" customFormat="1">
      <c r="B418" s="221"/>
      <c r="C418" s="222"/>
      <c r="D418" s="223" t="s">
        <v>141</v>
      </c>
      <c r="E418" s="224" t="s">
        <v>21</v>
      </c>
      <c r="F418" s="225" t="s">
        <v>878</v>
      </c>
      <c r="G418" s="222"/>
      <c r="H418" s="226">
        <v>0.63900000000000001</v>
      </c>
      <c r="I418" s="227"/>
      <c r="J418" s="222"/>
      <c r="K418" s="222"/>
      <c r="L418" s="228"/>
      <c r="M418" s="229"/>
      <c r="N418" s="230"/>
      <c r="O418" s="230"/>
      <c r="P418" s="230"/>
      <c r="Q418" s="230"/>
      <c r="R418" s="230"/>
      <c r="S418" s="230"/>
      <c r="T418" s="231"/>
      <c r="AT418" s="232" t="s">
        <v>141</v>
      </c>
      <c r="AU418" s="232" t="s">
        <v>77</v>
      </c>
      <c r="AV418" s="10" t="s">
        <v>79</v>
      </c>
      <c r="AW418" s="10" t="s">
        <v>143</v>
      </c>
      <c r="AX418" s="10" t="s">
        <v>69</v>
      </c>
      <c r="AY418" s="232" t="s">
        <v>134</v>
      </c>
    </row>
    <row r="419" s="10" customFormat="1">
      <c r="B419" s="221"/>
      <c r="C419" s="222"/>
      <c r="D419" s="223" t="s">
        <v>141</v>
      </c>
      <c r="E419" s="224" t="s">
        <v>21</v>
      </c>
      <c r="F419" s="225" t="s">
        <v>21</v>
      </c>
      <c r="G419" s="222"/>
      <c r="H419" s="226">
        <v>0</v>
      </c>
      <c r="I419" s="227"/>
      <c r="J419" s="222"/>
      <c r="K419" s="222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141</v>
      </c>
      <c r="AU419" s="232" t="s">
        <v>77</v>
      </c>
      <c r="AV419" s="10" t="s">
        <v>79</v>
      </c>
      <c r="AW419" s="10" t="s">
        <v>6</v>
      </c>
      <c r="AX419" s="10" t="s">
        <v>69</v>
      </c>
      <c r="AY419" s="232" t="s">
        <v>134</v>
      </c>
    </row>
    <row r="420" s="11" customFormat="1">
      <c r="B420" s="233"/>
      <c r="C420" s="234"/>
      <c r="D420" s="223" t="s">
        <v>141</v>
      </c>
      <c r="E420" s="235" t="s">
        <v>21</v>
      </c>
      <c r="F420" s="236" t="s">
        <v>144</v>
      </c>
      <c r="G420" s="234"/>
      <c r="H420" s="237">
        <v>22.103999999999999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AT420" s="243" t="s">
        <v>141</v>
      </c>
      <c r="AU420" s="243" t="s">
        <v>77</v>
      </c>
      <c r="AV420" s="11" t="s">
        <v>140</v>
      </c>
      <c r="AW420" s="11" t="s">
        <v>143</v>
      </c>
      <c r="AX420" s="11" t="s">
        <v>77</v>
      </c>
      <c r="AY420" s="243" t="s">
        <v>134</v>
      </c>
    </row>
    <row r="421" s="1" customFormat="1" ht="25.5" customHeight="1">
      <c r="B421" s="43"/>
      <c r="C421" s="209" t="s">
        <v>886</v>
      </c>
      <c r="D421" s="209" t="s">
        <v>135</v>
      </c>
      <c r="E421" s="210" t="s">
        <v>879</v>
      </c>
      <c r="F421" s="211" t="s">
        <v>880</v>
      </c>
      <c r="G421" s="212" t="s">
        <v>138</v>
      </c>
      <c r="H421" s="213">
        <v>19.192</v>
      </c>
      <c r="I421" s="214"/>
      <c r="J421" s="215">
        <f>ROUND(I421*H421,2)</f>
        <v>0</v>
      </c>
      <c r="K421" s="211" t="s">
        <v>139</v>
      </c>
      <c r="L421" s="69"/>
      <c r="M421" s="216" t="s">
        <v>21</v>
      </c>
      <c r="N421" s="217" t="s">
        <v>40</v>
      </c>
      <c r="O421" s="44"/>
      <c r="P421" s="218">
        <f>O421*H421</f>
        <v>0</v>
      </c>
      <c r="Q421" s="218">
        <v>0.0004125</v>
      </c>
      <c r="R421" s="218">
        <f>Q421*H421</f>
        <v>0.0079167000000000005</v>
      </c>
      <c r="S421" s="218">
        <v>0</v>
      </c>
      <c r="T421" s="219">
        <f>S421*H421</f>
        <v>0</v>
      </c>
      <c r="AR421" s="21" t="s">
        <v>175</v>
      </c>
      <c r="AT421" s="21" t="s">
        <v>135</v>
      </c>
      <c r="AU421" s="21" t="s">
        <v>77</v>
      </c>
      <c r="AY421" s="21" t="s">
        <v>134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21" t="s">
        <v>77</v>
      </c>
      <c r="BK421" s="220">
        <f>ROUND(I421*H421,2)</f>
        <v>0</v>
      </c>
      <c r="BL421" s="21" t="s">
        <v>175</v>
      </c>
      <c r="BM421" s="21" t="s">
        <v>889</v>
      </c>
    </row>
    <row r="422" s="10" customFormat="1">
      <c r="B422" s="221"/>
      <c r="C422" s="222"/>
      <c r="D422" s="223" t="s">
        <v>141</v>
      </c>
      <c r="E422" s="224" t="s">
        <v>21</v>
      </c>
      <c r="F422" s="225" t="s">
        <v>882</v>
      </c>
      <c r="G422" s="222"/>
      <c r="H422" s="226">
        <v>10.5861</v>
      </c>
      <c r="I422" s="227"/>
      <c r="J422" s="222"/>
      <c r="K422" s="222"/>
      <c r="L422" s="228"/>
      <c r="M422" s="229"/>
      <c r="N422" s="230"/>
      <c r="O422" s="230"/>
      <c r="P422" s="230"/>
      <c r="Q422" s="230"/>
      <c r="R422" s="230"/>
      <c r="S422" s="230"/>
      <c r="T422" s="231"/>
      <c r="AT422" s="232" t="s">
        <v>141</v>
      </c>
      <c r="AU422" s="232" t="s">
        <v>77</v>
      </c>
      <c r="AV422" s="10" t="s">
        <v>79</v>
      </c>
      <c r="AW422" s="10" t="s">
        <v>143</v>
      </c>
      <c r="AX422" s="10" t="s">
        <v>69</v>
      </c>
      <c r="AY422" s="232" t="s">
        <v>134</v>
      </c>
    </row>
    <row r="423" s="10" customFormat="1">
      <c r="B423" s="221"/>
      <c r="C423" s="222"/>
      <c r="D423" s="223" t="s">
        <v>141</v>
      </c>
      <c r="E423" s="224" t="s">
        <v>21</v>
      </c>
      <c r="F423" s="225" t="s">
        <v>883</v>
      </c>
      <c r="G423" s="222"/>
      <c r="H423" s="226">
        <v>8.6062999999999992</v>
      </c>
      <c r="I423" s="227"/>
      <c r="J423" s="222"/>
      <c r="K423" s="222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141</v>
      </c>
      <c r="AU423" s="232" t="s">
        <v>77</v>
      </c>
      <c r="AV423" s="10" t="s">
        <v>79</v>
      </c>
      <c r="AW423" s="10" t="s">
        <v>143</v>
      </c>
      <c r="AX423" s="10" t="s">
        <v>69</v>
      </c>
      <c r="AY423" s="232" t="s">
        <v>134</v>
      </c>
    </row>
    <row r="424" s="10" customFormat="1">
      <c r="B424" s="221"/>
      <c r="C424" s="222"/>
      <c r="D424" s="223" t="s">
        <v>141</v>
      </c>
      <c r="E424" s="224" t="s">
        <v>21</v>
      </c>
      <c r="F424" s="225" t="s">
        <v>21</v>
      </c>
      <c r="G424" s="222"/>
      <c r="H424" s="226">
        <v>0</v>
      </c>
      <c r="I424" s="227"/>
      <c r="J424" s="222"/>
      <c r="K424" s="222"/>
      <c r="L424" s="228"/>
      <c r="M424" s="229"/>
      <c r="N424" s="230"/>
      <c r="O424" s="230"/>
      <c r="P424" s="230"/>
      <c r="Q424" s="230"/>
      <c r="R424" s="230"/>
      <c r="S424" s="230"/>
      <c r="T424" s="231"/>
      <c r="AT424" s="232" t="s">
        <v>141</v>
      </c>
      <c r="AU424" s="232" t="s">
        <v>77</v>
      </c>
      <c r="AV424" s="10" t="s">
        <v>79</v>
      </c>
      <c r="AW424" s="10" t="s">
        <v>6</v>
      </c>
      <c r="AX424" s="10" t="s">
        <v>69</v>
      </c>
      <c r="AY424" s="232" t="s">
        <v>134</v>
      </c>
    </row>
    <row r="425" s="11" customFormat="1">
      <c r="B425" s="233"/>
      <c r="C425" s="234"/>
      <c r="D425" s="223" t="s">
        <v>141</v>
      </c>
      <c r="E425" s="235" t="s">
        <v>21</v>
      </c>
      <c r="F425" s="236" t="s">
        <v>144</v>
      </c>
      <c r="G425" s="234"/>
      <c r="H425" s="237">
        <v>19.192399999999999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141</v>
      </c>
      <c r="AU425" s="243" t="s">
        <v>77</v>
      </c>
      <c r="AV425" s="11" t="s">
        <v>140</v>
      </c>
      <c r="AW425" s="11" t="s">
        <v>143</v>
      </c>
      <c r="AX425" s="11" t="s">
        <v>77</v>
      </c>
      <c r="AY425" s="243" t="s">
        <v>134</v>
      </c>
    </row>
    <row r="426" s="9" customFormat="1" ht="37.44" customHeight="1">
      <c r="B426" s="195"/>
      <c r="C426" s="196"/>
      <c r="D426" s="197" t="s">
        <v>68</v>
      </c>
      <c r="E426" s="198" t="s">
        <v>884</v>
      </c>
      <c r="F426" s="198" t="s">
        <v>885</v>
      </c>
      <c r="G426" s="196"/>
      <c r="H426" s="196"/>
      <c r="I426" s="199"/>
      <c r="J426" s="200">
        <f>BK426</f>
        <v>0</v>
      </c>
      <c r="K426" s="196"/>
      <c r="L426" s="201"/>
      <c r="M426" s="202"/>
      <c r="N426" s="203"/>
      <c r="O426" s="203"/>
      <c r="P426" s="204">
        <f>SUM(P427:P435)</f>
        <v>0</v>
      </c>
      <c r="Q426" s="203"/>
      <c r="R426" s="204">
        <f>SUM(R427:R435)</f>
        <v>0.037116529940000004</v>
      </c>
      <c r="S426" s="203"/>
      <c r="T426" s="205">
        <f>SUM(T427:T435)</f>
        <v>0</v>
      </c>
      <c r="AR426" s="206" t="s">
        <v>79</v>
      </c>
      <c r="AT426" s="207" t="s">
        <v>68</v>
      </c>
      <c r="AU426" s="207" t="s">
        <v>69</v>
      </c>
      <c r="AY426" s="206" t="s">
        <v>134</v>
      </c>
      <c r="BK426" s="208">
        <f>SUM(BK427:BK435)</f>
        <v>0</v>
      </c>
    </row>
    <row r="427" s="1" customFormat="1" ht="16.5" customHeight="1">
      <c r="B427" s="43"/>
      <c r="C427" s="209" t="s">
        <v>541</v>
      </c>
      <c r="D427" s="209" t="s">
        <v>135</v>
      </c>
      <c r="E427" s="210" t="s">
        <v>887</v>
      </c>
      <c r="F427" s="211" t="s">
        <v>888</v>
      </c>
      <c r="G427" s="212" t="s">
        <v>138</v>
      </c>
      <c r="H427" s="213">
        <v>91.534999999999997</v>
      </c>
      <c r="I427" s="214"/>
      <c r="J427" s="215">
        <f>ROUND(I427*H427,2)</f>
        <v>0</v>
      </c>
      <c r="K427" s="211" t="s">
        <v>139</v>
      </c>
      <c r="L427" s="69"/>
      <c r="M427" s="216" t="s">
        <v>21</v>
      </c>
      <c r="N427" s="217" t="s">
        <v>40</v>
      </c>
      <c r="O427" s="44"/>
      <c r="P427" s="218">
        <f>O427*H427</f>
        <v>0</v>
      </c>
      <c r="Q427" s="218">
        <v>0.00040000000000000002</v>
      </c>
      <c r="R427" s="218">
        <f>Q427*H427</f>
        <v>0.036614000000000001</v>
      </c>
      <c r="S427" s="218">
        <v>0</v>
      </c>
      <c r="T427" s="219">
        <f>S427*H427</f>
        <v>0</v>
      </c>
      <c r="AR427" s="21" t="s">
        <v>175</v>
      </c>
      <c r="AT427" s="21" t="s">
        <v>135</v>
      </c>
      <c r="AU427" s="21" t="s">
        <v>77</v>
      </c>
      <c r="AY427" s="21" t="s">
        <v>134</v>
      </c>
      <c r="BE427" s="220">
        <f>IF(N427="základní",J427,0)</f>
        <v>0</v>
      </c>
      <c r="BF427" s="220">
        <f>IF(N427="snížená",J427,0)</f>
        <v>0</v>
      </c>
      <c r="BG427" s="220">
        <f>IF(N427="zákl. přenesená",J427,0)</f>
        <v>0</v>
      </c>
      <c r="BH427" s="220">
        <f>IF(N427="sníž. přenesená",J427,0)</f>
        <v>0</v>
      </c>
      <c r="BI427" s="220">
        <f>IF(N427="nulová",J427,0)</f>
        <v>0</v>
      </c>
      <c r="BJ427" s="21" t="s">
        <v>77</v>
      </c>
      <c r="BK427" s="220">
        <f>ROUND(I427*H427,2)</f>
        <v>0</v>
      </c>
      <c r="BL427" s="21" t="s">
        <v>175</v>
      </c>
      <c r="BM427" s="21" t="s">
        <v>892</v>
      </c>
    </row>
    <row r="428" s="1" customFormat="1" ht="25.5" customHeight="1">
      <c r="B428" s="43"/>
      <c r="C428" s="209" t="s">
        <v>894</v>
      </c>
      <c r="D428" s="209" t="s">
        <v>135</v>
      </c>
      <c r="E428" s="210" t="s">
        <v>890</v>
      </c>
      <c r="F428" s="211" t="s">
        <v>891</v>
      </c>
      <c r="G428" s="212" t="s">
        <v>203</v>
      </c>
      <c r="H428" s="213">
        <v>11.965</v>
      </c>
      <c r="I428" s="214"/>
      <c r="J428" s="215">
        <f>ROUND(I428*H428,2)</f>
        <v>0</v>
      </c>
      <c r="K428" s="211" t="s">
        <v>139</v>
      </c>
      <c r="L428" s="69"/>
      <c r="M428" s="216" t="s">
        <v>21</v>
      </c>
      <c r="N428" s="217" t="s">
        <v>40</v>
      </c>
      <c r="O428" s="44"/>
      <c r="P428" s="218">
        <f>O428*H428</f>
        <v>0</v>
      </c>
      <c r="Q428" s="218">
        <v>0</v>
      </c>
      <c r="R428" s="218">
        <f>Q428*H428</f>
        <v>0</v>
      </c>
      <c r="S428" s="218">
        <v>0</v>
      </c>
      <c r="T428" s="219">
        <f>S428*H428</f>
        <v>0</v>
      </c>
      <c r="AR428" s="21" t="s">
        <v>175</v>
      </c>
      <c r="AT428" s="21" t="s">
        <v>135</v>
      </c>
      <c r="AU428" s="21" t="s">
        <v>77</v>
      </c>
      <c r="AY428" s="21" t="s">
        <v>134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21" t="s">
        <v>77</v>
      </c>
      <c r="BK428" s="220">
        <f>ROUND(I428*H428,2)</f>
        <v>0</v>
      </c>
      <c r="BL428" s="21" t="s">
        <v>175</v>
      </c>
      <c r="BM428" s="21" t="s">
        <v>897</v>
      </c>
    </row>
    <row r="429" s="10" customFormat="1">
      <c r="B429" s="221"/>
      <c r="C429" s="222"/>
      <c r="D429" s="223" t="s">
        <v>141</v>
      </c>
      <c r="E429" s="224" t="s">
        <v>21</v>
      </c>
      <c r="F429" s="225" t="s">
        <v>893</v>
      </c>
      <c r="G429" s="222"/>
      <c r="H429" s="226">
        <v>11.965</v>
      </c>
      <c r="I429" s="227"/>
      <c r="J429" s="222"/>
      <c r="K429" s="222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141</v>
      </c>
      <c r="AU429" s="232" t="s">
        <v>77</v>
      </c>
      <c r="AV429" s="10" t="s">
        <v>79</v>
      </c>
      <c r="AW429" s="10" t="s">
        <v>143</v>
      </c>
      <c r="AX429" s="10" t="s">
        <v>69</v>
      </c>
      <c r="AY429" s="232" t="s">
        <v>134</v>
      </c>
    </row>
    <row r="430" s="10" customFormat="1">
      <c r="B430" s="221"/>
      <c r="C430" s="222"/>
      <c r="D430" s="223" t="s">
        <v>141</v>
      </c>
      <c r="E430" s="224" t="s">
        <v>21</v>
      </c>
      <c r="F430" s="225" t="s">
        <v>21</v>
      </c>
      <c r="G430" s="222"/>
      <c r="H430" s="226">
        <v>0</v>
      </c>
      <c r="I430" s="227"/>
      <c r="J430" s="222"/>
      <c r="K430" s="222"/>
      <c r="L430" s="228"/>
      <c r="M430" s="229"/>
      <c r="N430" s="230"/>
      <c r="O430" s="230"/>
      <c r="P430" s="230"/>
      <c r="Q430" s="230"/>
      <c r="R430" s="230"/>
      <c r="S430" s="230"/>
      <c r="T430" s="231"/>
      <c r="AT430" s="232" t="s">
        <v>141</v>
      </c>
      <c r="AU430" s="232" t="s">
        <v>77</v>
      </c>
      <c r="AV430" s="10" t="s">
        <v>79</v>
      </c>
      <c r="AW430" s="10" t="s">
        <v>6</v>
      </c>
      <c r="AX430" s="10" t="s">
        <v>69</v>
      </c>
      <c r="AY430" s="232" t="s">
        <v>134</v>
      </c>
    </row>
    <row r="431" s="11" customFormat="1">
      <c r="B431" s="233"/>
      <c r="C431" s="234"/>
      <c r="D431" s="223" t="s">
        <v>141</v>
      </c>
      <c r="E431" s="235" t="s">
        <v>21</v>
      </c>
      <c r="F431" s="236" t="s">
        <v>144</v>
      </c>
      <c r="G431" s="234"/>
      <c r="H431" s="237">
        <v>11.965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AT431" s="243" t="s">
        <v>141</v>
      </c>
      <c r="AU431" s="243" t="s">
        <v>77</v>
      </c>
      <c r="AV431" s="11" t="s">
        <v>140</v>
      </c>
      <c r="AW431" s="11" t="s">
        <v>143</v>
      </c>
      <c r="AX431" s="11" t="s">
        <v>77</v>
      </c>
      <c r="AY431" s="243" t="s">
        <v>134</v>
      </c>
    </row>
    <row r="432" s="1" customFormat="1" ht="25.5" customHeight="1">
      <c r="B432" s="43"/>
      <c r="C432" s="209" t="s">
        <v>545</v>
      </c>
      <c r="D432" s="209" t="s">
        <v>135</v>
      </c>
      <c r="E432" s="210" t="s">
        <v>895</v>
      </c>
      <c r="F432" s="211" t="s">
        <v>896</v>
      </c>
      <c r="G432" s="212" t="s">
        <v>138</v>
      </c>
      <c r="H432" s="213">
        <v>69.218999999999994</v>
      </c>
      <c r="I432" s="214"/>
      <c r="J432" s="215">
        <f>ROUND(I432*H432,2)</f>
        <v>0</v>
      </c>
      <c r="K432" s="211" t="s">
        <v>139</v>
      </c>
      <c r="L432" s="69"/>
      <c r="M432" s="216" t="s">
        <v>21</v>
      </c>
      <c r="N432" s="217" t="s">
        <v>40</v>
      </c>
      <c r="O432" s="44"/>
      <c r="P432" s="218">
        <f>O432*H432</f>
        <v>0</v>
      </c>
      <c r="Q432" s="218">
        <v>7.2599999999999999E-06</v>
      </c>
      <c r="R432" s="218">
        <f>Q432*H432</f>
        <v>0.00050252993999999997</v>
      </c>
      <c r="S432" s="218">
        <v>0</v>
      </c>
      <c r="T432" s="219">
        <f>S432*H432</f>
        <v>0</v>
      </c>
      <c r="AR432" s="21" t="s">
        <v>175</v>
      </c>
      <c r="AT432" s="21" t="s">
        <v>135</v>
      </c>
      <c r="AU432" s="21" t="s">
        <v>77</v>
      </c>
      <c r="AY432" s="21" t="s">
        <v>134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1" t="s">
        <v>77</v>
      </c>
      <c r="BK432" s="220">
        <f>ROUND(I432*H432,2)</f>
        <v>0</v>
      </c>
      <c r="BL432" s="21" t="s">
        <v>175</v>
      </c>
      <c r="BM432" s="21" t="s">
        <v>900</v>
      </c>
    </row>
    <row r="433" s="1" customFormat="1" ht="16.5" customHeight="1">
      <c r="B433" s="43"/>
      <c r="C433" s="209" t="s">
        <v>901</v>
      </c>
      <c r="D433" s="209" t="s">
        <v>135</v>
      </c>
      <c r="E433" s="210" t="s">
        <v>898</v>
      </c>
      <c r="F433" s="211" t="s">
        <v>899</v>
      </c>
      <c r="G433" s="212" t="s">
        <v>138</v>
      </c>
      <c r="H433" s="213">
        <v>73.801000000000002</v>
      </c>
      <c r="I433" s="214"/>
      <c r="J433" s="215">
        <f>ROUND(I433*H433,2)</f>
        <v>0</v>
      </c>
      <c r="K433" s="211" t="s">
        <v>139</v>
      </c>
      <c r="L433" s="69"/>
      <c r="M433" s="216" t="s">
        <v>21</v>
      </c>
      <c r="N433" s="217" t="s">
        <v>40</v>
      </c>
      <c r="O433" s="44"/>
      <c r="P433" s="218">
        <f>O433*H433</f>
        <v>0</v>
      </c>
      <c r="Q433" s="218">
        <v>0</v>
      </c>
      <c r="R433" s="218">
        <f>Q433*H433</f>
        <v>0</v>
      </c>
      <c r="S433" s="218">
        <v>0</v>
      </c>
      <c r="T433" s="219">
        <f>S433*H433</f>
        <v>0</v>
      </c>
      <c r="AR433" s="21" t="s">
        <v>175</v>
      </c>
      <c r="AT433" s="21" t="s">
        <v>135</v>
      </c>
      <c r="AU433" s="21" t="s">
        <v>77</v>
      </c>
      <c r="AY433" s="21" t="s">
        <v>134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21" t="s">
        <v>77</v>
      </c>
      <c r="BK433" s="220">
        <f>ROUND(I433*H433,2)</f>
        <v>0</v>
      </c>
      <c r="BL433" s="21" t="s">
        <v>175</v>
      </c>
      <c r="BM433" s="21" t="s">
        <v>904</v>
      </c>
    </row>
    <row r="434" s="1" customFormat="1" ht="25.5" customHeight="1">
      <c r="B434" s="43"/>
      <c r="C434" s="209" t="s">
        <v>548</v>
      </c>
      <c r="D434" s="209" t="s">
        <v>135</v>
      </c>
      <c r="E434" s="210" t="s">
        <v>902</v>
      </c>
      <c r="F434" s="211" t="s">
        <v>903</v>
      </c>
      <c r="G434" s="212" t="s">
        <v>138</v>
      </c>
      <c r="H434" s="213">
        <v>22.315999999999999</v>
      </c>
      <c r="I434" s="214"/>
      <c r="J434" s="215">
        <f>ROUND(I434*H434,2)</f>
        <v>0</v>
      </c>
      <c r="K434" s="211" t="s">
        <v>139</v>
      </c>
      <c r="L434" s="69"/>
      <c r="M434" s="216" t="s">
        <v>21</v>
      </c>
      <c r="N434" s="217" t="s">
        <v>40</v>
      </c>
      <c r="O434" s="44"/>
      <c r="P434" s="218">
        <f>O434*H434</f>
        <v>0</v>
      </c>
      <c r="Q434" s="218">
        <v>0</v>
      </c>
      <c r="R434" s="218">
        <f>Q434*H434</f>
        <v>0</v>
      </c>
      <c r="S434" s="218">
        <v>0</v>
      </c>
      <c r="T434" s="219">
        <f>S434*H434</f>
        <v>0</v>
      </c>
      <c r="AR434" s="21" t="s">
        <v>175</v>
      </c>
      <c r="AT434" s="21" t="s">
        <v>135</v>
      </c>
      <c r="AU434" s="21" t="s">
        <v>77</v>
      </c>
      <c r="AY434" s="21" t="s">
        <v>134</v>
      </c>
      <c r="BE434" s="220">
        <f>IF(N434="základní",J434,0)</f>
        <v>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21" t="s">
        <v>77</v>
      </c>
      <c r="BK434" s="220">
        <f>ROUND(I434*H434,2)</f>
        <v>0</v>
      </c>
      <c r="BL434" s="21" t="s">
        <v>175</v>
      </c>
      <c r="BM434" s="21" t="s">
        <v>907</v>
      </c>
    </row>
    <row r="435" s="1" customFormat="1" ht="16.5" customHeight="1">
      <c r="B435" s="43"/>
      <c r="C435" s="209" t="s">
        <v>910</v>
      </c>
      <c r="D435" s="209" t="s">
        <v>135</v>
      </c>
      <c r="E435" s="210" t="s">
        <v>905</v>
      </c>
      <c r="F435" s="211" t="s">
        <v>906</v>
      </c>
      <c r="G435" s="212" t="s">
        <v>138</v>
      </c>
      <c r="H435" s="213">
        <v>91.534999999999997</v>
      </c>
      <c r="I435" s="214"/>
      <c r="J435" s="215">
        <f>ROUND(I435*H435,2)</f>
        <v>0</v>
      </c>
      <c r="K435" s="211" t="s">
        <v>285</v>
      </c>
      <c r="L435" s="69"/>
      <c r="M435" s="216" t="s">
        <v>21</v>
      </c>
      <c r="N435" s="217" t="s">
        <v>40</v>
      </c>
      <c r="O435" s="44"/>
      <c r="P435" s="218">
        <f>O435*H435</f>
        <v>0</v>
      </c>
      <c r="Q435" s="218">
        <v>0</v>
      </c>
      <c r="R435" s="218">
        <f>Q435*H435</f>
        <v>0</v>
      </c>
      <c r="S435" s="218">
        <v>0</v>
      </c>
      <c r="T435" s="219">
        <f>S435*H435</f>
        <v>0</v>
      </c>
      <c r="AR435" s="21" t="s">
        <v>175</v>
      </c>
      <c r="AT435" s="21" t="s">
        <v>135</v>
      </c>
      <c r="AU435" s="21" t="s">
        <v>77</v>
      </c>
      <c r="AY435" s="21" t="s">
        <v>134</v>
      </c>
      <c r="BE435" s="220">
        <f>IF(N435="základní",J435,0)</f>
        <v>0</v>
      </c>
      <c r="BF435" s="220">
        <f>IF(N435="snížená",J435,0)</f>
        <v>0</v>
      </c>
      <c r="BG435" s="220">
        <f>IF(N435="zákl. přenesená",J435,0)</f>
        <v>0</v>
      </c>
      <c r="BH435" s="220">
        <f>IF(N435="sníž. přenesená",J435,0)</f>
        <v>0</v>
      </c>
      <c r="BI435" s="220">
        <f>IF(N435="nulová",J435,0)</f>
        <v>0</v>
      </c>
      <c r="BJ435" s="21" t="s">
        <v>77</v>
      </c>
      <c r="BK435" s="220">
        <f>ROUND(I435*H435,2)</f>
        <v>0</v>
      </c>
      <c r="BL435" s="21" t="s">
        <v>175</v>
      </c>
      <c r="BM435" s="21" t="s">
        <v>913</v>
      </c>
    </row>
    <row r="436" s="9" customFormat="1" ht="37.44" customHeight="1">
      <c r="B436" s="195"/>
      <c r="C436" s="196"/>
      <c r="D436" s="197" t="s">
        <v>68</v>
      </c>
      <c r="E436" s="198" t="s">
        <v>908</v>
      </c>
      <c r="F436" s="198" t="s">
        <v>909</v>
      </c>
      <c r="G436" s="196"/>
      <c r="H436" s="196"/>
      <c r="I436" s="199"/>
      <c r="J436" s="200">
        <f>BK436</f>
        <v>0</v>
      </c>
      <c r="K436" s="196"/>
      <c r="L436" s="201"/>
      <c r="M436" s="202"/>
      <c r="N436" s="203"/>
      <c r="O436" s="203"/>
      <c r="P436" s="204">
        <f>P437</f>
        <v>0</v>
      </c>
      <c r="Q436" s="203"/>
      <c r="R436" s="204">
        <f>R437</f>
        <v>0</v>
      </c>
      <c r="S436" s="203"/>
      <c r="T436" s="205">
        <f>T437</f>
        <v>0</v>
      </c>
      <c r="AR436" s="206" t="s">
        <v>77</v>
      </c>
      <c r="AT436" s="207" t="s">
        <v>68</v>
      </c>
      <c r="AU436" s="207" t="s">
        <v>69</v>
      </c>
      <c r="AY436" s="206" t="s">
        <v>134</v>
      </c>
      <c r="BK436" s="208">
        <f>BK437</f>
        <v>0</v>
      </c>
    </row>
    <row r="437" s="1" customFormat="1" ht="25.5" customHeight="1">
      <c r="B437" s="43"/>
      <c r="C437" s="209" t="s">
        <v>552</v>
      </c>
      <c r="D437" s="209" t="s">
        <v>135</v>
      </c>
      <c r="E437" s="210" t="s">
        <v>911</v>
      </c>
      <c r="F437" s="211" t="s">
        <v>912</v>
      </c>
      <c r="G437" s="212" t="s">
        <v>368</v>
      </c>
      <c r="H437" s="213">
        <v>1</v>
      </c>
      <c r="I437" s="214"/>
      <c r="J437" s="215">
        <f>ROUND(I437*H437,2)</f>
        <v>0</v>
      </c>
      <c r="K437" s="211" t="s">
        <v>139</v>
      </c>
      <c r="L437" s="69"/>
      <c r="M437" s="216" t="s">
        <v>21</v>
      </c>
      <c r="N437" s="217" t="s">
        <v>40</v>
      </c>
      <c r="O437" s="44"/>
      <c r="P437" s="218">
        <f>O437*H437</f>
        <v>0</v>
      </c>
      <c r="Q437" s="218">
        <v>0</v>
      </c>
      <c r="R437" s="218">
        <f>Q437*H437</f>
        <v>0</v>
      </c>
      <c r="S437" s="218">
        <v>0</v>
      </c>
      <c r="T437" s="219">
        <f>S437*H437</f>
        <v>0</v>
      </c>
      <c r="AR437" s="21" t="s">
        <v>140</v>
      </c>
      <c r="AT437" s="21" t="s">
        <v>135</v>
      </c>
      <c r="AU437" s="21" t="s">
        <v>77</v>
      </c>
      <c r="AY437" s="21" t="s">
        <v>134</v>
      </c>
      <c r="BE437" s="220">
        <f>IF(N437="základní",J437,0)</f>
        <v>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21" t="s">
        <v>77</v>
      </c>
      <c r="BK437" s="220">
        <f>ROUND(I437*H437,2)</f>
        <v>0</v>
      </c>
      <c r="BL437" s="21" t="s">
        <v>140</v>
      </c>
      <c r="BM437" s="21" t="s">
        <v>918</v>
      </c>
    </row>
    <row r="438" s="9" customFormat="1" ht="37.44" customHeight="1">
      <c r="B438" s="195"/>
      <c r="C438" s="196"/>
      <c r="D438" s="197" t="s">
        <v>68</v>
      </c>
      <c r="E438" s="198" t="s">
        <v>914</v>
      </c>
      <c r="F438" s="198" t="s">
        <v>915</v>
      </c>
      <c r="G438" s="196"/>
      <c r="H438" s="196"/>
      <c r="I438" s="199"/>
      <c r="J438" s="200">
        <f>BK438</f>
        <v>0</v>
      </c>
      <c r="K438" s="196"/>
      <c r="L438" s="201"/>
      <c r="M438" s="202"/>
      <c r="N438" s="203"/>
      <c r="O438" s="203"/>
      <c r="P438" s="204">
        <f>P439</f>
        <v>0</v>
      </c>
      <c r="Q438" s="203"/>
      <c r="R438" s="204">
        <f>R439</f>
        <v>0</v>
      </c>
      <c r="S438" s="203"/>
      <c r="T438" s="205">
        <f>T439</f>
        <v>0</v>
      </c>
      <c r="AR438" s="206" t="s">
        <v>158</v>
      </c>
      <c r="AT438" s="207" t="s">
        <v>68</v>
      </c>
      <c r="AU438" s="207" t="s">
        <v>69</v>
      </c>
      <c r="AY438" s="206" t="s">
        <v>134</v>
      </c>
      <c r="BK438" s="208">
        <f>BK439</f>
        <v>0</v>
      </c>
    </row>
    <row r="439" s="1" customFormat="1" ht="16.5" customHeight="1">
      <c r="B439" s="43"/>
      <c r="C439" s="209" t="s">
        <v>929</v>
      </c>
      <c r="D439" s="209" t="s">
        <v>135</v>
      </c>
      <c r="E439" s="210" t="s">
        <v>916</v>
      </c>
      <c r="F439" s="211" t="s">
        <v>917</v>
      </c>
      <c r="G439" s="212" t="s">
        <v>368</v>
      </c>
      <c r="H439" s="213">
        <v>1</v>
      </c>
      <c r="I439" s="214"/>
      <c r="J439" s="215">
        <f>ROUND(I439*H439,2)</f>
        <v>0</v>
      </c>
      <c r="K439" s="211" t="s">
        <v>139</v>
      </c>
      <c r="L439" s="69"/>
      <c r="M439" s="216" t="s">
        <v>21</v>
      </c>
      <c r="N439" s="256" t="s">
        <v>40</v>
      </c>
      <c r="O439" s="257"/>
      <c r="P439" s="258">
        <f>O439*H439</f>
        <v>0</v>
      </c>
      <c r="Q439" s="258">
        <v>0</v>
      </c>
      <c r="R439" s="258">
        <f>Q439*H439</f>
        <v>0</v>
      </c>
      <c r="S439" s="258">
        <v>0</v>
      </c>
      <c r="T439" s="259">
        <f>S439*H439</f>
        <v>0</v>
      </c>
      <c r="AR439" s="21" t="s">
        <v>140</v>
      </c>
      <c r="AT439" s="21" t="s">
        <v>135</v>
      </c>
      <c r="AU439" s="21" t="s">
        <v>77</v>
      </c>
      <c r="AY439" s="21" t="s">
        <v>134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21" t="s">
        <v>77</v>
      </c>
      <c r="BK439" s="220">
        <f>ROUND(I439*H439,2)</f>
        <v>0</v>
      </c>
      <c r="BL439" s="21" t="s">
        <v>140</v>
      </c>
      <c r="BM439" s="21" t="s">
        <v>930</v>
      </c>
    </row>
    <row r="440" s="1" customFormat="1" ht="6.96" customHeight="1">
      <c r="B440" s="64"/>
      <c r="C440" s="65"/>
      <c r="D440" s="65"/>
      <c r="E440" s="65"/>
      <c r="F440" s="65"/>
      <c r="G440" s="65"/>
      <c r="H440" s="65"/>
      <c r="I440" s="163"/>
      <c r="J440" s="65"/>
      <c r="K440" s="65"/>
      <c r="L440" s="69"/>
    </row>
  </sheetData>
  <sheetProtection sheet="1" autoFilter="0" formatColumns="0" formatRows="0" objects="1" scenarios="1" spinCount="100000" saltValue="XB+2WCIYln8u5xtmVqMTLI1i2yz/a0pfpFT8Jkj8CykVZTABT4MUg78wE4GmZTrTFVJpQtFoQyGYzXGKPIQgzg==" hashValue="Qsun/YN25zqCIlhE/lKR1VxMypfyQ2buu/HS9GonlqyXkC+6Pb8zm3KJSH8jxJj1UkFZquWRK9voifh1X2iOaw==" algorithmName="SHA-512" password="CC35"/>
  <autoFilter ref="C98:K439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0" customWidth="1"/>
    <col min="2" max="2" width="1.664063" style="260" customWidth="1"/>
    <col min="3" max="4" width="5" style="260" customWidth="1"/>
    <col min="5" max="5" width="11.67" style="260" customWidth="1"/>
    <col min="6" max="6" width="9.17" style="260" customWidth="1"/>
    <col min="7" max="7" width="5" style="260" customWidth="1"/>
    <col min="8" max="8" width="77.83" style="260" customWidth="1"/>
    <col min="9" max="10" width="20" style="260" customWidth="1"/>
    <col min="11" max="11" width="1.664063" style="260" customWidth="1"/>
  </cols>
  <sheetData>
    <row r="1" ht="37.5" customHeight="1"/>
    <row r="2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2" customFormat="1" ht="45" customHeight="1">
      <c r="B3" s="264"/>
      <c r="C3" s="265" t="s">
        <v>931</v>
      </c>
      <c r="D3" s="265"/>
      <c r="E3" s="265"/>
      <c r="F3" s="265"/>
      <c r="G3" s="265"/>
      <c r="H3" s="265"/>
      <c r="I3" s="265"/>
      <c r="J3" s="265"/>
      <c r="K3" s="266"/>
    </row>
    <row r="4" ht="25.5" customHeight="1">
      <c r="B4" s="267"/>
      <c r="C4" s="268" t="s">
        <v>932</v>
      </c>
      <c r="D4" s="268"/>
      <c r="E4" s="268"/>
      <c r="F4" s="268"/>
      <c r="G4" s="268"/>
      <c r="H4" s="268"/>
      <c r="I4" s="268"/>
      <c r="J4" s="268"/>
      <c r="K4" s="269"/>
    </row>
    <row r="5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ht="15" customHeight="1">
      <c r="B6" s="267"/>
      <c r="C6" s="271" t="s">
        <v>933</v>
      </c>
      <c r="D6" s="271"/>
      <c r="E6" s="271"/>
      <c r="F6" s="271"/>
      <c r="G6" s="271"/>
      <c r="H6" s="271"/>
      <c r="I6" s="271"/>
      <c r="J6" s="271"/>
      <c r="K6" s="269"/>
    </row>
    <row r="7" ht="15" customHeight="1">
      <c r="B7" s="272"/>
      <c r="C7" s="271" t="s">
        <v>934</v>
      </c>
      <c r="D7" s="271"/>
      <c r="E7" s="271"/>
      <c r="F7" s="271"/>
      <c r="G7" s="271"/>
      <c r="H7" s="271"/>
      <c r="I7" s="271"/>
      <c r="J7" s="271"/>
      <c r="K7" s="269"/>
    </row>
    <row r="8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ht="15" customHeight="1">
      <c r="B9" s="272"/>
      <c r="C9" s="271" t="s">
        <v>935</v>
      </c>
      <c r="D9" s="271"/>
      <c r="E9" s="271"/>
      <c r="F9" s="271"/>
      <c r="G9" s="271"/>
      <c r="H9" s="271"/>
      <c r="I9" s="271"/>
      <c r="J9" s="271"/>
      <c r="K9" s="269"/>
    </row>
    <row r="10" ht="15" customHeight="1">
      <c r="B10" s="272"/>
      <c r="C10" s="271"/>
      <c r="D10" s="271" t="s">
        <v>936</v>
      </c>
      <c r="E10" s="271"/>
      <c r="F10" s="271"/>
      <c r="G10" s="271"/>
      <c r="H10" s="271"/>
      <c r="I10" s="271"/>
      <c r="J10" s="271"/>
      <c r="K10" s="269"/>
    </row>
    <row r="11" ht="15" customHeight="1">
      <c r="B11" s="272"/>
      <c r="C11" s="273"/>
      <c r="D11" s="271" t="s">
        <v>937</v>
      </c>
      <c r="E11" s="271"/>
      <c r="F11" s="271"/>
      <c r="G11" s="271"/>
      <c r="H11" s="271"/>
      <c r="I11" s="271"/>
      <c r="J11" s="271"/>
      <c r="K11" s="269"/>
    </row>
    <row r="12" ht="12.75" customHeight="1">
      <c r="B12" s="272"/>
      <c r="C12" s="273"/>
      <c r="D12" s="273"/>
      <c r="E12" s="273"/>
      <c r="F12" s="273"/>
      <c r="G12" s="273"/>
      <c r="H12" s="273"/>
      <c r="I12" s="273"/>
      <c r="J12" s="273"/>
      <c r="K12" s="269"/>
    </row>
    <row r="13" ht="15" customHeight="1">
      <c r="B13" s="272"/>
      <c r="C13" s="273"/>
      <c r="D13" s="271" t="s">
        <v>938</v>
      </c>
      <c r="E13" s="271"/>
      <c r="F13" s="271"/>
      <c r="G13" s="271"/>
      <c r="H13" s="271"/>
      <c r="I13" s="271"/>
      <c r="J13" s="271"/>
      <c r="K13" s="269"/>
    </row>
    <row r="14" ht="15" customHeight="1">
      <c r="B14" s="272"/>
      <c r="C14" s="273"/>
      <c r="D14" s="271" t="s">
        <v>939</v>
      </c>
      <c r="E14" s="271"/>
      <c r="F14" s="271"/>
      <c r="G14" s="271"/>
      <c r="H14" s="271"/>
      <c r="I14" s="271"/>
      <c r="J14" s="271"/>
      <c r="K14" s="269"/>
    </row>
    <row r="15" ht="15" customHeight="1">
      <c r="B15" s="272"/>
      <c r="C15" s="273"/>
      <c r="D15" s="271" t="s">
        <v>940</v>
      </c>
      <c r="E15" s="271"/>
      <c r="F15" s="271"/>
      <c r="G15" s="271"/>
      <c r="H15" s="271"/>
      <c r="I15" s="271"/>
      <c r="J15" s="271"/>
      <c r="K15" s="269"/>
    </row>
    <row r="16" ht="15" customHeight="1">
      <c r="B16" s="272"/>
      <c r="C16" s="273"/>
      <c r="D16" s="273"/>
      <c r="E16" s="274" t="s">
        <v>76</v>
      </c>
      <c r="F16" s="271" t="s">
        <v>941</v>
      </c>
      <c r="G16" s="271"/>
      <c r="H16" s="271"/>
      <c r="I16" s="271"/>
      <c r="J16" s="271"/>
      <c r="K16" s="269"/>
    </row>
    <row r="17" ht="15" customHeight="1">
      <c r="B17" s="272"/>
      <c r="C17" s="273"/>
      <c r="D17" s="273"/>
      <c r="E17" s="274" t="s">
        <v>942</v>
      </c>
      <c r="F17" s="271" t="s">
        <v>943</v>
      </c>
      <c r="G17" s="271"/>
      <c r="H17" s="271"/>
      <c r="I17" s="271"/>
      <c r="J17" s="271"/>
      <c r="K17" s="269"/>
    </row>
    <row r="18" ht="15" customHeight="1">
      <c r="B18" s="272"/>
      <c r="C18" s="273"/>
      <c r="D18" s="273"/>
      <c r="E18" s="274" t="s">
        <v>944</v>
      </c>
      <c r="F18" s="271" t="s">
        <v>945</v>
      </c>
      <c r="G18" s="271"/>
      <c r="H18" s="271"/>
      <c r="I18" s="271"/>
      <c r="J18" s="271"/>
      <c r="K18" s="269"/>
    </row>
    <row r="19" ht="15" customHeight="1">
      <c r="B19" s="272"/>
      <c r="C19" s="273"/>
      <c r="D19" s="273"/>
      <c r="E19" s="274" t="s">
        <v>946</v>
      </c>
      <c r="F19" s="271" t="s">
        <v>947</v>
      </c>
      <c r="G19" s="271"/>
      <c r="H19" s="271"/>
      <c r="I19" s="271"/>
      <c r="J19" s="271"/>
      <c r="K19" s="269"/>
    </row>
    <row r="20" ht="15" customHeight="1">
      <c r="B20" s="272"/>
      <c r="C20" s="273"/>
      <c r="D20" s="273"/>
      <c r="E20" s="274" t="s">
        <v>948</v>
      </c>
      <c r="F20" s="271" t="s">
        <v>949</v>
      </c>
      <c r="G20" s="271"/>
      <c r="H20" s="271"/>
      <c r="I20" s="271"/>
      <c r="J20" s="271"/>
      <c r="K20" s="269"/>
    </row>
    <row r="21" ht="15" customHeight="1">
      <c r="B21" s="272"/>
      <c r="C21" s="273"/>
      <c r="D21" s="273"/>
      <c r="E21" s="274" t="s">
        <v>950</v>
      </c>
      <c r="F21" s="271" t="s">
        <v>951</v>
      </c>
      <c r="G21" s="271"/>
      <c r="H21" s="271"/>
      <c r="I21" s="271"/>
      <c r="J21" s="271"/>
      <c r="K21" s="269"/>
    </row>
    <row r="22" ht="12.75" customHeight="1">
      <c r="B22" s="272"/>
      <c r="C22" s="273"/>
      <c r="D22" s="273"/>
      <c r="E22" s="273"/>
      <c r="F22" s="273"/>
      <c r="G22" s="273"/>
      <c r="H22" s="273"/>
      <c r="I22" s="273"/>
      <c r="J22" s="273"/>
      <c r="K22" s="269"/>
    </row>
    <row r="23" ht="15" customHeight="1">
      <c r="B23" s="272"/>
      <c r="C23" s="271" t="s">
        <v>952</v>
      </c>
      <c r="D23" s="271"/>
      <c r="E23" s="271"/>
      <c r="F23" s="271"/>
      <c r="G23" s="271"/>
      <c r="H23" s="271"/>
      <c r="I23" s="271"/>
      <c r="J23" s="271"/>
      <c r="K23" s="269"/>
    </row>
    <row r="24" ht="15" customHeight="1">
      <c r="B24" s="272"/>
      <c r="C24" s="271" t="s">
        <v>953</v>
      </c>
      <c r="D24" s="271"/>
      <c r="E24" s="271"/>
      <c r="F24" s="271"/>
      <c r="G24" s="271"/>
      <c r="H24" s="271"/>
      <c r="I24" s="271"/>
      <c r="J24" s="271"/>
      <c r="K24" s="269"/>
    </row>
    <row r="25" ht="15" customHeight="1">
      <c r="B25" s="272"/>
      <c r="C25" s="271"/>
      <c r="D25" s="271" t="s">
        <v>954</v>
      </c>
      <c r="E25" s="271"/>
      <c r="F25" s="271"/>
      <c r="G25" s="271"/>
      <c r="H25" s="271"/>
      <c r="I25" s="271"/>
      <c r="J25" s="271"/>
      <c r="K25" s="269"/>
    </row>
    <row r="26" ht="15" customHeight="1">
      <c r="B26" s="272"/>
      <c r="C26" s="273"/>
      <c r="D26" s="271" t="s">
        <v>955</v>
      </c>
      <c r="E26" s="271"/>
      <c r="F26" s="271"/>
      <c r="G26" s="271"/>
      <c r="H26" s="271"/>
      <c r="I26" s="271"/>
      <c r="J26" s="271"/>
      <c r="K26" s="269"/>
    </row>
    <row r="27" ht="12.75" customHeight="1">
      <c r="B27" s="272"/>
      <c r="C27" s="273"/>
      <c r="D27" s="273"/>
      <c r="E27" s="273"/>
      <c r="F27" s="273"/>
      <c r="G27" s="273"/>
      <c r="H27" s="273"/>
      <c r="I27" s="273"/>
      <c r="J27" s="273"/>
      <c r="K27" s="269"/>
    </row>
    <row r="28" ht="15" customHeight="1">
      <c r="B28" s="272"/>
      <c r="C28" s="273"/>
      <c r="D28" s="271" t="s">
        <v>956</v>
      </c>
      <c r="E28" s="271"/>
      <c r="F28" s="271"/>
      <c r="G28" s="271"/>
      <c r="H28" s="271"/>
      <c r="I28" s="271"/>
      <c r="J28" s="271"/>
      <c r="K28" s="269"/>
    </row>
    <row r="29" ht="15" customHeight="1">
      <c r="B29" s="272"/>
      <c r="C29" s="273"/>
      <c r="D29" s="271" t="s">
        <v>957</v>
      </c>
      <c r="E29" s="271"/>
      <c r="F29" s="271"/>
      <c r="G29" s="271"/>
      <c r="H29" s="271"/>
      <c r="I29" s="271"/>
      <c r="J29" s="271"/>
      <c r="K29" s="269"/>
    </row>
    <row r="30" ht="12.75" customHeight="1">
      <c r="B30" s="272"/>
      <c r="C30" s="273"/>
      <c r="D30" s="273"/>
      <c r="E30" s="273"/>
      <c r="F30" s="273"/>
      <c r="G30" s="273"/>
      <c r="H30" s="273"/>
      <c r="I30" s="273"/>
      <c r="J30" s="273"/>
      <c r="K30" s="269"/>
    </row>
    <row r="31" ht="15" customHeight="1">
      <c r="B31" s="272"/>
      <c r="C31" s="273"/>
      <c r="D31" s="271" t="s">
        <v>958</v>
      </c>
      <c r="E31" s="271"/>
      <c r="F31" s="271"/>
      <c r="G31" s="271"/>
      <c r="H31" s="271"/>
      <c r="I31" s="271"/>
      <c r="J31" s="271"/>
      <c r="K31" s="269"/>
    </row>
    <row r="32" ht="15" customHeight="1">
      <c r="B32" s="272"/>
      <c r="C32" s="273"/>
      <c r="D32" s="271" t="s">
        <v>959</v>
      </c>
      <c r="E32" s="271"/>
      <c r="F32" s="271"/>
      <c r="G32" s="271"/>
      <c r="H32" s="271"/>
      <c r="I32" s="271"/>
      <c r="J32" s="271"/>
      <c r="K32" s="269"/>
    </row>
    <row r="33" ht="15" customHeight="1">
      <c r="B33" s="272"/>
      <c r="C33" s="273"/>
      <c r="D33" s="271" t="s">
        <v>960</v>
      </c>
      <c r="E33" s="271"/>
      <c r="F33" s="271"/>
      <c r="G33" s="271"/>
      <c r="H33" s="271"/>
      <c r="I33" s="271"/>
      <c r="J33" s="271"/>
      <c r="K33" s="269"/>
    </row>
    <row r="34" ht="15" customHeight="1">
      <c r="B34" s="272"/>
      <c r="C34" s="273"/>
      <c r="D34" s="271"/>
      <c r="E34" s="275" t="s">
        <v>119</v>
      </c>
      <c r="F34" s="271"/>
      <c r="G34" s="271" t="s">
        <v>961</v>
      </c>
      <c r="H34" s="271"/>
      <c r="I34" s="271"/>
      <c r="J34" s="271"/>
      <c r="K34" s="269"/>
    </row>
    <row r="35" ht="30.75" customHeight="1">
      <c r="B35" s="272"/>
      <c r="C35" s="273"/>
      <c r="D35" s="271"/>
      <c r="E35" s="275" t="s">
        <v>962</v>
      </c>
      <c r="F35" s="271"/>
      <c r="G35" s="271" t="s">
        <v>963</v>
      </c>
      <c r="H35" s="271"/>
      <c r="I35" s="271"/>
      <c r="J35" s="271"/>
      <c r="K35" s="269"/>
    </row>
    <row r="36" ht="15" customHeight="1">
      <c r="B36" s="272"/>
      <c r="C36" s="273"/>
      <c r="D36" s="271"/>
      <c r="E36" s="275" t="s">
        <v>50</v>
      </c>
      <c r="F36" s="271"/>
      <c r="G36" s="271" t="s">
        <v>964</v>
      </c>
      <c r="H36" s="271"/>
      <c r="I36" s="271"/>
      <c r="J36" s="271"/>
      <c r="K36" s="269"/>
    </row>
    <row r="37" ht="15" customHeight="1">
      <c r="B37" s="272"/>
      <c r="C37" s="273"/>
      <c r="D37" s="271"/>
      <c r="E37" s="275" t="s">
        <v>120</v>
      </c>
      <c r="F37" s="271"/>
      <c r="G37" s="271" t="s">
        <v>965</v>
      </c>
      <c r="H37" s="271"/>
      <c r="I37" s="271"/>
      <c r="J37" s="271"/>
      <c r="K37" s="269"/>
    </row>
    <row r="38" ht="15" customHeight="1">
      <c r="B38" s="272"/>
      <c r="C38" s="273"/>
      <c r="D38" s="271"/>
      <c r="E38" s="275" t="s">
        <v>121</v>
      </c>
      <c r="F38" s="271"/>
      <c r="G38" s="271" t="s">
        <v>966</v>
      </c>
      <c r="H38" s="271"/>
      <c r="I38" s="271"/>
      <c r="J38" s="271"/>
      <c r="K38" s="269"/>
    </row>
    <row r="39" ht="15" customHeight="1">
      <c r="B39" s="272"/>
      <c r="C39" s="273"/>
      <c r="D39" s="271"/>
      <c r="E39" s="275" t="s">
        <v>122</v>
      </c>
      <c r="F39" s="271"/>
      <c r="G39" s="271" t="s">
        <v>967</v>
      </c>
      <c r="H39" s="271"/>
      <c r="I39" s="271"/>
      <c r="J39" s="271"/>
      <c r="K39" s="269"/>
    </row>
    <row r="40" ht="15" customHeight="1">
      <c r="B40" s="272"/>
      <c r="C40" s="273"/>
      <c r="D40" s="271"/>
      <c r="E40" s="275" t="s">
        <v>968</v>
      </c>
      <c r="F40" s="271"/>
      <c r="G40" s="271" t="s">
        <v>969</v>
      </c>
      <c r="H40" s="271"/>
      <c r="I40" s="271"/>
      <c r="J40" s="271"/>
      <c r="K40" s="269"/>
    </row>
    <row r="41" ht="15" customHeight="1">
      <c r="B41" s="272"/>
      <c r="C41" s="273"/>
      <c r="D41" s="271"/>
      <c r="E41" s="275"/>
      <c r="F41" s="271"/>
      <c r="G41" s="271" t="s">
        <v>970</v>
      </c>
      <c r="H41" s="271"/>
      <c r="I41" s="271"/>
      <c r="J41" s="271"/>
      <c r="K41" s="269"/>
    </row>
    <row r="42" ht="15" customHeight="1">
      <c r="B42" s="272"/>
      <c r="C42" s="273"/>
      <c r="D42" s="271"/>
      <c r="E42" s="275" t="s">
        <v>971</v>
      </c>
      <c r="F42" s="271"/>
      <c r="G42" s="271" t="s">
        <v>972</v>
      </c>
      <c r="H42" s="271"/>
      <c r="I42" s="271"/>
      <c r="J42" s="271"/>
      <c r="K42" s="269"/>
    </row>
    <row r="43" ht="15" customHeight="1">
      <c r="B43" s="272"/>
      <c r="C43" s="273"/>
      <c r="D43" s="271"/>
      <c r="E43" s="275" t="s">
        <v>124</v>
      </c>
      <c r="F43" s="271"/>
      <c r="G43" s="271" t="s">
        <v>973</v>
      </c>
      <c r="H43" s="271"/>
      <c r="I43" s="271"/>
      <c r="J43" s="271"/>
      <c r="K43" s="269"/>
    </row>
    <row r="44" ht="12.75" customHeight="1">
      <c r="B44" s="272"/>
      <c r="C44" s="273"/>
      <c r="D44" s="271"/>
      <c r="E44" s="271"/>
      <c r="F44" s="271"/>
      <c r="G44" s="271"/>
      <c r="H44" s="271"/>
      <c r="I44" s="271"/>
      <c r="J44" s="271"/>
      <c r="K44" s="269"/>
    </row>
    <row r="45" ht="15" customHeight="1">
      <c r="B45" s="272"/>
      <c r="C45" s="273"/>
      <c r="D45" s="271" t="s">
        <v>974</v>
      </c>
      <c r="E45" s="271"/>
      <c r="F45" s="271"/>
      <c r="G45" s="271"/>
      <c r="H45" s="271"/>
      <c r="I45" s="271"/>
      <c r="J45" s="271"/>
      <c r="K45" s="269"/>
    </row>
    <row r="46" ht="15" customHeight="1">
      <c r="B46" s="272"/>
      <c r="C46" s="273"/>
      <c r="D46" s="273"/>
      <c r="E46" s="271" t="s">
        <v>975</v>
      </c>
      <c r="F46" s="271"/>
      <c r="G46" s="271"/>
      <c r="H46" s="271"/>
      <c r="I46" s="271"/>
      <c r="J46" s="271"/>
      <c r="K46" s="269"/>
    </row>
    <row r="47" ht="15" customHeight="1">
      <c r="B47" s="272"/>
      <c r="C47" s="273"/>
      <c r="D47" s="273"/>
      <c r="E47" s="271" t="s">
        <v>976</v>
      </c>
      <c r="F47" s="271"/>
      <c r="G47" s="271"/>
      <c r="H47" s="271"/>
      <c r="I47" s="271"/>
      <c r="J47" s="271"/>
      <c r="K47" s="269"/>
    </row>
    <row r="48" ht="15" customHeight="1">
      <c r="B48" s="272"/>
      <c r="C48" s="273"/>
      <c r="D48" s="273"/>
      <c r="E48" s="271" t="s">
        <v>977</v>
      </c>
      <c r="F48" s="271"/>
      <c r="G48" s="271"/>
      <c r="H48" s="271"/>
      <c r="I48" s="271"/>
      <c r="J48" s="271"/>
      <c r="K48" s="269"/>
    </row>
    <row r="49" ht="15" customHeight="1">
      <c r="B49" s="272"/>
      <c r="C49" s="273"/>
      <c r="D49" s="271" t="s">
        <v>978</v>
      </c>
      <c r="E49" s="271"/>
      <c r="F49" s="271"/>
      <c r="G49" s="271"/>
      <c r="H49" s="271"/>
      <c r="I49" s="271"/>
      <c r="J49" s="271"/>
      <c r="K49" s="269"/>
    </row>
    <row r="50" ht="25.5" customHeight="1">
      <c r="B50" s="267"/>
      <c r="C50" s="268" t="s">
        <v>979</v>
      </c>
      <c r="D50" s="268"/>
      <c r="E50" s="268"/>
      <c r="F50" s="268"/>
      <c r="G50" s="268"/>
      <c r="H50" s="268"/>
      <c r="I50" s="268"/>
      <c r="J50" s="268"/>
      <c r="K50" s="269"/>
    </row>
    <row r="51" ht="5.25" customHeight="1">
      <c r="B51" s="267"/>
      <c r="C51" s="270"/>
      <c r="D51" s="270"/>
      <c r="E51" s="270"/>
      <c r="F51" s="270"/>
      <c r="G51" s="270"/>
      <c r="H51" s="270"/>
      <c r="I51" s="270"/>
      <c r="J51" s="270"/>
      <c r="K51" s="269"/>
    </row>
    <row r="52" ht="15" customHeight="1">
      <c r="B52" s="267"/>
      <c r="C52" s="271" t="s">
        <v>980</v>
      </c>
      <c r="D52" s="271"/>
      <c r="E52" s="271"/>
      <c r="F52" s="271"/>
      <c r="G52" s="271"/>
      <c r="H52" s="271"/>
      <c r="I52" s="271"/>
      <c r="J52" s="271"/>
      <c r="K52" s="269"/>
    </row>
    <row r="53" ht="15" customHeight="1">
      <c r="B53" s="267"/>
      <c r="C53" s="271" t="s">
        <v>981</v>
      </c>
      <c r="D53" s="271"/>
      <c r="E53" s="271"/>
      <c r="F53" s="271"/>
      <c r="G53" s="271"/>
      <c r="H53" s="271"/>
      <c r="I53" s="271"/>
      <c r="J53" s="271"/>
      <c r="K53" s="269"/>
    </row>
    <row r="54" ht="12.75" customHeight="1">
      <c r="B54" s="267"/>
      <c r="C54" s="271"/>
      <c r="D54" s="271"/>
      <c r="E54" s="271"/>
      <c r="F54" s="271"/>
      <c r="G54" s="271"/>
      <c r="H54" s="271"/>
      <c r="I54" s="271"/>
      <c r="J54" s="271"/>
      <c r="K54" s="269"/>
    </row>
    <row r="55" ht="15" customHeight="1">
      <c r="B55" s="267"/>
      <c r="C55" s="271" t="s">
        <v>982</v>
      </c>
      <c r="D55" s="271"/>
      <c r="E55" s="271"/>
      <c r="F55" s="271"/>
      <c r="G55" s="271"/>
      <c r="H55" s="271"/>
      <c r="I55" s="271"/>
      <c r="J55" s="271"/>
      <c r="K55" s="269"/>
    </row>
    <row r="56" ht="15" customHeight="1">
      <c r="B56" s="267"/>
      <c r="C56" s="273"/>
      <c r="D56" s="271" t="s">
        <v>983</v>
      </c>
      <c r="E56" s="271"/>
      <c r="F56" s="271"/>
      <c r="G56" s="271"/>
      <c r="H56" s="271"/>
      <c r="I56" s="271"/>
      <c r="J56" s="271"/>
      <c r="K56" s="269"/>
    </row>
    <row r="57" ht="15" customHeight="1">
      <c r="B57" s="267"/>
      <c r="C57" s="273"/>
      <c r="D57" s="271" t="s">
        <v>984</v>
      </c>
      <c r="E57" s="271"/>
      <c r="F57" s="271"/>
      <c r="G57" s="271"/>
      <c r="H57" s="271"/>
      <c r="I57" s="271"/>
      <c r="J57" s="271"/>
      <c r="K57" s="269"/>
    </row>
    <row r="58" ht="15" customHeight="1">
      <c r="B58" s="267"/>
      <c r="C58" s="273"/>
      <c r="D58" s="271" t="s">
        <v>985</v>
      </c>
      <c r="E58" s="271"/>
      <c r="F58" s="271"/>
      <c r="G58" s="271"/>
      <c r="H58" s="271"/>
      <c r="I58" s="271"/>
      <c r="J58" s="271"/>
      <c r="K58" s="269"/>
    </row>
    <row r="59" ht="15" customHeight="1">
      <c r="B59" s="267"/>
      <c r="C59" s="273"/>
      <c r="D59" s="271" t="s">
        <v>986</v>
      </c>
      <c r="E59" s="271"/>
      <c r="F59" s="271"/>
      <c r="G59" s="271"/>
      <c r="H59" s="271"/>
      <c r="I59" s="271"/>
      <c r="J59" s="271"/>
      <c r="K59" s="269"/>
    </row>
    <row r="60" ht="15" customHeight="1">
      <c r="B60" s="267"/>
      <c r="C60" s="273"/>
      <c r="D60" s="276" t="s">
        <v>987</v>
      </c>
      <c r="E60" s="276"/>
      <c r="F60" s="276"/>
      <c r="G60" s="276"/>
      <c r="H60" s="276"/>
      <c r="I60" s="276"/>
      <c r="J60" s="276"/>
      <c r="K60" s="269"/>
    </row>
    <row r="61" ht="15" customHeight="1">
      <c r="B61" s="267"/>
      <c r="C61" s="273"/>
      <c r="D61" s="271" t="s">
        <v>988</v>
      </c>
      <c r="E61" s="271"/>
      <c r="F61" s="271"/>
      <c r="G61" s="271"/>
      <c r="H61" s="271"/>
      <c r="I61" s="271"/>
      <c r="J61" s="271"/>
      <c r="K61" s="269"/>
    </row>
    <row r="62" ht="12.75" customHeight="1">
      <c r="B62" s="267"/>
      <c r="C62" s="273"/>
      <c r="D62" s="273"/>
      <c r="E62" s="277"/>
      <c r="F62" s="273"/>
      <c r="G62" s="273"/>
      <c r="H62" s="273"/>
      <c r="I62" s="273"/>
      <c r="J62" s="273"/>
      <c r="K62" s="269"/>
    </row>
    <row r="63" ht="15" customHeight="1">
      <c r="B63" s="267"/>
      <c r="C63" s="273"/>
      <c r="D63" s="271" t="s">
        <v>989</v>
      </c>
      <c r="E63" s="271"/>
      <c r="F63" s="271"/>
      <c r="G63" s="271"/>
      <c r="H63" s="271"/>
      <c r="I63" s="271"/>
      <c r="J63" s="271"/>
      <c r="K63" s="269"/>
    </row>
    <row r="64" ht="15" customHeight="1">
      <c r="B64" s="267"/>
      <c r="C64" s="273"/>
      <c r="D64" s="276" t="s">
        <v>990</v>
      </c>
      <c r="E64" s="276"/>
      <c r="F64" s="276"/>
      <c r="G64" s="276"/>
      <c r="H64" s="276"/>
      <c r="I64" s="276"/>
      <c r="J64" s="276"/>
      <c r="K64" s="269"/>
    </row>
    <row r="65" ht="15" customHeight="1">
      <c r="B65" s="267"/>
      <c r="C65" s="273"/>
      <c r="D65" s="271" t="s">
        <v>991</v>
      </c>
      <c r="E65" s="271"/>
      <c r="F65" s="271"/>
      <c r="G65" s="271"/>
      <c r="H65" s="271"/>
      <c r="I65" s="271"/>
      <c r="J65" s="271"/>
      <c r="K65" s="269"/>
    </row>
    <row r="66" ht="15" customHeight="1">
      <c r="B66" s="267"/>
      <c r="C66" s="273"/>
      <c r="D66" s="271" t="s">
        <v>992</v>
      </c>
      <c r="E66" s="271"/>
      <c r="F66" s="271"/>
      <c r="G66" s="271"/>
      <c r="H66" s="271"/>
      <c r="I66" s="271"/>
      <c r="J66" s="271"/>
      <c r="K66" s="269"/>
    </row>
    <row r="67" ht="15" customHeight="1">
      <c r="B67" s="267"/>
      <c r="C67" s="273"/>
      <c r="D67" s="271" t="s">
        <v>993</v>
      </c>
      <c r="E67" s="271"/>
      <c r="F67" s="271"/>
      <c r="G67" s="271"/>
      <c r="H67" s="271"/>
      <c r="I67" s="271"/>
      <c r="J67" s="271"/>
      <c r="K67" s="269"/>
    </row>
    <row r="68" ht="15" customHeight="1">
      <c r="B68" s="267"/>
      <c r="C68" s="273"/>
      <c r="D68" s="271" t="s">
        <v>994</v>
      </c>
      <c r="E68" s="271"/>
      <c r="F68" s="271"/>
      <c r="G68" s="271"/>
      <c r="H68" s="271"/>
      <c r="I68" s="271"/>
      <c r="J68" s="271"/>
      <c r="K68" s="269"/>
    </row>
    <row r="69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ht="45" customHeight="1">
      <c r="B73" s="286"/>
      <c r="C73" s="287" t="s">
        <v>87</v>
      </c>
      <c r="D73" s="287"/>
      <c r="E73" s="287"/>
      <c r="F73" s="287"/>
      <c r="G73" s="287"/>
      <c r="H73" s="287"/>
      <c r="I73" s="287"/>
      <c r="J73" s="287"/>
      <c r="K73" s="288"/>
    </row>
    <row r="74" ht="17.25" customHeight="1">
      <c r="B74" s="286"/>
      <c r="C74" s="289" t="s">
        <v>995</v>
      </c>
      <c r="D74" s="289"/>
      <c r="E74" s="289"/>
      <c r="F74" s="289" t="s">
        <v>996</v>
      </c>
      <c r="G74" s="290"/>
      <c r="H74" s="289" t="s">
        <v>120</v>
      </c>
      <c r="I74" s="289" t="s">
        <v>54</v>
      </c>
      <c r="J74" s="289" t="s">
        <v>997</v>
      </c>
      <c r="K74" s="288"/>
    </row>
    <row r="75" ht="17.25" customHeight="1">
      <c r="B75" s="286"/>
      <c r="C75" s="291" t="s">
        <v>998</v>
      </c>
      <c r="D75" s="291"/>
      <c r="E75" s="291"/>
      <c r="F75" s="292" t="s">
        <v>999</v>
      </c>
      <c r="G75" s="293"/>
      <c r="H75" s="291"/>
      <c r="I75" s="291"/>
      <c r="J75" s="291" t="s">
        <v>1000</v>
      </c>
      <c r="K75" s="288"/>
    </row>
    <row r="76" ht="5.25" customHeight="1">
      <c r="B76" s="286"/>
      <c r="C76" s="294"/>
      <c r="D76" s="294"/>
      <c r="E76" s="294"/>
      <c r="F76" s="294"/>
      <c r="G76" s="295"/>
      <c r="H76" s="294"/>
      <c r="I76" s="294"/>
      <c r="J76" s="294"/>
      <c r="K76" s="288"/>
    </row>
    <row r="77" ht="15" customHeight="1">
      <c r="B77" s="286"/>
      <c r="C77" s="275" t="s">
        <v>50</v>
      </c>
      <c r="D77" s="294"/>
      <c r="E77" s="294"/>
      <c r="F77" s="296" t="s">
        <v>1001</v>
      </c>
      <c r="G77" s="295"/>
      <c r="H77" s="275" t="s">
        <v>1002</v>
      </c>
      <c r="I77" s="275" t="s">
        <v>1003</v>
      </c>
      <c r="J77" s="275">
        <v>20</v>
      </c>
      <c r="K77" s="288"/>
    </row>
    <row r="78" ht="15" customHeight="1">
      <c r="B78" s="286"/>
      <c r="C78" s="275" t="s">
        <v>1004</v>
      </c>
      <c r="D78" s="275"/>
      <c r="E78" s="275"/>
      <c r="F78" s="296" t="s">
        <v>1001</v>
      </c>
      <c r="G78" s="295"/>
      <c r="H78" s="275" t="s">
        <v>1005</v>
      </c>
      <c r="I78" s="275" t="s">
        <v>1003</v>
      </c>
      <c r="J78" s="275">
        <v>120</v>
      </c>
      <c r="K78" s="288"/>
    </row>
    <row r="79" ht="15" customHeight="1">
      <c r="B79" s="297"/>
      <c r="C79" s="275" t="s">
        <v>1006</v>
      </c>
      <c r="D79" s="275"/>
      <c r="E79" s="275"/>
      <c r="F79" s="296" t="s">
        <v>1007</v>
      </c>
      <c r="G79" s="295"/>
      <c r="H79" s="275" t="s">
        <v>1008</v>
      </c>
      <c r="I79" s="275" t="s">
        <v>1003</v>
      </c>
      <c r="J79" s="275">
        <v>50</v>
      </c>
      <c r="K79" s="288"/>
    </row>
    <row r="80" ht="15" customHeight="1">
      <c r="B80" s="297"/>
      <c r="C80" s="275" t="s">
        <v>1009</v>
      </c>
      <c r="D80" s="275"/>
      <c r="E80" s="275"/>
      <c r="F80" s="296" t="s">
        <v>1001</v>
      </c>
      <c r="G80" s="295"/>
      <c r="H80" s="275" t="s">
        <v>1010</v>
      </c>
      <c r="I80" s="275" t="s">
        <v>1011</v>
      </c>
      <c r="J80" s="275"/>
      <c r="K80" s="288"/>
    </row>
    <row r="81" ht="15" customHeight="1">
      <c r="B81" s="297"/>
      <c r="C81" s="298" t="s">
        <v>1012</v>
      </c>
      <c r="D81" s="298"/>
      <c r="E81" s="298"/>
      <c r="F81" s="299" t="s">
        <v>1007</v>
      </c>
      <c r="G81" s="298"/>
      <c r="H81" s="298" t="s">
        <v>1013</v>
      </c>
      <c r="I81" s="298" t="s">
        <v>1003</v>
      </c>
      <c r="J81" s="298">
        <v>15</v>
      </c>
      <c r="K81" s="288"/>
    </row>
    <row r="82" ht="15" customHeight="1">
      <c r="B82" s="297"/>
      <c r="C82" s="298" t="s">
        <v>1014</v>
      </c>
      <c r="D82" s="298"/>
      <c r="E82" s="298"/>
      <c r="F82" s="299" t="s">
        <v>1007</v>
      </c>
      <c r="G82" s="298"/>
      <c r="H82" s="298" t="s">
        <v>1015</v>
      </c>
      <c r="I82" s="298" t="s">
        <v>1003</v>
      </c>
      <c r="J82" s="298">
        <v>15</v>
      </c>
      <c r="K82" s="288"/>
    </row>
    <row r="83" ht="15" customHeight="1">
      <c r="B83" s="297"/>
      <c r="C83" s="298" t="s">
        <v>1016</v>
      </c>
      <c r="D83" s="298"/>
      <c r="E83" s="298"/>
      <c r="F83" s="299" t="s">
        <v>1007</v>
      </c>
      <c r="G83" s="298"/>
      <c r="H83" s="298" t="s">
        <v>1017</v>
      </c>
      <c r="I83" s="298" t="s">
        <v>1003</v>
      </c>
      <c r="J83" s="298">
        <v>20</v>
      </c>
      <c r="K83" s="288"/>
    </row>
    <row r="84" ht="15" customHeight="1">
      <c r="B84" s="297"/>
      <c r="C84" s="298" t="s">
        <v>1018</v>
      </c>
      <c r="D84" s="298"/>
      <c r="E84" s="298"/>
      <c r="F84" s="299" t="s">
        <v>1007</v>
      </c>
      <c r="G84" s="298"/>
      <c r="H84" s="298" t="s">
        <v>1019</v>
      </c>
      <c r="I84" s="298" t="s">
        <v>1003</v>
      </c>
      <c r="J84" s="298">
        <v>20</v>
      </c>
      <c r="K84" s="288"/>
    </row>
    <row r="85" ht="15" customHeight="1">
      <c r="B85" s="297"/>
      <c r="C85" s="275" t="s">
        <v>1020</v>
      </c>
      <c r="D85" s="275"/>
      <c r="E85" s="275"/>
      <c r="F85" s="296" t="s">
        <v>1007</v>
      </c>
      <c r="G85" s="295"/>
      <c r="H85" s="275" t="s">
        <v>1021</v>
      </c>
      <c r="I85" s="275" t="s">
        <v>1003</v>
      </c>
      <c r="J85" s="275">
        <v>50</v>
      </c>
      <c r="K85" s="288"/>
    </row>
    <row r="86" ht="15" customHeight="1">
      <c r="B86" s="297"/>
      <c r="C86" s="275" t="s">
        <v>1022</v>
      </c>
      <c r="D86" s="275"/>
      <c r="E86" s="275"/>
      <c r="F86" s="296" t="s">
        <v>1007</v>
      </c>
      <c r="G86" s="295"/>
      <c r="H86" s="275" t="s">
        <v>1023</v>
      </c>
      <c r="I86" s="275" t="s">
        <v>1003</v>
      </c>
      <c r="J86" s="275">
        <v>20</v>
      </c>
      <c r="K86" s="288"/>
    </row>
    <row r="87" ht="15" customHeight="1">
      <c r="B87" s="297"/>
      <c r="C87" s="275" t="s">
        <v>1024</v>
      </c>
      <c r="D87" s="275"/>
      <c r="E87" s="275"/>
      <c r="F87" s="296" t="s">
        <v>1007</v>
      </c>
      <c r="G87" s="295"/>
      <c r="H87" s="275" t="s">
        <v>1025</v>
      </c>
      <c r="I87" s="275" t="s">
        <v>1003</v>
      </c>
      <c r="J87" s="275">
        <v>20</v>
      </c>
      <c r="K87" s="288"/>
    </row>
    <row r="88" ht="15" customHeight="1">
      <c r="B88" s="297"/>
      <c r="C88" s="275" t="s">
        <v>1026</v>
      </c>
      <c r="D88" s="275"/>
      <c r="E88" s="275"/>
      <c r="F88" s="296" t="s">
        <v>1007</v>
      </c>
      <c r="G88" s="295"/>
      <c r="H88" s="275" t="s">
        <v>1027</v>
      </c>
      <c r="I88" s="275" t="s">
        <v>1003</v>
      </c>
      <c r="J88" s="275">
        <v>50</v>
      </c>
      <c r="K88" s="288"/>
    </row>
    <row r="89" ht="15" customHeight="1">
      <c r="B89" s="297"/>
      <c r="C89" s="275" t="s">
        <v>1028</v>
      </c>
      <c r="D89" s="275"/>
      <c r="E89" s="275"/>
      <c r="F89" s="296" t="s">
        <v>1007</v>
      </c>
      <c r="G89" s="295"/>
      <c r="H89" s="275" t="s">
        <v>1028</v>
      </c>
      <c r="I89" s="275" t="s">
        <v>1003</v>
      </c>
      <c r="J89" s="275">
        <v>50</v>
      </c>
      <c r="K89" s="288"/>
    </row>
    <row r="90" ht="15" customHeight="1">
      <c r="B90" s="297"/>
      <c r="C90" s="275" t="s">
        <v>125</v>
      </c>
      <c r="D90" s="275"/>
      <c r="E90" s="275"/>
      <c r="F90" s="296" t="s">
        <v>1007</v>
      </c>
      <c r="G90" s="295"/>
      <c r="H90" s="275" t="s">
        <v>1029</v>
      </c>
      <c r="I90" s="275" t="s">
        <v>1003</v>
      </c>
      <c r="J90" s="275">
        <v>255</v>
      </c>
      <c r="K90" s="288"/>
    </row>
    <row r="91" ht="15" customHeight="1">
      <c r="B91" s="297"/>
      <c r="C91" s="275" t="s">
        <v>1030</v>
      </c>
      <c r="D91" s="275"/>
      <c r="E91" s="275"/>
      <c r="F91" s="296" t="s">
        <v>1001</v>
      </c>
      <c r="G91" s="295"/>
      <c r="H91" s="275" t="s">
        <v>1031</v>
      </c>
      <c r="I91" s="275" t="s">
        <v>1032</v>
      </c>
      <c r="J91" s="275"/>
      <c r="K91" s="288"/>
    </row>
    <row r="92" ht="15" customHeight="1">
      <c r="B92" s="297"/>
      <c r="C92" s="275" t="s">
        <v>1033</v>
      </c>
      <c r="D92" s="275"/>
      <c r="E92" s="275"/>
      <c r="F92" s="296" t="s">
        <v>1001</v>
      </c>
      <c r="G92" s="295"/>
      <c r="H92" s="275" t="s">
        <v>1034</v>
      </c>
      <c r="I92" s="275" t="s">
        <v>1035</v>
      </c>
      <c r="J92" s="275"/>
      <c r="K92" s="288"/>
    </row>
    <row r="93" ht="15" customHeight="1">
      <c r="B93" s="297"/>
      <c r="C93" s="275" t="s">
        <v>1036</v>
      </c>
      <c r="D93" s="275"/>
      <c r="E93" s="275"/>
      <c r="F93" s="296" t="s">
        <v>1001</v>
      </c>
      <c r="G93" s="295"/>
      <c r="H93" s="275" t="s">
        <v>1036</v>
      </c>
      <c r="I93" s="275" t="s">
        <v>1035</v>
      </c>
      <c r="J93" s="275"/>
      <c r="K93" s="288"/>
    </row>
    <row r="94" ht="15" customHeight="1">
      <c r="B94" s="297"/>
      <c r="C94" s="275" t="s">
        <v>35</v>
      </c>
      <c r="D94" s="275"/>
      <c r="E94" s="275"/>
      <c r="F94" s="296" t="s">
        <v>1001</v>
      </c>
      <c r="G94" s="295"/>
      <c r="H94" s="275" t="s">
        <v>1037</v>
      </c>
      <c r="I94" s="275" t="s">
        <v>1035</v>
      </c>
      <c r="J94" s="275"/>
      <c r="K94" s="288"/>
    </row>
    <row r="95" ht="15" customHeight="1">
      <c r="B95" s="297"/>
      <c r="C95" s="275" t="s">
        <v>45</v>
      </c>
      <c r="D95" s="275"/>
      <c r="E95" s="275"/>
      <c r="F95" s="296" t="s">
        <v>1001</v>
      </c>
      <c r="G95" s="295"/>
      <c r="H95" s="275" t="s">
        <v>1038</v>
      </c>
      <c r="I95" s="275" t="s">
        <v>1035</v>
      </c>
      <c r="J95" s="275"/>
      <c r="K95" s="288"/>
    </row>
    <row r="96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ht="45" customHeight="1">
      <c r="B100" s="286"/>
      <c r="C100" s="287" t="s">
        <v>1039</v>
      </c>
      <c r="D100" s="287"/>
      <c r="E100" s="287"/>
      <c r="F100" s="287"/>
      <c r="G100" s="287"/>
      <c r="H100" s="287"/>
      <c r="I100" s="287"/>
      <c r="J100" s="287"/>
      <c r="K100" s="288"/>
    </row>
    <row r="101" ht="17.25" customHeight="1">
      <c r="B101" s="286"/>
      <c r="C101" s="289" t="s">
        <v>995</v>
      </c>
      <c r="D101" s="289"/>
      <c r="E101" s="289"/>
      <c r="F101" s="289" t="s">
        <v>996</v>
      </c>
      <c r="G101" s="290"/>
      <c r="H101" s="289" t="s">
        <v>120</v>
      </c>
      <c r="I101" s="289" t="s">
        <v>54</v>
      </c>
      <c r="J101" s="289" t="s">
        <v>997</v>
      </c>
      <c r="K101" s="288"/>
    </row>
    <row r="102" ht="17.25" customHeight="1">
      <c r="B102" s="286"/>
      <c r="C102" s="291" t="s">
        <v>998</v>
      </c>
      <c r="D102" s="291"/>
      <c r="E102" s="291"/>
      <c r="F102" s="292" t="s">
        <v>999</v>
      </c>
      <c r="G102" s="293"/>
      <c r="H102" s="291"/>
      <c r="I102" s="291"/>
      <c r="J102" s="291" t="s">
        <v>1000</v>
      </c>
      <c r="K102" s="288"/>
    </row>
    <row r="103" ht="5.25" customHeight="1">
      <c r="B103" s="286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ht="15" customHeight="1">
      <c r="B104" s="286"/>
      <c r="C104" s="275" t="s">
        <v>50</v>
      </c>
      <c r="D104" s="294"/>
      <c r="E104" s="294"/>
      <c r="F104" s="296" t="s">
        <v>1001</v>
      </c>
      <c r="G104" s="305"/>
      <c r="H104" s="275" t="s">
        <v>1040</v>
      </c>
      <c r="I104" s="275" t="s">
        <v>1003</v>
      </c>
      <c r="J104" s="275">
        <v>20</v>
      </c>
      <c r="K104" s="288"/>
    </row>
    <row r="105" ht="15" customHeight="1">
      <c r="B105" s="286"/>
      <c r="C105" s="275" t="s">
        <v>1004</v>
      </c>
      <c r="D105" s="275"/>
      <c r="E105" s="275"/>
      <c r="F105" s="296" t="s">
        <v>1001</v>
      </c>
      <c r="G105" s="275"/>
      <c r="H105" s="275" t="s">
        <v>1040</v>
      </c>
      <c r="I105" s="275" t="s">
        <v>1003</v>
      </c>
      <c r="J105" s="275">
        <v>120</v>
      </c>
      <c r="K105" s="288"/>
    </row>
    <row r="106" ht="15" customHeight="1">
      <c r="B106" s="297"/>
      <c r="C106" s="275" t="s">
        <v>1006</v>
      </c>
      <c r="D106" s="275"/>
      <c r="E106" s="275"/>
      <c r="F106" s="296" t="s">
        <v>1007</v>
      </c>
      <c r="G106" s="275"/>
      <c r="H106" s="275" t="s">
        <v>1040</v>
      </c>
      <c r="I106" s="275" t="s">
        <v>1003</v>
      </c>
      <c r="J106" s="275">
        <v>50</v>
      </c>
      <c r="K106" s="288"/>
    </row>
    <row r="107" ht="15" customHeight="1">
      <c r="B107" s="297"/>
      <c r="C107" s="275" t="s">
        <v>1009</v>
      </c>
      <c r="D107" s="275"/>
      <c r="E107" s="275"/>
      <c r="F107" s="296" t="s">
        <v>1001</v>
      </c>
      <c r="G107" s="275"/>
      <c r="H107" s="275" t="s">
        <v>1040</v>
      </c>
      <c r="I107" s="275" t="s">
        <v>1011</v>
      </c>
      <c r="J107" s="275"/>
      <c r="K107" s="288"/>
    </row>
    <row r="108" ht="15" customHeight="1">
      <c r="B108" s="297"/>
      <c r="C108" s="275" t="s">
        <v>1020</v>
      </c>
      <c r="D108" s="275"/>
      <c r="E108" s="275"/>
      <c r="F108" s="296" t="s">
        <v>1007</v>
      </c>
      <c r="G108" s="275"/>
      <c r="H108" s="275" t="s">
        <v>1040</v>
      </c>
      <c r="I108" s="275" t="s">
        <v>1003</v>
      </c>
      <c r="J108" s="275">
        <v>50</v>
      </c>
      <c r="K108" s="288"/>
    </row>
    <row r="109" ht="15" customHeight="1">
      <c r="B109" s="297"/>
      <c r="C109" s="275" t="s">
        <v>1028</v>
      </c>
      <c r="D109" s="275"/>
      <c r="E109" s="275"/>
      <c r="F109" s="296" t="s">
        <v>1007</v>
      </c>
      <c r="G109" s="275"/>
      <c r="H109" s="275" t="s">
        <v>1040</v>
      </c>
      <c r="I109" s="275" t="s">
        <v>1003</v>
      </c>
      <c r="J109" s="275">
        <v>50</v>
      </c>
      <c r="K109" s="288"/>
    </row>
    <row r="110" ht="15" customHeight="1">
      <c r="B110" s="297"/>
      <c r="C110" s="275" t="s">
        <v>1026</v>
      </c>
      <c r="D110" s="275"/>
      <c r="E110" s="275"/>
      <c r="F110" s="296" t="s">
        <v>1007</v>
      </c>
      <c r="G110" s="275"/>
      <c r="H110" s="275" t="s">
        <v>1040</v>
      </c>
      <c r="I110" s="275" t="s">
        <v>1003</v>
      </c>
      <c r="J110" s="275">
        <v>50</v>
      </c>
      <c r="K110" s="288"/>
    </row>
    <row r="111" ht="15" customHeight="1">
      <c r="B111" s="297"/>
      <c r="C111" s="275" t="s">
        <v>50</v>
      </c>
      <c r="D111" s="275"/>
      <c r="E111" s="275"/>
      <c r="F111" s="296" t="s">
        <v>1001</v>
      </c>
      <c r="G111" s="275"/>
      <c r="H111" s="275" t="s">
        <v>1041</v>
      </c>
      <c r="I111" s="275" t="s">
        <v>1003</v>
      </c>
      <c r="J111" s="275">
        <v>20</v>
      </c>
      <c r="K111" s="288"/>
    </row>
    <row r="112" ht="15" customHeight="1">
      <c r="B112" s="297"/>
      <c r="C112" s="275" t="s">
        <v>1042</v>
      </c>
      <c r="D112" s="275"/>
      <c r="E112" s="275"/>
      <c r="F112" s="296" t="s">
        <v>1001</v>
      </c>
      <c r="G112" s="275"/>
      <c r="H112" s="275" t="s">
        <v>1043</v>
      </c>
      <c r="I112" s="275" t="s">
        <v>1003</v>
      </c>
      <c r="J112" s="275">
        <v>120</v>
      </c>
      <c r="K112" s="288"/>
    </row>
    <row r="113" ht="15" customHeight="1">
      <c r="B113" s="297"/>
      <c r="C113" s="275" t="s">
        <v>35</v>
      </c>
      <c r="D113" s="275"/>
      <c r="E113" s="275"/>
      <c r="F113" s="296" t="s">
        <v>1001</v>
      </c>
      <c r="G113" s="275"/>
      <c r="H113" s="275" t="s">
        <v>1044</v>
      </c>
      <c r="I113" s="275" t="s">
        <v>1035</v>
      </c>
      <c r="J113" s="275"/>
      <c r="K113" s="288"/>
    </row>
    <row r="114" ht="15" customHeight="1">
      <c r="B114" s="297"/>
      <c r="C114" s="275" t="s">
        <v>45</v>
      </c>
      <c r="D114" s="275"/>
      <c r="E114" s="275"/>
      <c r="F114" s="296" t="s">
        <v>1001</v>
      </c>
      <c r="G114" s="275"/>
      <c r="H114" s="275" t="s">
        <v>1045</v>
      </c>
      <c r="I114" s="275" t="s">
        <v>1035</v>
      </c>
      <c r="J114" s="275"/>
      <c r="K114" s="288"/>
    </row>
    <row r="115" ht="15" customHeight="1">
      <c r="B115" s="297"/>
      <c r="C115" s="275" t="s">
        <v>54</v>
      </c>
      <c r="D115" s="275"/>
      <c r="E115" s="275"/>
      <c r="F115" s="296" t="s">
        <v>1001</v>
      </c>
      <c r="G115" s="275"/>
      <c r="H115" s="275" t="s">
        <v>1046</v>
      </c>
      <c r="I115" s="275" t="s">
        <v>1047</v>
      </c>
      <c r="J115" s="275"/>
      <c r="K115" s="288"/>
    </row>
    <row r="116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ht="18.75" customHeight="1">
      <c r="B117" s="307"/>
      <c r="C117" s="271"/>
      <c r="D117" s="271"/>
      <c r="E117" s="271"/>
      <c r="F117" s="308"/>
      <c r="G117" s="271"/>
      <c r="H117" s="271"/>
      <c r="I117" s="271"/>
      <c r="J117" s="271"/>
      <c r="K117" s="307"/>
    </row>
    <row r="118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ht="45" customHeight="1">
      <c r="B120" s="312"/>
      <c r="C120" s="265" t="s">
        <v>1048</v>
      </c>
      <c r="D120" s="265"/>
      <c r="E120" s="265"/>
      <c r="F120" s="265"/>
      <c r="G120" s="265"/>
      <c r="H120" s="265"/>
      <c r="I120" s="265"/>
      <c r="J120" s="265"/>
      <c r="K120" s="313"/>
    </row>
    <row r="121" ht="17.25" customHeight="1">
      <c r="B121" s="314"/>
      <c r="C121" s="289" t="s">
        <v>995</v>
      </c>
      <c r="D121" s="289"/>
      <c r="E121" s="289"/>
      <c r="F121" s="289" t="s">
        <v>996</v>
      </c>
      <c r="G121" s="290"/>
      <c r="H121" s="289" t="s">
        <v>120</v>
      </c>
      <c r="I121" s="289" t="s">
        <v>54</v>
      </c>
      <c r="J121" s="289" t="s">
        <v>997</v>
      </c>
      <c r="K121" s="315"/>
    </row>
    <row r="122" ht="17.25" customHeight="1">
      <c r="B122" s="314"/>
      <c r="C122" s="291" t="s">
        <v>998</v>
      </c>
      <c r="D122" s="291"/>
      <c r="E122" s="291"/>
      <c r="F122" s="292" t="s">
        <v>999</v>
      </c>
      <c r="G122" s="293"/>
      <c r="H122" s="291"/>
      <c r="I122" s="291"/>
      <c r="J122" s="291" t="s">
        <v>1000</v>
      </c>
      <c r="K122" s="315"/>
    </row>
    <row r="123" ht="5.25" customHeight="1">
      <c r="B123" s="316"/>
      <c r="C123" s="294"/>
      <c r="D123" s="294"/>
      <c r="E123" s="294"/>
      <c r="F123" s="294"/>
      <c r="G123" s="275"/>
      <c r="H123" s="294"/>
      <c r="I123" s="294"/>
      <c r="J123" s="294"/>
      <c r="K123" s="317"/>
    </row>
    <row r="124" ht="15" customHeight="1">
      <c r="B124" s="316"/>
      <c r="C124" s="275" t="s">
        <v>1004</v>
      </c>
      <c r="D124" s="294"/>
      <c r="E124" s="294"/>
      <c r="F124" s="296" t="s">
        <v>1001</v>
      </c>
      <c r="G124" s="275"/>
      <c r="H124" s="275" t="s">
        <v>1040</v>
      </c>
      <c r="I124" s="275" t="s">
        <v>1003</v>
      </c>
      <c r="J124" s="275">
        <v>120</v>
      </c>
      <c r="K124" s="318"/>
    </row>
    <row r="125" ht="15" customHeight="1">
      <c r="B125" s="316"/>
      <c r="C125" s="275" t="s">
        <v>1049</v>
      </c>
      <c r="D125" s="275"/>
      <c r="E125" s="275"/>
      <c r="F125" s="296" t="s">
        <v>1001</v>
      </c>
      <c r="G125" s="275"/>
      <c r="H125" s="275" t="s">
        <v>1050</v>
      </c>
      <c r="I125" s="275" t="s">
        <v>1003</v>
      </c>
      <c r="J125" s="275" t="s">
        <v>1051</v>
      </c>
      <c r="K125" s="318"/>
    </row>
    <row r="126" ht="15" customHeight="1">
      <c r="B126" s="316"/>
      <c r="C126" s="275" t="s">
        <v>950</v>
      </c>
      <c r="D126" s="275"/>
      <c r="E126" s="275"/>
      <c r="F126" s="296" t="s">
        <v>1001</v>
      </c>
      <c r="G126" s="275"/>
      <c r="H126" s="275" t="s">
        <v>1052</v>
      </c>
      <c r="I126" s="275" t="s">
        <v>1003</v>
      </c>
      <c r="J126" s="275" t="s">
        <v>1051</v>
      </c>
      <c r="K126" s="318"/>
    </row>
    <row r="127" ht="15" customHeight="1">
      <c r="B127" s="316"/>
      <c r="C127" s="275" t="s">
        <v>1012</v>
      </c>
      <c r="D127" s="275"/>
      <c r="E127" s="275"/>
      <c r="F127" s="296" t="s">
        <v>1007</v>
      </c>
      <c r="G127" s="275"/>
      <c r="H127" s="275" t="s">
        <v>1013</v>
      </c>
      <c r="I127" s="275" t="s">
        <v>1003</v>
      </c>
      <c r="J127" s="275">
        <v>15</v>
      </c>
      <c r="K127" s="318"/>
    </row>
    <row r="128" ht="15" customHeight="1">
      <c r="B128" s="316"/>
      <c r="C128" s="298" t="s">
        <v>1014</v>
      </c>
      <c r="D128" s="298"/>
      <c r="E128" s="298"/>
      <c r="F128" s="299" t="s">
        <v>1007</v>
      </c>
      <c r="G128" s="298"/>
      <c r="H128" s="298" t="s">
        <v>1015</v>
      </c>
      <c r="I128" s="298" t="s">
        <v>1003</v>
      </c>
      <c r="J128" s="298">
        <v>15</v>
      </c>
      <c r="K128" s="318"/>
    </row>
    <row r="129" ht="15" customHeight="1">
      <c r="B129" s="316"/>
      <c r="C129" s="298" t="s">
        <v>1016</v>
      </c>
      <c r="D129" s="298"/>
      <c r="E129" s="298"/>
      <c r="F129" s="299" t="s">
        <v>1007</v>
      </c>
      <c r="G129" s="298"/>
      <c r="H129" s="298" t="s">
        <v>1017</v>
      </c>
      <c r="I129" s="298" t="s">
        <v>1003</v>
      </c>
      <c r="J129" s="298">
        <v>20</v>
      </c>
      <c r="K129" s="318"/>
    </row>
    <row r="130" ht="15" customHeight="1">
      <c r="B130" s="316"/>
      <c r="C130" s="298" t="s">
        <v>1018</v>
      </c>
      <c r="D130" s="298"/>
      <c r="E130" s="298"/>
      <c r="F130" s="299" t="s">
        <v>1007</v>
      </c>
      <c r="G130" s="298"/>
      <c r="H130" s="298" t="s">
        <v>1019</v>
      </c>
      <c r="I130" s="298" t="s">
        <v>1003</v>
      </c>
      <c r="J130" s="298">
        <v>20</v>
      </c>
      <c r="K130" s="318"/>
    </row>
    <row r="131" ht="15" customHeight="1">
      <c r="B131" s="316"/>
      <c r="C131" s="275" t="s">
        <v>1006</v>
      </c>
      <c r="D131" s="275"/>
      <c r="E131" s="275"/>
      <c r="F131" s="296" t="s">
        <v>1007</v>
      </c>
      <c r="G131" s="275"/>
      <c r="H131" s="275" t="s">
        <v>1040</v>
      </c>
      <c r="I131" s="275" t="s">
        <v>1003</v>
      </c>
      <c r="J131" s="275">
        <v>50</v>
      </c>
      <c r="K131" s="318"/>
    </row>
    <row r="132" ht="15" customHeight="1">
      <c r="B132" s="316"/>
      <c r="C132" s="275" t="s">
        <v>1020</v>
      </c>
      <c r="D132" s="275"/>
      <c r="E132" s="275"/>
      <c r="F132" s="296" t="s">
        <v>1007</v>
      </c>
      <c r="G132" s="275"/>
      <c r="H132" s="275" t="s">
        <v>1040</v>
      </c>
      <c r="I132" s="275" t="s">
        <v>1003</v>
      </c>
      <c r="J132" s="275">
        <v>50</v>
      </c>
      <c r="K132" s="318"/>
    </row>
    <row r="133" ht="15" customHeight="1">
      <c r="B133" s="316"/>
      <c r="C133" s="275" t="s">
        <v>1026</v>
      </c>
      <c r="D133" s="275"/>
      <c r="E133" s="275"/>
      <c r="F133" s="296" t="s">
        <v>1007</v>
      </c>
      <c r="G133" s="275"/>
      <c r="H133" s="275" t="s">
        <v>1040</v>
      </c>
      <c r="I133" s="275" t="s">
        <v>1003</v>
      </c>
      <c r="J133" s="275">
        <v>50</v>
      </c>
      <c r="K133" s="318"/>
    </row>
    <row r="134" ht="15" customHeight="1">
      <c r="B134" s="316"/>
      <c r="C134" s="275" t="s">
        <v>1028</v>
      </c>
      <c r="D134" s="275"/>
      <c r="E134" s="275"/>
      <c r="F134" s="296" t="s">
        <v>1007</v>
      </c>
      <c r="G134" s="275"/>
      <c r="H134" s="275" t="s">
        <v>1040</v>
      </c>
      <c r="I134" s="275" t="s">
        <v>1003</v>
      </c>
      <c r="J134" s="275">
        <v>50</v>
      </c>
      <c r="K134" s="318"/>
    </row>
    <row r="135" ht="15" customHeight="1">
      <c r="B135" s="316"/>
      <c r="C135" s="275" t="s">
        <v>125</v>
      </c>
      <c r="D135" s="275"/>
      <c r="E135" s="275"/>
      <c r="F135" s="296" t="s">
        <v>1007</v>
      </c>
      <c r="G135" s="275"/>
      <c r="H135" s="275" t="s">
        <v>1053</v>
      </c>
      <c r="I135" s="275" t="s">
        <v>1003</v>
      </c>
      <c r="J135" s="275">
        <v>255</v>
      </c>
      <c r="K135" s="318"/>
    </row>
    <row r="136" ht="15" customHeight="1">
      <c r="B136" s="316"/>
      <c r="C136" s="275" t="s">
        <v>1030</v>
      </c>
      <c r="D136" s="275"/>
      <c r="E136" s="275"/>
      <c r="F136" s="296" t="s">
        <v>1001</v>
      </c>
      <c r="G136" s="275"/>
      <c r="H136" s="275" t="s">
        <v>1054</v>
      </c>
      <c r="I136" s="275" t="s">
        <v>1032</v>
      </c>
      <c r="J136" s="275"/>
      <c r="K136" s="318"/>
    </row>
    <row r="137" ht="15" customHeight="1">
      <c r="B137" s="316"/>
      <c r="C137" s="275" t="s">
        <v>1033</v>
      </c>
      <c r="D137" s="275"/>
      <c r="E137" s="275"/>
      <c r="F137" s="296" t="s">
        <v>1001</v>
      </c>
      <c r="G137" s="275"/>
      <c r="H137" s="275" t="s">
        <v>1055</v>
      </c>
      <c r="I137" s="275" t="s">
        <v>1035</v>
      </c>
      <c r="J137" s="275"/>
      <c r="K137" s="318"/>
    </row>
    <row r="138" ht="15" customHeight="1">
      <c r="B138" s="316"/>
      <c r="C138" s="275" t="s">
        <v>1036</v>
      </c>
      <c r="D138" s="275"/>
      <c r="E138" s="275"/>
      <c r="F138" s="296" t="s">
        <v>1001</v>
      </c>
      <c r="G138" s="275"/>
      <c r="H138" s="275" t="s">
        <v>1036</v>
      </c>
      <c r="I138" s="275" t="s">
        <v>1035</v>
      </c>
      <c r="J138" s="275"/>
      <c r="K138" s="318"/>
    </row>
    <row r="139" ht="15" customHeight="1">
      <c r="B139" s="316"/>
      <c r="C139" s="275" t="s">
        <v>35</v>
      </c>
      <c r="D139" s="275"/>
      <c r="E139" s="275"/>
      <c r="F139" s="296" t="s">
        <v>1001</v>
      </c>
      <c r="G139" s="275"/>
      <c r="H139" s="275" t="s">
        <v>1056</v>
      </c>
      <c r="I139" s="275" t="s">
        <v>1035</v>
      </c>
      <c r="J139" s="275"/>
      <c r="K139" s="318"/>
    </row>
    <row r="140" ht="15" customHeight="1">
      <c r="B140" s="316"/>
      <c r="C140" s="275" t="s">
        <v>1057</v>
      </c>
      <c r="D140" s="275"/>
      <c r="E140" s="275"/>
      <c r="F140" s="296" t="s">
        <v>1001</v>
      </c>
      <c r="G140" s="275"/>
      <c r="H140" s="275" t="s">
        <v>1058</v>
      </c>
      <c r="I140" s="275" t="s">
        <v>1035</v>
      </c>
      <c r="J140" s="275"/>
      <c r="K140" s="318"/>
    </row>
    <row r="14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ht="18.75" customHeight="1">
      <c r="B142" s="271"/>
      <c r="C142" s="271"/>
      <c r="D142" s="271"/>
      <c r="E142" s="271"/>
      <c r="F142" s="308"/>
      <c r="G142" s="271"/>
      <c r="H142" s="271"/>
      <c r="I142" s="271"/>
      <c r="J142" s="271"/>
      <c r="K142" s="271"/>
    </row>
    <row r="143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ht="45" customHeight="1">
      <c r="B145" s="286"/>
      <c r="C145" s="287" t="s">
        <v>1059</v>
      </c>
      <c r="D145" s="287"/>
      <c r="E145" s="287"/>
      <c r="F145" s="287"/>
      <c r="G145" s="287"/>
      <c r="H145" s="287"/>
      <c r="I145" s="287"/>
      <c r="J145" s="287"/>
      <c r="K145" s="288"/>
    </row>
    <row r="146" ht="17.25" customHeight="1">
      <c r="B146" s="286"/>
      <c r="C146" s="289" t="s">
        <v>995</v>
      </c>
      <c r="D146" s="289"/>
      <c r="E146" s="289"/>
      <c r="F146" s="289" t="s">
        <v>996</v>
      </c>
      <c r="G146" s="290"/>
      <c r="H146" s="289" t="s">
        <v>120</v>
      </c>
      <c r="I146" s="289" t="s">
        <v>54</v>
      </c>
      <c r="J146" s="289" t="s">
        <v>997</v>
      </c>
      <c r="K146" s="288"/>
    </row>
    <row r="147" ht="17.25" customHeight="1">
      <c r="B147" s="286"/>
      <c r="C147" s="291" t="s">
        <v>998</v>
      </c>
      <c r="D147" s="291"/>
      <c r="E147" s="291"/>
      <c r="F147" s="292" t="s">
        <v>999</v>
      </c>
      <c r="G147" s="293"/>
      <c r="H147" s="291"/>
      <c r="I147" s="291"/>
      <c r="J147" s="291" t="s">
        <v>1000</v>
      </c>
      <c r="K147" s="288"/>
    </row>
    <row r="148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ht="15" customHeight="1">
      <c r="B149" s="297"/>
      <c r="C149" s="322" t="s">
        <v>1004</v>
      </c>
      <c r="D149" s="275"/>
      <c r="E149" s="275"/>
      <c r="F149" s="323" t="s">
        <v>1001</v>
      </c>
      <c r="G149" s="275"/>
      <c r="H149" s="322" t="s">
        <v>1040</v>
      </c>
      <c r="I149" s="322" t="s">
        <v>1003</v>
      </c>
      <c r="J149" s="322">
        <v>120</v>
      </c>
      <c r="K149" s="318"/>
    </row>
    <row r="150" ht="15" customHeight="1">
      <c r="B150" s="297"/>
      <c r="C150" s="322" t="s">
        <v>1049</v>
      </c>
      <c r="D150" s="275"/>
      <c r="E150" s="275"/>
      <c r="F150" s="323" t="s">
        <v>1001</v>
      </c>
      <c r="G150" s="275"/>
      <c r="H150" s="322" t="s">
        <v>1060</v>
      </c>
      <c r="I150" s="322" t="s">
        <v>1003</v>
      </c>
      <c r="J150" s="322" t="s">
        <v>1051</v>
      </c>
      <c r="K150" s="318"/>
    </row>
    <row r="151" ht="15" customHeight="1">
      <c r="B151" s="297"/>
      <c r="C151" s="322" t="s">
        <v>950</v>
      </c>
      <c r="D151" s="275"/>
      <c r="E151" s="275"/>
      <c r="F151" s="323" t="s">
        <v>1001</v>
      </c>
      <c r="G151" s="275"/>
      <c r="H151" s="322" t="s">
        <v>1061</v>
      </c>
      <c r="I151" s="322" t="s">
        <v>1003</v>
      </c>
      <c r="J151" s="322" t="s">
        <v>1051</v>
      </c>
      <c r="K151" s="318"/>
    </row>
    <row r="152" ht="15" customHeight="1">
      <c r="B152" s="297"/>
      <c r="C152" s="322" t="s">
        <v>1006</v>
      </c>
      <c r="D152" s="275"/>
      <c r="E152" s="275"/>
      <c r="F152" s="323" t="s">
        <v>1007</v>
      </c>
      <c r="G152" s="275"/>
      <c r="H152" s="322" t="s">
        <v>1040</v>
      </c>
      <c r="I152" s="322" t="s">
        <v>1003</v>
      </c>
      <c r="J152" s="322">
        <v>50</v>
      </c>
      <c r="K152" s="318"/>
    </row>
    <row r="153" ht="15" customHeight="1">
      <c r="B153" s="297"/>
      <c r="C153" s="322" t="s">
        <v>1009</v>
      </c>
      <c r="D153" s="275"/>
      <c r="E153" s="275"/>
      <c r="F153" s="323" t="s">
        <v>1001</v>
      </c>
      <c r="G153" s="275"/>
      <c r="H153" s="322" t="s">
        <v>1040</v>
      </c>
      <c r="I153" s="322" t="s">
        <v>1011</v>
      </c>
      <c r="J153" s="322"/>
      <c r="K153" s="318"/>
    </row>
    <row r="154" ht="15" customHeight="1">
      <c r="B154" s="297"/>
      <c r="C154" s="322" t="s">
        <v>1020</v>
      </c>
      <c r="D154" s="275"/>
      <c r="E154" s="275"/>
      <c r="F154" s="323" t="s">
        <v>1007</v>
      </c>
      <c r="G154" s="275"/>
      <c r="H154" s="322" t="s">
        <v>1040</v>
      </c>
      <c r="I154" s="322" t="s">
        <v>1003</v>
      </c>
      <c r="J154" s="322">
        <v>50</v>
      </c>
      <c r="K154" s="318"/>
    </row>
    <row r="155" ht="15" customHeight="1">
      <c r="B155" s="297"/>
      <c r="C155" s="322" t="s">
        <v>1028</v>
      </c>
      <c r="D155" s="275"/>
      <c r="E155" s="275"/>
      <c r="F155" s="323" t="s">
        <v>1007</v>
      </c>
      <c r="G155" s="275"/>
      <c r="H155" s="322" t="s">
        <v>1040</v>
      </c>
      <c r="I155" s="322" t="s">
        <v>1003</v>
      </c>
      <c r="J155" s="322">
        <v>50</v>
      </c>
      <c r="K155" s="318"/>
    </row>
    <row r="156" ht="15" customHeight="1">
      <c r="B156" s="297"/>
      <c r="C156" s="322" t="s">
        <v>1026</v>
      </c>
      <c r="D156" s="275"/>
      <c r="E156" s="275"/>
      <c r="F156" s="323" t="s">
        <v>1007</v>
      </c>
      <c r="G156" s="275"/>
      <c r="H156" s="322" t="s">
        <v>1040</v>
      </c>
      <c r="I156" s="322" t="s">
        <v>1003</v>
      </c>
      <c r="J156" s="322">
        <v>50</v>
      </c>
      <c r="K156" s="318"/>
    </row>
    <row r="157" ht="15" customHeight="1">
      <c r="B157" s="297"/>
      <c r="C157" s="322" t="s">
        <v>92</v>
      </c>
      <c r="D157" s="275"/>
      <c r="E157" s="275"/>
      <c r="F157" s="323" t="s">
        <v>1001</v>
      </c>
      <c r="G157" s="275"/>
      <c r="H157" s="322" t="s">
        <v>1062</v>
      </c>
      <c r="I157" s="322" t="s">
        <v>1003</v>
      </c>
      <c r="J157" s="322" t="s">
        <v>1063</v>
      </c>
      <c r="K157" s="318"/>
    </row>
    <row r="158" ht="15" customHeight="1">
      <c r="B158" s="297"/>
      <c r="C158" s="322" t="s">
        <v>1064</v>
      </c>
      <c r="D158" s="275"/>
      <c r="E158" s="275"/>
      <c r="F158" s="323" t="s">
        <v>1001</v>
      </c>
      <c r="G158" s="275"/>
      <c r="H158" s="322" t="s">
        <v>1065</v>
      </c>
      <c r="I158" s="322" t="s">
        <v>1035</v>
      </c>
      <c r="J158" s="322"/>
      <c r="K158" s="318"/>
    </row>
    <row r="159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ht="18.75" customHeight="1">
      <c r="B160" s="271"/>
      <c r="C160" s="275"/>
      <c r="D160" s="275"/>
      <c r="E160" s="275"/>
      <c r="F160" s="296"/>
      <c r="G160" s="275"/>
      <c r="H160" s="275"/>
      <c r="I160" s="275"/>
      <c r="J160" s="275"/>
      <c r="K160" s="271"/>
    </row>
    <row r="16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ht="7.5" customHeight="1">
      <c r="B162" s="261"/>
      <c r="C162" s="262"/>
      <c r="D162" s="262"/>
      <c r="E162" s="262"/>
      <c r="F162" s="262"/>
      <c r="G162" s="262"/>
      <c r="H162" s="262"/>
      <c r="I162" s="262"/>
      <c r="J162" s="262"/>
      <c r="K162" s="263"/>
    </row>
    <row r="163" ht="45" customHeight="1">
      <c r="B163" s="264"/>
      <c r="C163" s="265" t="s">
        <v>1066</v>
      </c>
      <c r="D163" s="265"/>
      <c r="E163" s="265"/>
      <c r="F163" s="265"/>
      <c r="G163" s="265"/>
      <c r="H163" s="265"/>
      <c r="I163" s="265"/>
      <c r="J163" s="265"/>
      <c r="K163" s="266"/>
    </row>
    <row r="164" ht="17.25" customHeight="1">
      <c r="B164" s="264"/>
      <c r="C164" s="289" t="s">
        <v>995</v>
      </c>
      <c r="D164" s="289"/>
      <c r="E164" s="289"/>
      <c r="F164" s="289" t="s">
        <v>996</v>
      </c>
      <c r="G164" s="326"/>
      <c r="H164" s="327" t="s">
        <v>120</v>
      </c>
      <c r="I164" s="327" t="s">
        <v>54</v>
      </c>
      <c r="J164" s="289" t="s">
        <v>997</v>
      </c>
      <c r="K164" s="266"/>
    </row>
    <row r="165" ht="17.25" customHeight="1">
      <c r="B165" s="267"/>
      <c r="C165" s="291" t="s">
        <v>998</v>
      </c>
      <c r="D165" s="291"/>
      <c r="E165" s="291"/>
      <c r="F165" s="292" t="s">
        <v>999</v>
      </c>
      <c r="G165" s="328"/>
      <c r="H165" s="329"/>
      <c r="I165" s="329"/>
      <c r="J165" s="291" t="s">
        <v>1000</v>
      </c>
      <c r="K165" s="269"/>
    </row>
    <row r="166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ht="15" customHeight="1">
      <c r="B167" s="297"/>
      <c r="C167" s="275" t="s">
        <v>1004</v>
      </c>
      <c r="D167" s="275"/>
      <c r="E167" s="275"/>
      <c r="F167" s="296" t="s">
        <v>1001</v>
      </c>
      <c r="G167" s="275"/>
      <c r="H167" s="275" t="s">
        <v>1040</v>
      </c>
      <c r="I167" s="275" t="s">
        <v>1003</v>
      </c>
      <c r="J167" s="275">
        <v>120</v>
      </c>
      <c r="K167" s="318"/>
    </row>
    <row r="168" ht="15" customHeight="1">
      <c r="B168" s="297"/>
      <c r="C168" s="275" t="s">
        <v>1049</v>
      </c>
      <c r="D168" s="275"/>
      <c r="E168" s="275"/>
      <c r="F168" s="296" t="s">
        <v>1001</v>
      </c>
      <c r="G168" s="275"/>
      <c r="H168" s="275" t="s">
        <v>1050</v>
      </c>
      <c r="I168" s="275" t="s">
        <v>1003</v>
      </c>
      <c r="J168" s="275" t="s">
        <v>1051</v>
      </c>
      <c r="K168" s="318"/>
    </row>
    <row r="169" ht="15" customHeight="1">
      <c r="B169" s="297"/>
      <c r="C169" s="275" t="s">
        <v>950</v>
      </c>
      <c r="D169" s="275"/>
      <c r="E169" s="275"/>
      <c r="F169" s="296" t="s">
        <v>1001</v>
      </c>
      <c r="G169" s="275"/>
      <c r="H169" s="275" t="s">
        <v>1067</v>
      </c>
      <c r="I169" s="275" t="s">
        <v>1003</v>
      </c>
      <c r="J169" s="275" t="s">
        <v>1051</v>
      </c>
      <c r="K169" s="318"/>
    </row>
    <row r="170" ht="15" customHeight="1">
      <c r="B170" s="297"/>
      <c r="C170" s="275" t="s">
        <v>1006</v>
      </c>
      <c r="D170" s="275"/>
      <c r="E170" s="275"/>
      <c r="F170" s="296" t="s">
        <v>1007</v>
      </c>
      <c r="G170" s="275"/>
      <c r="H170" s="275" t="s">
        <v>1067</v>
      </c>
      <c r="I170" s="275" t="s">
        <v>1003</v>
      </c>
      <c r="J170" s="275">
        <v>50</v>
      </c>
      <c r="K170" s="318"/>
    </row>
    <row r="171" ht="15" customHeight="1">
      <c r="B171" s="297"/>
      <c r="C171" s="275" t="s">
        <v>1009</v>
      </c>
      <c r="D171" s="275"/>
      <c r="E171" s="275"/>
      <c r="F171" s="296" t="s">
        <v>1001</v>
      </c>
      <c r="G171" s="275"/>
      <c r="H171" s="275" t="s">
        <v>1067</v>
      </c>
      <c r="I171" s="275" t="s">
        <v>1011</v>
      </c>
      <c r="J171" s="275"/>
      <c r="K171" s="318"/>
    </row>
    <row r="172" ht="15" customHeight="1">
      <c r="B172" s="297"/>
      <c r="C172" s="275" t="s">
        <v>1020</v>
      </c>
      <c r="D172" s="275"/>
      <c r="E172" s="275"/>
      <c r="F172" s="296" t="s">
        <v>1007</v>
      </c>
      <c r="G172" s="275"/>
      <c r="H172" s="275" t="s">
        <v>1067</v>
      </c>
      <c r="I172" s="275" t="s">
        <v>1003</v>
      </c>
      <c r="J172" s="275">
        <v>50</v>
      </c>
      <c r="K172" s="318"/>
    </row>
    <row r="173" ht="15" customHeight="1">
      <c r="B173" s="297"/>
      <c r="C173" s="275" t="s">
        <v>1028</v>
      </c>
      <c r="D173" s="275"/>
      <c r="E173" s="275"/>
      <c r="F173" s="296" t="s">
        <v>1007</v>
      </c>
      <c r="G173" s="275"/>
      <c r="H173" s="275" t="s">
        <v>1067</v>
      </c>
      <c r="I173" s="275" t="s">
        <v>1003</v>
      </c>
      <c r="J173" s="275">
        <v>50</v>
      </c>
      <c r="K173" s="318"/>
    </row>
    <row r="174" ht="15" customHeight="1">
      <c r="B174" s="297"/>
      <c r="C174" s="275" t="s">
        <v>1026</v>
      </c>
      <c r="D174" s="275"/>
      <c r="E174" s="275"/>
      <c r="F174" s="296" t="s">
        <v>1007</v>
      </c>
      <c r="G174" s="275"/>
      <c r="H174" s="275" t="s">
        <v>1067</v>
      </c>
      <c r="I174" s="275" t="s">
        <v>1003</v>
      </c>
      <c r="J174" s="275">
        <v>50</v>
      </c>
      <c r="K174" s="318"/>
    </row>
    <row r="175" ht="15" customHeight="1">
      <c r="B175" s="297"/>
      <c r="C175" s="275" t="s">
        <v>119</v>
      </c>
      <c r="D175" s="275"/>
      <c r="E175" s="275"/>
      <c r="F175" s="296" t="s">
        <v>1001</v>
      </c>
      <c r="G175" s="275"/>
      <c r="H175" s="275" t="s">
        <v>1068</v>
      </c>
      <c r="I175" s="275" t="s">
        <v>1069</v>
      </c>
      <c r="J175" s="275"/>
      <c r="K175" s="318"/>
    </row>
    <row r="176" ht="15" customHeight="1">
      <c r="B176" s="297"/>
      <c r="C176" s="275" t="s">
        <v>54</v>
      </c>
      <c r="D176" s="275"/>
      <c r="E176" s="275"/>
      <c r="F176" s="296" t="s">
        <v>1001</v>
      </c>
      <c r="G176" s="275"/>
      <c r="H176" s="275" t="s">
        <v>1070</v>
      </c>
      <c r="I176" s="275" t="s">
        <v>1071</v>
      </c>
      <c r="J176" s="275">
        <v>1</v>
      </c>
      <c r="K176" s="318"/>
    </row>
    <row r="177" ht="15" customHeight="1">
      <c r="B177" s="297"/>
      <c r="C177" s="275" t="s">
        <v>50</v>
      </c>
      <c r="D177" s="275"/>
      <c r="E177" s="275"/>
      <c r="F177" s="296" t="s">
        <v>1001</v>
      </c>
      <c r="G177" s="275"/>
      <c r="H177" s="275" t="s">
        <v>1072</v>
      </c>
      <c r="I177" s="275" t="s">
        <v>1003</v>
      </c>
      <c r="J177" s="275">
        <v>20</v>
      </c>
      <c r="K177" s="318"/>
    </row>
    <row r="178" ht="15" customHeight="1">
      <c r="B178" s="297"/>
      <c r="C178" s="275" t="s">
        <v>120</v>
      </c>
      <c r="D178" s="275"/>
      <c r="E178" s="275"/>
      <c r="F178" s="296" t="s">
        <v>1001</v>
      </c>
      <c r="G178" s="275"/>
      <c r="H178" s="275" t="s">
        <v>1073</v>
      </c>
      <c r="I178" s="275" t="s">
        <v>1003</v>
      </c>
      <c r="J178" s="275">
        <v>255</v>
      </c>
      <c r="K178" s="318"/>
    </row>
    <row r="179" ht="15" customHeight="1">
      <c r="B179" s="297"/>
      <c r="C179" s="275" t="s">
        <v>121</v>
      </c>
      <c r="D179" s="275"/>
      <c r="E179" s="275"/>
      <c r="F179" s="296" t="s">
        <v>1001</v>
      </c>
      <c r="G179" s="275"/>
      <c r="H179" s="275" t="s">
        <v>966</v>
      </c>
      <c r="I179" s="275" t="s">
        <v>1003</v>
      </c>
      <c r="J179" s="275">
        <v>10</v>
      </c>
      <c r="K179" s="318"/>
    </row>
    <row r="180" ht="15" customHeight="1">
      <c r="B180" s="297"/>
      <c r="C180" s="275" t="s">
        <v>122</v>
      </c>
      <c r="D180" s="275"/>
      <c r="E180" s="275"/>
      <c r="F180" s="296" t="s">
        <v>1001</v>
      </c>
      <c r="G180" s="275"/>
      <c r="H180" s="275" t="s">
        <v>1074</v>
      </c>
      <c r="I180" s="275" t="s">
        <v>1035</v>
      </c>
      <c r="J180" s="275"/>
      <c r="K180" s="318"/>
    </row>
    <row r="181" ht="15" customHeight="1">
      <c r="B181" s="297"/>
      <c r="C181" s="275" t="s">
        <v>1075</v>
      </c>
      <c r="D181" s="275"/>
      <c r="E181" s="275"/>
      <c r="F181" s="296" t="s">
        <v>1001</v>
      </c>
      <c r="G181" s="275"/>
      <c r="H181" s="275" t="s">
        <v>1076</v>
      </c>
      <c r="I181" s="275" t="s">
        <v>1035</v>
      </c>
      <c r="J181" s="275"/>
      <c r="K181" s="318"/>
    </row>
    <row r="182" ht="15" customHeight="1">
      <c r="B182" s="297"/>
      <c r="C182" s="275" t="s">
        <v>1064</v>
      </c>
      <c r="D182" s="275"/>
      <c r="E182" s="275"/>
      <c r="F182" s="296" t="s">
        <v>1001</v>
      </c>
      <c r="G182" s="275"/>
      <c r="H182" s="275" t="s">
        <v>1077</v>
      </c>
      <c r="I182" s="275" t="s">
        <v>1035</v>
      </c>
      <c r="J182" s="275"/>
      <c r="K182" s="318"/>
    </row>
    <row r="183" ht="15" customHeight="1">
      <c r="B183" s="297"/>
      <c r="C183" s="275" t="s">
        <v>124</v>
      </c>
      <c r="D183" s="275"/>
      <c r="E183" s="275"/>
      <c r="F183" s="296" t="s">
        <v>1007</v>
      </c>
      <c r="G183" s="275"/>
      <c r="H183" s="275" t="s">
        <v>1078</v>
      </c>
      <c r="I183" s="275" t="s">
        <v>1003</v>
      </c>
      <c r="J183" s="275">
        <v>50</v>
      </c>
      <c r="K183" s="318"/>
    </row>
    <row r="184" ht="15" customHeight="1">
      <c r="B184" s="297"/>
      <c r="C184" s="275" t="s">
        <v>1079</v>
      </c>
      <c r="D184" s="275"/>
      <c r="E184" s="275"/>
      <c r="F184" s="296" t="s">
        <v>1007</v>
      </c>
      <c r="G184" s="275"/>
      <c r="H184" s="275" t="s">
        <v>1080</v>
      </c>
      <c r="I184" s="275" t="s">
        <v>1081</v>
      </c>
      <c r="J184" s="275"/>
      <c r="K184" s="318"/>
    </row>
    <row r="185" ht="15" customHeight="1">
      <c r="B185" s="297"/>
      <c r="C185" s="275" t="s">
        <v>1082</v>
      </c>
      <c r="D185" s="275"/>
      <c r="E185" s="275"/>
      <c r="F185" s="296" t="s">
        <v>1007</v>
      </c>
      <c r="G185" s="275"/>
      <c r="H185" s="275" t="s">
        <v>1083</v>
      </c>
      <c r="I185" s="275" t="s">
        <v>1081</v>
      </c>
      <c r="J185" s="275"/>
      <c r="K185" s="318"/>
    </row>
    <row r="186" ht="15" customHeight="1">
      <c r="B186" s="297"/>
      <c r="C186" s="275" t="s">
        <v>1084</v>
      </c>
      <c r="D186" s="275"/>
      <c r="E186" s="275"/>
      <c r="F186" s="296" t="s">
        <v>1007</v>
      </c>
      <c r="G186" s="275"/>
      <c r="H186" s="275" t="s">
        <v>1085</v>
      </c>
      <c r="I186" s="275" t="s">
        <v>1081</v>
      </c>
      <c r="J186" s="275"/>
      <c r="K186" s="318"/>
    </row>
    <row r="187" ht="15" customHeight="1">
      <c r="B187" s="297"/>
      <c r="C187" s="330" t="s">
        <v>1086</v>
      </c>
      <c r="D187" s="275"/>
      <c r="E187" s="275"/>
      <c r="F187" s="296" t="s">
        <v>1007</v>
      </c>
      <c r="G187" s="275"/>
      <c r="H187" s="275" t="s">
        <v>1087</v>
      </c>
      <c r="I187" s="275" t="s">
        <v>1088</v>
      </c>
      <c r="J187" s="331" t="s">
        <v>1089</v>
      </c>
      <c r="K187" s="318"/>
    </row>
    <row r="188" ht="15" customHeight="1">
      <c r="B188" s="297"/>
      <c r="C188" s="281" t="s">
        <v>39</v>
      </c>
      <c r="D188" s="275"/>
      <c r="E188" s="275"/>
      <c r="F188" s="296" t="s">
        <v>1001</v>
      </c>
      <c r="G188" s="275"/>
      <c r="H188" s="271" t="s">
        <v>1090</v>
      </c>
      <c r="I188" s="275" t="s">
        <v>1091</v>
      </c>
      <c r="J188" s="275"/>
      <c r="K188" s="318"/>
    </row>
    <row r="189" ht="15" customHeight="1">
      <c r="B189" s="297"/>
      <c r="C189" s="281" t="s">
        <v>1092</v>
      </c>
      <c r="D189" s="275"/>
      <c r="E189" s="275"/>
      <c r="F189" s="296" t="s">
        <v>1001</v>
      </c>
      <c r="G189" s="275"/>
      <c r="H189" s="275" t="s">
        <v>1093</v>
      </c>
      <c r="I189" s="275" t="s">
        <v>1035</v>
      </c>
      <c r="J189" s="275"/>
      <c r="K189" s="318"/>
    </row>
    <row r="190" ht="15" customHeight="1">
      <c r="B190" s="297"/>
      <c r="C190" s="281" t="s">
        <v>1094</v>
      </c>
      <c r="D190" s="275"/>
      <c r="E190" s="275"/>
      <c r="F190" s="296" t="s">
        <v>1001</v>
      </c>
      <c r="G190" s="275"/>
      <c r="H190" s="275" t="s">
        <v>1095</v>
      </c>
      <c r="I190" s="275" t="s">
        <v>1035</v>
      </c>
      <c r="J190" s="275"/>
      <c r="K190" s="318"/>
    </row>
    <row r="191" ht="15" customHeight="1">
      <c r="B191" s="297"/>
      <c r="C191" s="281" t="s">
        <v>1096</v>
      </c>
      <c r="D191" s="275"/>
      <c r="E191" s="275"/>
      <c r="F191" s="296" t="s">
        <v>1007</v>
      </c>
      <c r="G191" s="275"/>
      <c r="H191" s="275" t="s">
        <v>1097</v>
      </c>
      <c r="I191" s="275" t="s">
        <v>1035</v>
      </c>
      <c r="J191" s="275"/>
      <c r="K191" s="318"/>
    </row>
    <row r="192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ht="18.75" customHeight="1">
      <c r="B193" s="271"/>
      <c r="C193" s="275"/>
      <c r="D193" s="275"/>
      <c r="E193" s="275"/>
      <c r="F193" s="296"/>
      <c r="G193" s="275"/>
      <c r="H193" s="275"/>
      <c r="I193" s="275"/>
      <c r="J193" s="275"/>
      <c r="K193" s="271"/>
    </row>
    <row r="194" ht="18.75" customHeight="1">
      <c r="B194" s="271"/>
      <c r="C194" s="275"/>
      <c r="D194" s="275"/>
      <c r="E194" s="275"/>
      <c r="F194" s="296"/>
      <c r="G194" s="275"/>
      <c r="H194" s="275"/>
      <c r="I194" s="275"/>
      <c r="J194" s="275"/>
      <c r="K194" s="271"/>
    </row>
    <row r="195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ht="13.5">
      <c r="B196" s="261"/>
      <c r="C196" s="262"/>
      <c r="D196" s="262"/>
      <c r="E196" s="262"/>
      <c r="F196" s="262"/>
      <c r="G196" s="262"/>
      <c r="H196" s="262"/>
      <c r="I196" s="262"/>
      <c r="J196" s="262"/>
      <c r="K196" s="263"/>
    </row>
    <row r="197" ht="21">
      <c r="B197" s="264"/>
      <c r="C197" s="265" t="s">
        <v>1098</v>
      </c>
      <c r="D197" s="265"/>
      <c r="E197" s="265"/>
      <c r="F197" s="265"/>
      <c r="G197" s="265"/>
      <c r="H197" s="265"/>
      <c r="I197" s="265"/>
      <c r="J197" s="265"/>
      <c r="K197" s="266"/>
    </row>
    <row r="198" ht="25.5" customHeight="1">
      <c r="B198" s="264"/>
      <c r="C198" s="333" t="s">
        <v>1099</v>
      </c>
      <c r="D198" s="333"/>
      <c r="E198" s="333"/>
      <c r="F198" s="333" t="s">
        <v>1100</v>
      </c>
      <c r="G198" s="334"/>
      <c r="H198" s="333" t="s">
        <v>1101</v>
      </c>
      <c r="I198" s="333"/>
      <c r="J198" s="333"/>
      <c r="K198" s="266"/>
    </row>
    <row r="199" ht="5.25" customHeight="1">
      <c r="B199" s="297"/>
      <c r="C199" s="294"/>
      <c r="D199" s="294"/>
      <c r="E199" s="294"/>
      <c r="F199" s="294"/>
      <c r="G199" s="275"/>
      <c r="H199" s="294"/>
      <c r="I199" s="294"/>
      <c r="J199" s="294"/>
      <c r="K199" s="318"/>
    </row>
    <row r="200" ht="15" customHeight="1">
      <c r="B200" s="297"/>
      <c r="C200" s="275" t="s">
        <v>1091</v>
      </c>
      <c r="D200" s="275"/>
      <c r="E200" s="275"/>
      <c r="F200" s="296" t="s">
        <v>40</v>
      </c>
      <c r="G200" s="275"/>
      <c r="H200" s="275" t="s">
        <v>1102</v>
      </c>
      <c r="I200" s="275"/>
      <c r="J200" s="275"/>
      <c r="K200" s="318"/>
    </row>
    <row r="201" ht="15" customHeight="1">
      <c r="B201" s="297"/>
      <c r="C201" s="303"/>
      <c r="D201" s="275"/>
      <c r="E201" s="275"/>
      <c r="F201" s="296" t="s">
        <v>41</v>
      </c>
      <c r="G201" s="275"/>
      <c r="H201" s="275" t="s">
        <v>1103</v>
      </c>
      <c r="I201" s="275"/>
      <c r="J201" s="275"/>
      <c r="K201" s="318"/>
    </row>
    <row r="202" ht="15" customHeight="1">
      <c r="B202" s="297"/>
      <c r="C202" s="303"/>
      <c r="D202" s="275"/>
      <c r="E202" s="275"/>
      <c r="F202" s="296" t="s">
        <v>44</v>
      </c>
      <c r="G202" s="275"/>
      <c r="H202" s="275" t="s">
        <v>1104</v>
      </c>
      <c r="I202" s="275"/>
      <c r="J202" s="275"/>
      <c r="K202" s="318"/>
    </row>
    <row r="203" ht="15" customHeight="1">
      <c r="B203" s="297"/>
      <c r="C203" s="275"/>
      <c r="D203" s="275"/>
      <c r="E203" s="275"/>
      <c r="F203" s="296" t="s">
        <v>42</v>
      </c>
      <c r="G203" s="275"/>
      <c r="H203" s="275" t="s">
        <v>1105</v>
      </c>
      <c r="I203" s="275"/>
      <c r="J203" s="275"/>
      <c r="K203" s="318"/>
    </row>
    <row r="204" ht="15" customHeight="1">
      <c r="B204" s="297"/>
      <c r="C204" s="275"/>
      <c r="D204" s="275"/>
      <c r="E204" s="275"/>
      <c r="F204" s="296" t="s">
        <v>43</v>
      </c>
      <c r="G204" s="275"/>
      <c r="H204" s="275" t="s">
        <v>1106</v>
      </c>
      <c r="I204" s="275"/>
      <c r="J204" s="275"/>
      <c r="K204" s="318"/>
    </row>
    <row r="205" ht="15" customHeight="1">
      <c r="B205" s="297"/>
      <c r="C205" s="275"/>
      <c r="D205" s="275"/>
      <c r="E205" s="275"/>
      <c r="F205" s="296"/>
      <c r="G205" s="275"/>
      <c r="H205" s="275"/>
      <c r="I205" s="275"/>
      <c r="J205" s="275"/>
      <c r="K205" s="318"/>
    </row>
    <row r="206" ht="15" customHeight="1">
      <c r="B206" s="297"/>
      <c r="C206" s="275" t="s">
        <v>1047</v>
      </c>
      <c r="D206" s="275"/>
      <c r="E206" s="275"/>
      <c r="F206" s="296" t="s">
        <v>76</v>
      </c>
      <c r="G206" s="275"/>
      <c r="H206" s="275" t="s">
        <v>1107</v>
      </c>
      <c r="I206" s="275"/>
      <c r="J206" s="275"/>
      <c r="K206" s="318"/>
    </row>
    <row r="207" ht="15" customHeight="1">
      <c r="B207" s="297"/>
      <c r="C207" s="303"/>
      <c r="D207" s="275"/>
      <c r="E207" s="275"/>
      <c r="F207" s="296" t="s">
        <v>944</v>
      </c>
      <c r="G207" s="275"/>
      <c r="H207" s="275" t="s">
        <v>945</v>
      </c>
      <c r="I207" s="275"/>
      <c r="J207" s="275"/>
      <c r="K207" s="318"/>
    </row>
    <row r="208" ht="15" customHeight="1">
      <c r="B208" s="297"/>
      <c r="C208" s="275"/>
      <c r="D208" s="275"/>
      <c r="E208" s="275"/>
      <c r="F208" s="296" t="s">
        <v>942</v>
      </c>
      <c r="G208" s="275"/>
      <c r="H208" s="275" t="s">
        <v>1108</v>
      </c>
      <c r="I208" s="275"/>
      <c r="J208" s="275"/>
      <c r="K208" s="318"/>
    </row>
    <row r="209" ht="15" customHeight="1">
      <c r="B209" s="335"/>
      <c r="C209" s="303"/>
      <c r="D209" s="303"/>
      <c r="E209" s="303"/>
      <c r="F209" s="296" t="s">
        <v>946</v>
      </c>
      <c r="G209" s="281"/>
      <c r="H209" s="322" t="s">
        <v>947</v>
      </c>
      <c r="I209" s="322"/>
      <c r="J209" s="322"/>
      <c r="K209" s="336"/>
    </row>
    <row r="210" ht="15" customHeight="1">
      <c r="B210" s="335"/>
      <c r="C210" s="303"/>
      <c r="D210" s="303"/>
      <c r="E210" s="303"/>
      <c r="F210" s="296" t="s">
        <v>948</v>
      </c>
      <c r="G210" s="281"/>
      <c r="H210" s="322" t="s">
        <v>1109</v>
      </c>
      <c r="I210" s="322"/>
      <c r="J210" s="322"/>
      <c r="K210" s="336"/>
    </row>
    <row r="211" ht="15" customHeight="1">
      <c r="B211" s="335"/>
      <c r="C211" s="303"/>
      <c r="D211" s="303"/>
      <c r="E211" s="303"/>
      <c r="F211" s="337"/>
      <c r="G211" s="281"/>
      <c r="H211" s="338"/>
      <c r="I211" s="338"/>
      <c r="J211" s="338"/>
      <c r="K211" s="336"/>
    </row>
    <row r="212" ht="15" customHeight="1">
      <c r="B212" s="335"/>
      <c r="C212" s="275" t="s">
        <v>1071</v>
      </c>
      <c r="D212" s="303"/>
      <c r="E212" s="303"/>
      <c r="F212" s="296">
        <v>1</v>
      </c>
      <c r="G212" s="281"/>
      <c r="H212" s="322" t="s">
        <v>1110</v>
      </c>
      <c r="I212" s="322"/>
      <c r="J212" s="322"/>
      <c r="K212" s="336"/>
    </row>
    <row r="213" ht="15" customHeight="1">
      <c r="B213" s="335"/>
      <c r="C213" s="303"/>
      <c r="D213" s="303"/>
      <c r="E213" s="303"/>
      <c r="F213" s="296">
        <v>2</v>
      </c>
      <c r="G213" s="281"/>
      <c r="H213" s="322" t="s">
        <v>1111</v>
      </c>
      <c r="I213" s="322"/>
      <c r="J213" s="322"/>
      <c r="K213" s="336"/>
    </row>
    <row r="214" ht="15" customHeight="1">
      <c r="B214" s="335"/>
      <c r="C214" s="303"/>
      <c r="D214" s="303"/>
      <c r="E214" s="303"/>
      <c r="F214" s="296">
        <v>3</v>
      </c>
      <c r="G214" s="281"/>
      <c r="H214" s="322" t="s">
        <v>1112</v>
      </c>
      <c r="I214" s="322"/>
      <c r="J214" s="322"/>
      <c r="K214" s="336"/>
    </row>
    <row r="215" ht="15" customHeight="1">
      <c r="B215" s="335"/>
      <c r="C215" s="303"/>
      <c r="D215" s="303"/>
      <c r="E215" s="303"/>
      <c r="F215" s="296">
        <v>4</v>
      </c>
      <c r="G215" s="281"/>
      <c r="H215" s="322" t="s">
        <v>1113</v>
      </c>
      <c r="I215" s="322"/>
      <c r="J215" s="322"/>
      <c r="K215" s="336"/>
    </row>
    <row r="216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Trubková Hana, Bc.</dc:creator>
  <cp:lastModifiedBy>Trubková Hana, Bc.</cp:lastModifiedBy>
  <dcterms:created xsi:type="dcterms:W3CDTF">2018-03-21T14:17:41Z</dcterms:created>
  <dcterms:modified xsi:type="dcterms:W3CDTF">2018-03-21T14:17:50Z</dcterms:modified>
</cp:coreProperties>
</file>