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E8E187AC-668B-4C70-A1CB-EFBE4E9D1D7F}" xr6:coauthVersionLast="47" xr6:coauthVersionMax="47" xr10:uidLastSave="{00000000-0000-0000-0000-000000000000}"/>
  <bookViews>
    <workbookView xWindow="12" yWindow="0" windowWidth="23016" windowHeight="12360" xr2:uid="{00000000-000D-0000-FFFF-FFFF00000000}"/>
  </bookViews>
  <sheets>
    <sheet name="5Z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1" l="1"/>
  <c r="I22" i="1" s="1"/>
  <c r="H23" i="1"/>
  <c r="I23" i="1" s="1"/>
  <c r="H24" i="1"/>
  <c r="J23" i="1" l="1"/>
  <c r="I24" i="1"/>
  <c r="J24" i="1" s="1"/>
  <c r="J22" i="1"/>
  <c r="H29" i="1" l="1"/>
  <c r="H28" i="1"/>
  <c r="H27" i="1"/>
  <c r="I27" i="1" s="1"/>
  <c r="J27" i="1" s="1"/>
  <c r="H26" i="1"/>
  <c r="H25" i="1"/>
  <c r="I25" i="1" s="1"/>
  <c r="H21" i="1"/>
  <c r="I21" i="1" s="1"/>
  <c r="J21" i="1" s="1"/>
  <c r="H14" i="1"/>
  <c r="J25" i="1" l="1"/>
  <c r="I28" i="1"/>
  <c r="J28" i="1" s="1"/>
  <c r="I26" i="1"/>
  <c r="J26" i="1" s="1"/>
  <c r="I29" i="1"/>
  <c r="J29" i="1" s="1"/>
  <c r="I14" i="1"/>
  <c r="J14" i="1" s="1"/>
  <c r="H13" i="1" l="1"/>
  <c r="I13" i="1" s="1"/>
  <c r="J13" i="1" s="1"/>
  <c r="H41" i="1" l="1"/>
  <c r="I41" i="1" l="1"/>
  <c r="J41" i="1" s="1"/>
  <c r="H37" i="1"/>
  <c r="I37" i="1" s="1"/>
  <c r="H38" i="1"/>
  <c r="I38" i="1" s="1"/>
  <c r="H39" i="1"/>
  <c r="I39" i="1" s="1"/>
  <c r="H40" i="1"/>
  <c r="I40" i="1" s="1"/>
  <c r="J40" i="1" s="1"/>
  <c r="H31" i="1"/>
  <c r="H32" i="1"/>
  <c r="I32" i="1" s="1"/>
  <c r="H33" i="1"/>
  <c r="I33" i="1" s="1"/>
  <c r="H34" i="1"/>
  <c r="I34" i="1" s="1"/>
  <c r="H35" i="1"/>
  <c r="H17" i="1"/>
  <c r="I17" i="1" s="1"/>
  <c r="J17" i="1" s="1"/>
  <c r="H18" i="1"/>
  <c r="H19" i="1"/>
  <c r="H20" i="1"/>
  <c r="H16" i="1"/>
  <c r="I16" i="1" s="1"/>
  <c r="H10" i="1"/>
  <c r="H11" i="1"/>
  <c r="I11" i="1" s="1"/>
  <c r="H12" i="1"/>
  <c r="I12" i="1" s="1"/>
  <c r="J12" i="1" s="1"/>
  <c r="I10" i="1" l="1"/>
  <c r="H43" i="1"/>
  <c r="J37" i="1"/>
  <c r="I35" i="1"/>
  <c r="J35" i="1" s="1"/>
  <c r="J32" i="1"/>
  <c r="J34" i="1"/>
  <c r="J16" i="1"/>
  <c r="I20" i="1"/>
  <c r="J20" i="1" s="1"/>
  <c r="I18" i="1"/>
  <c r="J18" i="1" s="1"/>
  <c r="I31" i="1"/>
  <c r="J31" i="1" s="1"/>
  <c r="J11" i="1"/>
  <c r="J39" i="1"/>
  <c r="J38" i="1"/>
  <c r="J33" i="1"/>
  <c r="I19" i="1"/>
  <c r="J19" i="1" s="1"/>
  <c r="J10" i="1" l="1"/>
  <c r="I43" i="1"/>
  <c r="J43" i="1" s="1"/>
</calcChain>
</file>

<file path=xl/sharedStrings.xml><?xml version="1.0" encoding="utf-8"?>
<sst xmlns="http://schemas.openxmlformats.org/spreadsheetml/2006/main" count="138" uniqueCount="59">
  <si>
    <t>Číslo položky</t>
  </si>
  <si>
    <t>Požadované množštví</t>
  </si>
  <si>
    <t>Název položky</t>
  </si>
  <si>
    <t>DOPLNÍ DODAVATEL</t>
  </si>
  <si>
    <t>Jednotková cena v Kč bez DPH</t>
  </si>
  <si>
    <t xml:space="preserve">Zadavatelem požadovaná min. technická specifikace </t>
  </si>
  <si>
    <t>Cena celkem v Kč bez DPH</t>
  </si>
  <si>
    <t>Cena celkem v Kč včetně DPH</t>
  </si>
  <si>
    <t>Vyčíslení DPH v Kč</t>
  </si>
  <si>
    <t>Příloha č. 1 Kupní smlouvy - Soupis předmětu plnění</t>
  </si>
  <si>
    <t>Parametry nabízeného plnění</t>
  </si>
  <si>
    <t>DODAVATEL DOPLNÍ VLASTNÍ TECHNICKOU SPECIFIKACI (NESTAČÍ OPSAT ZADAVATELEM UVEDENOU SPECIFIKACI)</t>
  </si>
  <si>
    <t>Jednotka</t>
  </si>
  <si>
    <t>ks</t>
  </si>
  <si>
    <t xml:space="preserve"> Součástí dodávky jsou veškeré potřebné instalační materiály jako kabely, lišty, konektory (HDMI VGA, Cinch atd.) včetně revize elektroinstalace a dopravy, kompletní instalace veškerých komponent na místě - tabule budou umístěny ve vybavovaných učebnách.</t>
  </si>
  <si>
    <t>Interaktivní tabule</t>
  </si>
  <si>
    <t>SW pro interaktivní tabuli</t>
  </si>
  <si>
    <t>Reproduktory</t>
  </si>
  <si>
    <t>Projektor</t>
  </si>
  <si>
    <t>Vizualizér</t>
  </si>
  <si>
    <t>3D tiskárna</t>
  </si>
  <si>
    <t>Celková cena za předmět plnění</t>
  </si>
  <si>
    <t xml:space="preserve">Vlastní technická specifikace požadovaného zboží a vlastní technická specifikace nabízeného zboží - Pokyn k vyplnění:   Dodavatel do položky Parametry nabízeného plnění doplní vlastní technickou specifikaci tak, aby zadavatel mohl porovnat, zda nabízené zboží odpovídá minimálním požadavkům, které jsou stanoveny v této příloze. Dodavatel do položky Jednotková cena v Kč bez DPH doplní jím nabízenou cenu. Zadavatel v této příloze stanovil základní požadavky a parametry dodávaného zboží, které dodavatel musí dodržet a zohlednit ve své nabídce. Dodavatel může nabídnout zboží se srovnatelnými nebo prokazatelně lepšími parametry, nikoli s parametry horšími, než požaduje zadavatel v zadávacích podmínkách a této příloze. Předmětem dodávky musí být zboží nové, ne repasované.      </t>
  </si>
  <si>
    <t>5. ZŠ</t>
  </si>
  <si>
    <t>Učebna přírodních věd</t>
  </si>
  <si>
    <t>Interaktivní tabule s poměrem stran 16:10. Úhlopříčka obrazu min. 220 cm. Dotyková plocha min. 115 x 185 cm. Dotyková technologie s rozpoznáním min. 20 současných dotyků a gest. Odolný magnetický povrch. Součástí musí být min. 2 ks popisovačů. Tabule automaticky rozezná dotyk prstem, popisovačem nebo dlaní pro mazání digitálního inkoustu. Napájení pomocí USB z počítače. Dodávka včetně poličky pro popisovač. Propojení s přídavným dataprojektorem. Cena včetně dopravy, instalace.</t>
  </si>
  <si>
    <t>SW balíček SMART Výukový software který obsahuje: 
- aplikaci pro přípravu interaktivních cvičení (nástroje pero, tužka, zvýrazňovač, převod psaného textu na tiskací, pravítko, kreslení tvarů, nástroj pro bezpečné vyhledávání obrázků a videí na internetu, nástroj pro rychlou přípravu učebních aktivit pomocí šablon, nástroj pro hlasování, galerii obrázků). Nástroj musí být plně kompatibilní se soubory .notebook (umožňuje otevřít soubor, spustit všechny aktivity, animace, uložit v původním formátu). Aplikace musí být v českém jazyce.
- Cloudové prostředí pro vytváření, ukládání a sdílení interaktivních cvičení. Prostředí musí být kompatibilní min. se soubory .notebook, .pdf, .ppt a musí obsahovat nástroj pro hlasování a společnou práci nad podkladem z více zařízení přes internet s možností současného zapisování a ovládání všemi uživateli. Úložiště musí umožnit třídění souborů do složek, import souborů, přímé vytváření nových souborů - cvičení.</t>
  </si>
  <si>
    <t>Přídavné reproduktory s možností uchycení na pylonový pojezd tabule, výkon 20 W. Cena zahrnuje instalaci, dopravu a zprovoznění.</t>
  </si>
  <si>
    <t>Projektor s ultrakrátkou projekční vzdáleností (UST), svítivost min. 4000 ANSI/LM, zdroj světla s životností 20000 (lampa nebo laser), rozlišení obrazu min. 1280x800, poměr stran obrazu 16:10. Včetně držáku na stěnu.</t>
  </si>
  <si>
    <t>Bezdrátová dokumentová kamera s flexibilním ramenem, s možností práce úplně bez kabelů - přenos obrazu přes Wifi, napájení z baterie. Min. 10x zoom. LED osvětlení snímaného objektu, ruční a automatické ovládání ostření a jasu. Snímaná plocha min A4. Jednoduché ovládání vizualizéru Cena včetně dopravy, instalace.</t>
  </si>
  <si>
    <t>Učebna robotiky</t>
  </si>
  <si>
    <t>Sestava interaktivního displeje</t>
  </si>
  <si>
    <t>Mobilní stojan</t>
  </si>
  <si>
    <t>Elektricky výškově nastavitelný mobilní stojan. Kolečka s brzdou. Rozsah pohybu 850 mm. Nosnost 110 kg. Pojistka proti přiskřípnutí.Včetně dopravy a instalace.</t>
  </si>
  <si>
    <t>Kabel HDMI a extender</t>
  </si>
  <si>
    <t>Kabel HDMI, min. 4K*2K @ 60Hz, min. 10m. Včetně HDMI extenderu pro zesílení signálu podporující přenos na min. 30 m, podpora rozlišení min. 4K*2K @ 60Hz, HDCP kompatibilní. Včetně HDMI kabelu 0,5 m, (M/M), min. rozlišení  4K*2K @ 60Hz. Cena včetně dopravy, instalace.</t>
  </si>
  <si>
    <t>Repeater aktivní USB</t>
  </si>
  <si>
    <t>USB repeater pro prodlužování USB kabelů, délka min. 5 m. Cena včetně dopravy, instalace.</t>
  </si>
  <si>
    <t>HDMI rozbočovač</t>
  </si>
  <si>
    <t>1x2 HDMI rozbočovač, podpora 4K/UHD @ 60 Hz 4:2:0. EDID management, HDCP kompatibilní. Vestavěný audio embeder a de-embeder pro připojení externího zdroje zvuku (audio in) a zesilovače nebo aktivních reproduktorů (audio out). Zvuk z audio vstupu je možné směrovat zároveň na HDMI výstup a analogový audio výstup. Cena včetně dopravy, instalace, nastavení.</t>
  </si>
  <si>
    <t>Stolní vizualizér</t>
  </si>
  <si>
    <t>Bezdrátová dokumentová kamera s flexibilním ramenem, s možností práce úplně bez kabelů - přenos obrazu přes Wifi, napájení z baterie. Min. 10x zoom. LED osvětlení snímaného objektu, ruční a automatické ovládání ostření a jasu. Snímaná plocha min A4. Jednoduché ovládání vizualizéru Cena včetně dopravy, instalace. Cena včetně dopravy, instalace.</t>
  </si>
  <si>
    <t>3D Creative station sestava</t>
  </si>
  <si>
    <t>Pracovní stanice, case Tower, min. 500W zdrojem, sestav pro provoz 24/7, výkon CPU min. 36000 dle nezávislého testu cpubenchmark.net s min. 20 PCIe linkami, operační paměť min. 32GB DDR5, grafická karta s min. 8GB paměti DDR6, SSD M.2 disk s kapacitou min. 512GB, čtečka MCR, Gbit síťová karta, Wifi standardu ax, bluetooth, klávesnici a myš stejného výrobce, 4x video výstup, přítomnost TPM modulu minimálně verze 2, operační systém s podporu AD (domény), servisní služby s odezvou do následujícího pracovního dne od nahlášení servisní události. Cena včetně dopravy a instalace.</t>
  </si>
  <si>
    <t>Monitor dotykový s viditelnou úhlopříčkou min. 23,8 palců, rozlišení 1920x1080, panel IIPS, matný, antireflexní, LED podsvícení, Flicker Free, jas 300 cd/m2, statický kontrast 1000:1, odezva 5 ms, výškově nastavitelný 150mm, pivot rotace, usb hub, konektory, DP, HDMI, USB-A, USB-B,  výškově nastavitelný stojan až 150mm, bez integrovaných reproduktorů. Cena včetně dopravy a instalace.</t>
  </si>
  <si>
    <t>Grafický tablet 21,5" IPS displej, 1920 × 1080, aktivní plocha 476 × 268 mm, 8192 úrovní přítlaku, rozlišení snímací vrstvy 5080 lpi, barevný rozsah Adobe RGB 94 %, napájení přes USB, stylus. Cena včetně dopravy a instalace.</t>
  </si>
  <si>
    <t>3D skener nabízející 3 skenovací módy zarovnání a to obrysy/otočný stolek/manuální. Přesnost jednotlivého snímku je ≤0,05mm, minimální rozměry snímaného objektu jsou 30×30×30mm, maximální rozměry snímaného objektu jsou 1200×1200×1200mm (v ručním režimu) / 200×200×200mm (využití točny). Dále pak disponuje dalšími vlastnostmi jako rozsah jednotlivého snímku 200×150mm, rychlost snímání &lt; 4s, vzdálenost bodů 0,17–0,2mm. Podporuje barevné textury, formát exportovaných souboru OBJ, STL, ASC, PLY. Rozlišení snímací kamery je 1,3 MPx a jako zdroj strukturálního osvitu slouží bílé světlo. Nezbytnou součásti je kalibrační deska s podporou autokalibrace a točna se značkami, která napomáhá 3D skenovacímu procesu a umožní skenování objektů rychle a detailně. Včetně dopravy a instalace.</t>
  </si>
  <si>
    <t>3D tiskárna - technologie tisku FDM, tisková plocha až 250x 210x 210mm, celkový modelovací prostor až 11.025cm3, výška vrstvy od 0.05mm, vyměnitelná tryska průměru např.0.4mm, která je schopná zpracovávat materiály v teplotním rozsahu do min. 280°C., tiskový materiál je struna o průměru 1.75mm, rychlost tisku min. 200+ mm/s, senzor filamentu, podporuje materiály ABS, PLA, PETT, HIPS, Laywood a další, plně automatická kalibrace tiskové plochy, bezúdržbová tisková plocha, vyhřívaná magnetická podložka s vyměnitelnými tiskovými pláty, detekce a zotavení ze ztráty přívodu energie, LCD displej, USB 2.0, součástí je software pro ovládání zařízení i pro finální přípravu modelů pro tisk bez nutnosti dalších úprav. Cena včetně dopravy a instalace.</t>
  </si>
  <si>
    <t>Učebna dílny - elektro</t>
  </si>
  <si>
    <t xml:space="preserve">Učebna dílny - polytechnika  </t>
  </si>
  <si>
    <t>Min. 10.2palcový (úhlopříčně) Multi‑Touch displej IPS 2160 × 1620, šesti jádrový procesor,  paměť 3GB, uložiště 256GB, WiFi a/b/g/n/​ac, Bluetooth 4.2, přední 12Mpx kamera, zadní fotoaparát 8 Mpix s rozlišením 1080p, systémový konektor Lightning / USB-C, operační systém kompatibilní s iOS, tříosý gyroskop, akcelerometr, barometr, snímač okolního osvětlení, čtečka otisku prstů, vestavěná dobíjecí baterie s výdrží až 10 hodin.</t>
  </si>
  <si>
    <t>Ochranné pouzdro</t>
  </si>
  <si>
    <t>Ochranné pouzdro se stojánkem, kompatibilní s poptávaným zařízením. Nabízí přesně padnoucí výřezy, vysoce kvalitní zpracování, polohovací stojánek a držák pro stylus.</t>
  </si>
  <si>
    <t>Nabíjecí box</t>
  </si>
  <si>
    <t>Nabíjecí box pro hromadné nabíjení tabletů. Maximální rozměry uložených zařízení mohou být 260 x 185 x 20 mm. Nabíjecí box nabízí 10 samostatným pozic pro dobíjení zařízení.</t>
  </si>
  <si>
    <t>SW balíček - Výukový software který obsahuje: 
- aplikaci pro přípravu interaktivních cvičení (nástroje pero, tužka, zvýrazňovač, převod psaného textu na tiskací, pravítko, kreslení tvarů, nástroj pro bezpečné vyhledávání obrázků a videí na internetu, nástroj pro rychlou přípravu učebních aktivit pomocí šablon, nástroj pro hlasování, galerii obrázků). Nástroj musí být plně kompatibilní se soubory .notebook (umožňuje otevřít soubor, spustit všechny aktivity, animace, uložit v původním formátu). Aplikace musí být v českém jazyce.
- Cloudové prostředí pro vytváření, ukládání a sdílení interaktivních cvičení. Prostředí musí být kompatibilní min. se soubory .notebook, .pdf, .ppt a musí obsahovat nástroj pro hlasování a společnou práci nad podkladem z více zařízení přes internet s možností současného zapisování a ovládání všemi uživateli. Úložiště musí umožnit třídění souborů do složek, import souborů, přímé vytváření nových souborů - cvičení.</t>
  </si>
  <si>
    <t>Interaktivní displej s úhlopříčkou min. 75" (190cm) a rozlišením obrazu 4K UHD. Automatické rozpoznání dotyku prstem pro ovládání myši a popisovačem pro psaní a zárověň odlišení popisovačů pro současné psaní různou barvou. Počítačový modul s minimálními parametry 6GB RAM a 32GB, který obsahuje aplikaci pro psaní na bílé ploše a prohlížeč webových stránek. Integrované reproduktory 2x18W + subwoofer 15W, integrované mikrofonní pole, integrovaná čtečka NFC karet. Minimálně konektory HDMI a USB-C a bezdrátovou konektivitu Wifi (s podporou Wi-fi 6) a Bluetooth (min. 5.0). SW balíček  výukový sw včetně přístupu do  Výukového sw Online min. na 12 měsíců pro min. 5 uživatelů. Cena včetně dopravy, kabeláže, instalace a nastavení.</t>
  </si>
  <si>
    <t>Tablet</t>
  </si>
  <si>
    <t>Název veřejné zakázky: Podpora zvýšení klíčových kompetencí žáků v oblasti přírodovědného a technického vzdělávání na 5. ZŠ Cheb – ICT vybavení učeben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</si>
</sst>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38"/>
      <scheme val="minor"/>
    </font>
    <font>
      <sz val="12"/>
      <color theme="1"/>
      <name val="Times New Roman"/>
      <family val="1"/>
      <charset val="238"/>
    </font>
    <font>
      <b/>
      <sz val="12"/>
      <color theme="1"/>
      <name val="Times New Roman"/>
      <family val="1"/>
      <charset val="238"/>
    </font>
    <font>
      <b/>
      <sz val="10"/>
      <color rgb="FFFF0000"/>
      <name val="Times New Roman"/>
      <family val="1"/>
      <charset val="238"/>
    </font>
    <font>
      <b/>
      <sz val="10"/>
      <color theme="1"/>
      <name val="Times New Roman"/>
      <family val="1"/>
      <charset val="238"/>
    </font>
    <font>
      <sz val="8"/>
      <name val="Verdana"/>
      <family val="2"/>
      <charset val="238"/>
    </font>
    <font>
      <sz val="10"/>
      <name val="Times New Roman"/>
      <family val="1"/>
      <charset val="238"/>
    </font>
    <font>
      <sz val="10"/>
      <color theme="1"/>
      <name val="Times New Roman"/>
      <family val="1"/>
      <charset val="238"/>
    </font>
    <font>
      <sz val="11"/>
      <color theme="1"/>
      <name val="Times New Roman"/>
      <family val="1"/>
      <charset val="238"/>
    </font>
    <font>
      <b/>
      <sz val="8"/>
      <color theme="1"/>
      <name val="Times New Roman"/>
      <family val="1"/>
      <charset val="238"/>
    </font>
    <font>
      <b/>
      <sz val="8"/>
      <color rgb="FFFF0000"/>
      <name val="Times New Roman"/>
      <family val="1"/>
      <charset val="238"/>
    </font>
    <font>
      <sz val="10"/>
      <color indexed="8"/>
      <name val="Times New Roman"/>
      <family val="1"/>
      <charset val="238"/>
    </font>
    <font>
      <sz val="12"/>
      <color rgb="FFFF0000"/>
      <name val="Times New Roman"/>
      <family val="1"/>
      <charset val="238"/>
    </font>
    <font>
      <sz val="9"/>
      <name val="Times New Roman"/>
      <family val="1"/>
      <charset val="238"/>
    </font>
    <font>
      <sz val="9"/>
      <color theme="1"/>
      <name val="Times New Roman"/>
      <family val="1"/>
      <charset val="238"/>
    </font>
    <font>
      <sz val="9"/>
      <color indexed="8"/>
      <name val="Times New Roman"/>
      <family val="1"/>
      <charset val="238"/>
    </font>
    <font>
      <sz val="8"/>
      <color theme="1"/>
      <name val="Times New Roman"/>
      <family val="1"/>
      <charset val="238"/>
    </font>
    <font>
      <i/>
      <sz val="8"/>
      <color rgb="FFFF0000"/>
      <name val="Times New Roman"/>
      <family val="1"/>
      <charset val="238"/>
    </font>
    <font>
      <b/>
      <sz val="12"/>
      <color rgb="FFFF0000"/>
      <name val="Times New Roman"/>
      <family val="1"/>
      <charset val="238"/>
    </font>
    <font>
      <b/>
      <sz val="16"/>
      <color theme="1"/>
      <name val="Times New Roman"/>
      <family val="1"/>
      <charset val="238"/>
    </font>
    <font>
      <b/>
      <sz val="16"/>
      <color theme="1"/>
      <name val="Calibri"/>
      <family val="2"/>
      <charset val="238"/>
      <scheme val="minor"/>
    </font>
    <font>
      <b/>
      <sz val="14"/>
      <color theme="1"/>
      <name val="Times New Roman"/>
      <family val="1"/>
      <charset val="238"/>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00B050"/>
        <bgColor indexed="64"/>
      </patternFill>
    </fill>
  </fills>
  <borders count="32">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ck">
        <color auto="1"/>
      </top>
      <bottom style="thick">
        <color auto="1"/>
      </bottom>
      <diagonal/>
    </border>
    <border>
      <left/>
      <right style="medium">
        <color indexed="64"/>
      </right>
      <top style="thick">
        <color auto="1"/>
      </top>
      <bottom style="thick">
        <color auto="1"/>
      </bottom>
      <diagonal/>
    </border>
    <border>
      <left style="medium">
        <color indexed="64"/>
      </left>
      <right style="thin">
        <color indexed="64"/>
      </right>
      <top/>
      <bottom style="thin">
        <color indexed="64"/>
      </bottom>
      <diagonal/>
    </border>
    <border>
      <left style="medium">
        <color indexed="64"/>
      </left>
      <right style="thin">
        <color indexed="64"/>
      </right>
      <top style="thick">
        <color indexed="64"/>
      </top>
      <bottom style="thick">
        <color indexed="64"/>
      </bottom>
      <diagonal/>
    </border>
    <border>
      <left style="thin">
        <color auto="1"/>
      </left>
      <right style="medium">
        <color indexed="64"/>
      </right>
      <top style="thick">
        <color auto="1"/>
      </top>
      <bottom style="thick">
        <color auto="1"/>
      </bottom>
      <diagonal/>
    </border>
    <border>
      <left style="medium">
        <color indexed="64"/>
      </left>
      <right style="thin">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5" fillId="0" borderId="0"/>
  </cellStyleXfs>
  <cellXfs count="78">
    <xf numFmtId="0" fontId="0" fillId="0" borderId="0" xfId="0"/>
    <xf numFmtId="0" fontId="1" fillId="0" borderId="0" xfId="0" applyFont="1"/>
    <xf numFmtId="0" fontId="1" fillId="0" borderId="0" xfId="0" applyFont="1" applyAlignment="1">
      <alignment horizontal="center" vertical="center" wrapText="1"/>
    </xf>
    <xf numFmtId="0" fontId="7" fillId="0" borderId="0" xfId="0" applyFont="1" applyAlignment="1">
      <alignment horizontal="center" vertical="center"/>
    </xf>
    <xf numFmtId="0" fontId="1" fillId="0" borderId="0" xfId="0" applyFont="1" applyAlignment="1">
      <alignment horizontal="left"/>
    </xf>
    <xf numFmtId="0" fontId="11" fillId="0" borderId="6" xfId="0" applyFont="1" applyBorder="1" applyAlignment="1">
      <alignment horizontal="center" vertical="center" wrapText="1"/>
    </xf>
    <xf numFmtId="0" fontId="6" fillId="0" borderId="6" xfId="0" applyFont="1" applyBorder="1" applyAlignment="1">
      <alignment horizontal="center" vertical="center"/>
    </xf>
    <xf numFmtId="0" fontId="13" fillId="0" borderId="6" xfId="0" applyFont="1" applyBorder="1" applyAlignment="1">
      <alignment horizontal="center" vertical="center" wrapText="1"/>
    </xf>
    <xf numFmtId="0" fontId="15" fillId="4" borderId="6" xfId="0" applyFont="1" applyFill="1" applyBorder="1" applyAlignment="1">
      <alignment vertical="center" wrapText="1"/>
    </xf>
    <xf numFmtId="0" fontId="15" fillId="0" borderId="6" xfId="0" applyFont="1" applyBorder="1" applyAlignment="1">
      <alignment horizontal="center" vertical="center" wrapText="1"/>
    </xf>
    <xf numFmtId="0" fontId="13" fillId="0" borderId="6" xfId="0" applyFont="1" applyBorder="1" applyAlignment="1">
      <alignment vertical="center" wrapText="1"/>
    </xf>
    <xf numFmtId="0" fontId="13" fillId="0" borderId="6" xfId="1" applyFont="1" applyBorder="1" applyAlignment="1">
      <alignment horizontal="left" vertical="center" wrapText="1"/>
    </xf>
    <xf numFmtId="0" fontId="14" fillId="0" borderId="6" xfId="0" applyFont="1" applyBorder="1" applyAlignment="1">
      <alignment horizontal="center" vertical="center" wrapText="1"/>
    </xf>
    <xf numFmtId="4" fontId="16" fillId="0" borderId="10" xfId="0" applyNumberFormat="1" applyFont="1" applyBorder="1" applyAlignment="1">
      <alignment horizontal="center" vertical="center"/>
    </xf>
    <xf numFmtId="4" fontId="16" fillId="0" borderId="6" xfId="0" applyNumberFormat="1" applyFont="1" applyBorder="1" applyAlignment="1">
      <alignment horizontal="center" vertical="center"/>
    </xf>
    <xf numFmtId="4" fontId="16" fillId="0" borderId="11" xfId="0" applyNumberFormat="1" applyFont="1" applyBorder="1" applyAlignment="1">
      <alignment horizontal="center" vertical="center"/>
    </xf>
    <xf numFmtId="4" fontId="16" fillId="0" borderId="15" xfId="0" applyNumberFormat="1" applyFont="1" applyBorder="1" applyAlignment="1">
      <alignment horizontal="center" vertical="center"/>
    </xf>
    <xf numFmtId="4" fontId="16" fillId="0" borderId="10" xfId="0" applyNumberFormat="1" applyFont="1" applyBorder="1" applyAlignment="1">
      <alignment horizontal="center" vertical="center" wrapText="1"/>
    </xf>
    <xf numFmtId="0" fontId="12" fillId="0" borderId="0" xfId="0" applyFont="1"/>
    <xf numFmtId="0" fontId="6" fillId="0" borderId="10" xfId="0" applyFont="1" applyBorder="1" applyAlignment="1">
      <alignment horizontal="center" vertical="center"/>
    </xf>
    <xf numFmtId="0" fontId="12" fillId="0" borderId="0" xfId="0" applyFont="1" applyAlignment="1">
      <alignment vertical="center"/>
    </xf>
    <xf numFmtId="0" fontId="1" fillId="0" borderId="0" xfId="0" applyFont="1" applyAlignment="1">
      <alignment vertical="center"/>
    </xf>
    <xf numFmtId="0" fontId="7" fillId="0" borderId="25" xfId="0" applyFont="1" applyBorder="1" applyAlignment="1">
      <alignment horizontal="center" vertical="center"/>
    </xf>
    <xf numFmtId="0" fontId="7" fillId="0" borderId="22" xfId="0" applyFont="1" applyBorder="1" applyAlignment="1">
      <alignment horizontal="center" vertical="center"/>
    </xf>
    <xf numFmtId="0" fontId="7" fillId="0" borderId="28" xfId="0" applyFont="1" applyBorder="1" applyAlignment="1">
      <alignment horizontal="center" vertical="center"/>
    </xf>
    <xf numFmtId="4" fontId="16" fillId="0" borderId="11" xfId="0" applyNumberFormat="1" applyFont="1" applyBorder="1" applyAlignment="1">
      <alignment horizontal="center" vertical="center" wrapText="1"/>
    </xf>
    <xf numFmtId="0" fontId="4" fillId="3" borderId="13"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14" fillId="4" borderId="6" xfId="0" applyFont="1" applyFill="1" applyBorder="1" applyAlignment="1">
      <alignment vertical="center" wrapText="1"/>
    </xf>
    <xf numFmtId="0" fontId="6" fillId="0" borderId="6" xfId="0" applyFont="1" applyBorder="1" applyAlignment="1">
      <alignment horizontal="center" vertical="center" wrapText="1"/>
    </xf>
    <xf numFmtId="0" fontId="17" fillId="5" borderId="10" xfId="0" applyFont="1" applyFill="1" applyBorder="1" applyAlignment="1" applyProtection="1">
      <alignment horizontal="center" vertical="center" wrapText="1"/>
      <protection locked="0"/>
    </xf>
    <xf numFmtId="4" fontId="16" fillId="5" borderId="6" xfId="0" applyNumberFormat="1" applyFont="1" applyFill="1" applyBorder="1" applyAlignment="1" applyProtection="1">
      <alignment horizontal="center" vertical="center" wrapText="1"/>
      <protection locked="0"/>
    </xf>
    <xf numFmtId="0" fontId="3" fillId="5" borderId="13"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7" fillId="5" borderId="6" xfId="0" applyFont="1" applyFill="1" applyBorder="1" applyAlignment="1" applyProtection="1">
      <alignment horizontal="center" vertical="center" wrapText="1"/>
      <protection locked="0"/>
    </xf>
    <xf numFmtId="4" fontId="1" fillId="0" borderId="29" xfId="0" applyNumberFormat="1" applyFont="1" applyBorder="1" applyAlignment="1">
      <alignment horizontal="center" vertical="center"/>
    </xf>
    <xf numFmtId="4" fontId="1" fillId="0" borderId="30" xfId="0" applyNumberFormat="1" applyFont="1" applyBorder="1" applyAlignment="1">
      <alignment horizontal="center" vertical="center"/>
    </xf>
    <xf numFmtId="4" fontId="1" fillId="0" borderId="31" xfId="0" applyNumberFormat="1" applyFont="1" applyBorder="1" applyAlignment="1">
      <alignment horizontal="center" vertical="center"/>
    </xf>
    <xf numFmtId="0" fontId="14" fillId="0" borderId="22" xfId="0" applyFont="1" applyBorder="1" applyAlignment="1">
      <alignment horizontal="center" vertical="center"/>
    </xf>
    <xf numFmtId="0" fontId="1" fillId="0" borderId="0" xfId="0" applyFont="1" applyAlignment="1">
      <alignment horizontal="left"/>
    </xf>
    <xf numFmtId="0" fontId="0" fillId="0" borderId="0" xfId="0"/>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 fillId="3" borderId="3" xfId="0" applyFont="1" applyFill="1" applyBorder="1" applyAlignment="1">
      <alignment horizontal="left"/>
    </xf>
    <xf numFmtId="0" fontId="1" fillId="3" borderId="4" xfId="0" applyFont="1" applyFill="1" applyBorder="1" applyAlignment="1">
      <alignment horizontal="left"/>
    </xf>
    <xf numFmtId="0" fontId="1" fillId="3" borderId="5" xfId="0" applyFont="1" applyFill="1" applyBorder="1" applyAlignment="1">
      <alignment horizontal="left"/>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2" xfId="0" applyFont="1" applyFill="1" applyBorder="1" applyAlignment="1">
      <alignment horizontal="center" vertical="center"/>
    </xf>
    <xf numFmtId="0" fontId="9"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9" fillId="3"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21" fillId="6" borderId="5" xfId="0" applyFont="1" applyFill="1" applyBorder="1" applyAlignment="1">
      <alignment horizontal="center" vertical="center" wrapText="1"/>
    </xf>
  </cellXfs>
  <cellStyles count="2">
    <cellStyle name="Normální" xfId="0" builtinId="0"/>
    <cellStyle name="Normální 5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2585004</xdr:colOff>
      <xdr:row>43</xdr:row>
      <xdr:rowOff>189184</xdr:rowOff>
    </xdr:from>
    <xdr:to>
      <xdr:col>5</xdr:col>
      <xdr:colOff>3288096</xdr:colOff>
      <xdr:row>47</xdr:row>
      <xdr:rowOff>144516</xdr:rowOff>
    </xdr:to>
    <xdr:pic>
      <xdr:nvPicPr>
        <xdr:cNvPr id="3" name="Obrázek 1">
          <a:extLst>
            <a:ext uri="{FF2B5EF4-FFF2-40B4-BE49-F238E27FC236}">
              <a16:creationId xmlns:a16="http://schemas.microsoft.com/office/drawing/2014/main" id="{6E6951F4-23F9-11E6-B7B0-96243890D3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87125" y="29605012"/>
          <a:ext cx="6273574" cy="7436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7"/>
  <sheetViews>
    <sheetView tabSelected="1" topLeftCell="A28" zoomScale="130" zoomScaleNormal="130" zoomScalePageLayoutView="90" workbookViewId="0">
      <selection activeCell="D28" sqref="D28"/>
    </sheetView>
  </sheetViews>
  <sheetFormatPr defaultColWidth="9.109375" defaultRowHeight="15.6" x14ac:dyDescent="0.3"/>
  <cols>
    <col min="1" max="1" width="6.6640625" style="1" customWidth="1"/>
    <col min="2" max="2" width="11.33203125" style="1" customWidth="1"/>
    <col min="3" max="3" width="64.5546875" style="4" customWidth="1"/>
    <col min="4" max="4" width="10.109375" style="1" customWidth="1"/>
    <col min="5" max="5" width="8.88671875" style="1" customWidth="1"/>
    <col min="6" max="6" width="52.109375" style="1" customWidth="1"/>
    <col min="7" max="7" width="11.44140625" style="1" customWidth="1"/>
    <col min="8" max="8" width="15" style="1" customWidth="1"/>
    <col min="9" max="9" width="11.33203125" style="1" customWidth="1"/>
    <col min="10" max="10" width="16.44140625" style="1" customWidth="1"/>
    <col min="11" max="16384" width="9.109375" style="1"/>
  </cols>
  <sheetData>
    <row r="1" spans="1:11" ht="16.2" thickBot="1" x14ac:dyDescent="0.35">
      <c r="A1" s="52" t="s">
        <v>9</v>
      </c>
      <c r="B1" s="53"/>
      <c r="C1" s="53"/>
      <c r="D1" s="53"/>
      <c r="E1" s="53"/>
      <c r="F1" s="53"/>
      <c r="G1" s="53"/>
      <c r="H1" s="53"/>
      <c r="I1" s="53"/>
      <c r="J1" s="54"/>
    </row>
    <row r="2" spans="1:11" x14ac:dyDescent="0.3">
      <c r="A2" s="65" t="s">
        <v>58</v>
      </c>
      <c r="B2" s="66"/>
      <c r="C2" s="66"/>
      <c r="D2" s="66"/>
      <c r="E2" s="66"/>
      <c r="F2" s="66"/>
      <c r="G2" s="66"/>
      <c r="H2" s="66"/>
      <c r="I2" s="66"/>
      <c r="J2" s="67"/>
    </row>
    <row r="3" spans="1:11" ht="15" customHeight="1" thickBot="1" x14ac:dyDescent="0.35">
      <c r="A3" s="68"/>
      <c r="B3" s="69"/>
      <c r="C3" s="69"/>
      <c r="D3" s="69"/>
      <c r="E3" s="69"/>
      <c r="F3" s="69"/>
      <c r="G3" s="69"/>
      <c r="H3" s="69"/>
      <c r="I3" s="69"/>
      <c r="J3" s="70"/>
    </row>
    <row r="4" spans="1:11" ht="72.75" customHeight="1" x14ac:dyDescent="0.3">
      <c r="A4" s="72" t="s">
        <v>22</v>
      </c>
      <c r="B4" s="73"/>
      <c r="C4" s="73"/>
      <c r="D4" s="73"/>
      <c r="E4" s="73"/>
      <c r="F4" s="73"/>
      <c r="G4" s="73"/>
      <c r="H4" s="73"/>
      <c r="I4" s="73"/>
      <c r="J4" s="74"/>
    </row>
    <row r="5" spans="1:11" ht="41.25" customHeight="1" x14ac:dyDescent="0.3">
      <c r="A5" s="62" t="s">
        <v>14</v>
      </c>
      <c r="B5" s="63"/>
      <c r="C5" s="63"/>
      <c r="D5" s="63"/>
      <c r="E5" s="63"/>
      <c r="F5" s="63"/>
      <c r="G5" s="63"/>
      <c r="H5" s="63"/>
      <c r="I5" s="63"/>
      <c r="J5" s="64"/>
      <c r="K5" s="18"/>
    </row>
    <row r="6" spans="1:11" ht="52.5" customHeight="1" x14ac:dyDescent="0.3">
      <c r="A6" s="58" t="s">
        <v>0</v>
      </c>
      <c r="B6" s="59" t="s">
        <v>2</v>
      </c>
      <c r="C6" s="59" t="s">
        <v>5</v>
      </c>
      <c r="D6" s="61" t="s">
        <v>1</v>
      </c>
      <c r="E6" s="71" t="s">
        <v>12</v>
      </c>
      <c r="F6" s="26" t="s">
        <v>10</v>
      </c>
      <c r="G6" s="27" t="s">
        <v>4</v>
      </c>
      <c r="H6" s="59" t="s">
        <v>6</v>
      </c>
      <c r="I6" s="59" t="s">
        <v>8</v>
      </c>
      <c r="J6" s="60" t="s">
        <v>7</v>
      </c>
    </row>
    <row r="7" spans="1:11" s="2" customFormat="1" ht="32.25" customHeight="1" thickBot="1" x14ac:dyDescent="0.35">
      <c r="A7" s="58"/>
      <c r="B7" s="59"/>
      <c r="C7" s="59"/>
      <c r="D7" s="61"/>
      <c r="E7" s="61"/>
      <c r="F7" s="32" t="s">
        <v>3</v>
      </c>
      <c r="G7" s="33" t="s">
        <v>3</v>
      </c>
      <c r="H7" s="59"/>
      <c r="I7" s="59"/>
      <c r="J7" s="60"/>
    </row>
    <row r="8" spans="1:11" s="2" customFormat="1" ht="32.25" customHeight="1" thickBot="1" x14ac:dyDescent="0.35">
      <c r="A8" s="75" t="s">
        <v>23</v>
      </c>
      <c r="B8" s="76"/>
      <c r="C8" s="76"/>
      <c r="D8" s="76"/>
      <c r="E8" s="76"/>
      <c r="F8" s="76"/>
      <c r="G8" s="76"/>
      <c r="H8" s="76"/>
      <c r="I8" s="76"/>
      <c r="J8" s="77"/>
    </row>
    <row r="9" spans="1:11" s="21" customFormat="1" ht="36" customHeight="1" x14ac:dyDescent="0.3">
      <c r="A9" s="55" t="s">
        <v>24</v>
      </c>
      <c r="B9" s="56"/>
      <c r="C9" s="56"/>
      <c r="D9" s="56"/>
      <c r="E9" s="56"/>
      <c r="F9" s="56"/>
      <c r="G9" s="56"/>
      <c r="H9" s="56"/>
      <c r="I9" s="56"/>
      <c r="J9" s="57"/>
      <c r="K9" s="20"/>
    </row>
    <row r="10" spans="1:11" s="3" customFormat="1" ht="72" x14ac:dyDescent="0.3">
      <c r="A10" s="38">
        <v>1</v>
      </c>
      <c r="B10" s="12" t="s">
        <v>15</v>
      </c>
      <c r="C10" s="11" t="s">
        <v>25</v>
      </c>
      <c r="D10" s="5">
        <v>1</v>
      </c>
      <c r="E10" s="6" t="s">
        <v>13</v>
      </c>
      <c r="F10" s="34" t="s">
        <v>11</v>
      </c>
      <c r="G10" s="31"/>
      <c r="H10" s="14">
        <f t="shared" ref="H10:H14" si="0">G10*D10</f>
        <v>0</v>
      </c>
      <c r="I10" s="14">
        <f t="shared" ref="I10:I12" si="1">H10*0.21</f>
        <v>0</v>
      </c>
      <c r="J10" s="16">
        <f t="shared" ref="J10:J12" si="2">SUM(H10:I10)</f>
        <v>0</v>
      </c>
    </row>
    <row r="11" spans="1:11" s="3" customFormat="1" ht="144" x14ac:dyDescent="0.3">
      <c r="A11" s="38">
        <v>2</v>
      </c>
      <c r="B11" s="12" t="s">
        <v>16</v>
      </c>
      <c r="C11" s="11" t="s">
        <v>55</v>
      </c>
      <c r="D11" s="5">
        <v>1</v>
      </c>
      <c r="E11" s="19" t="s">
        <v>13</v>
      </c>
      <c r="F11" s="30" t="s">
        <v>11</v>
      </c>
      <c r="G11" s="31"/>
      <c r="H11" s="13">
        <f t="shared" si="0"/>
        <v>0</v>
      </c>
      <c r="I11" s="13">
        <f t="shared" si="1"/>
        <v>0</v>
      </c>
      <c r="J11" s="15">
        <f t="shared" si="2"/>
        <v>0</v>
      </c>
    </row>
    <row r="12" spans="1:11" s="3" customFormat="1" ht="24" x14ac:dyDescent="0.3">
      <c r="A12" s="38">
        <v>3</v>
      </c>
      <c r="B12" s="12" t="s">
        <v>17</v>
      </c>
      <c r="C12" s="11" t="s">
        <v>27</v>
      </c>
      <c r="D12" s="5">
        <v>1</v>
      </c>
      <c r="E12" s="19" t="s">
        <v>13</v>
      </c>
      <c r="F12" s="30" t="s">
        <v>11</v>
      </c>
      <c r="G12" s="31"/>
      <c r="H12" s="13">
        <f t="shared" si="0"/>
        <v>0</v>
      </c>
      <c r="I12" s="13">
        <f t="shared" si="1"/>
        <v>0</v>
      </c>
      <c r="J12" s="15">
        <f t="shared" si="2"/>
        <v>0</v>
      </c>
    </row>
    <row r="13" spans="1:11" s="3" customFormat="1" ht="36" x14ac:dyDescent="0.3">
      <c r="A13" s="38">
        <v>4</v>
      </c>
      <c r="B13" s="12" t="s">
        <v>18</v>
      </c>
      <c r="C13" s="11" t="s">
        <v>28</v>
      </c>
      <c r="D13" s="5">
        <v>1</v>
      </c>
      <c r="E13" s="19" t="s">
        <v>13</v>
      </c>
      <c r="F13" s="30" t="s">
        <v>11</v>
      </c>
      <c r="G13" s="31"/>
      <c r="H13" s="13">
        <f t="shared" si="0"/>
        <v>0</v>
      </c>
      <c r="I13" s="13">
        <f t="shared" ref="I13" si="3">H13*0.21</f>
        <v>0</v>
      </c>
      <c r="J13" s="15">
        <f t="shared" ref="J13" si="4">SUM(H13:I13)</f>
        <v>0</v>
      </c>
    </row>
    <row r="14" spans="1:11" s="3" customFormat="1" ht="48.6" thickBot="1" x14ac:dyDescent="0.35">
      <c r="A14" s="38">
        <v>5</v>
      </c>
      <c r="B14" s="12" t="s">
        <v>19</v>
      </c>
      <c r="C14" s="11" t="s">
        <v>29</v>
      </c>
      <c r="D14" s="5">
        <v>1</v>
      </c>
      <c r="E14" s="19" t="s">
        <v>13</v>
      </c>
      <c r="F14" s="30" t="s">
        <v>11</v>
      </c>
      <c r="G14" s="31"/>
      <c r="H14" s="13">
        <f t="shared" si="0"/>
        <v>0</v>
      </c>
      <c r="I14" s="13">
        <f t="shared" ref="I14" si="5">H14*0.21</f>
        <v>0</v>
      </c>
      <c r="J14" s="15">
        <f t="shared" ref="J14" si="6">SUM(H14:I14)</f>
        <v>0</v>
      </c>
    </row>
    <row r="15" spans="1:11" s="3" customFormat="1" ht="36" customHeight="1" thickTop="1" thickBot="1" x14ac:dyDescent="0.35">
      <c r="A15" s="43" t="s">
        <v>30</v>
      </c>
      <c r="B15" s="44"/>
      <c r="C15" s="44"/>
      <c r="D15" s="44"/>
      <c r="E15" s="44"/>
      <c r="F15" s="44"/>
      <c r="G15" s="44"/>
      <c r="H15" s="44"/>
      <c r="I15" s="44"/>
      <c r="J15" s="45"/>
    </row>
    <row r="16" spans="1:11" s="3" customFormat="1" ht="108.6" thickTop="1" x14ac:dyDescent="0.3">
      <c r="A16" s="23">
        <v>6</v>
      </c>
      <c r="B16" s="7" t="s">
        <v>31</v>
      </c>
      <c r="C16" s="28" t="s">
        <v>56</v>
      </c>
      <c r="D16" s="29">
        <v>1</v>
      </c>
      <c r="E16" s="29" t="s">
        <v>13</v>
      </c>
      <c r="F16" s="34" t="s">
        <v>11</v>
      </c>
      <c r="G16" s="31"/>
      <c r="H16" s="14">
        <f t="shared" ref="H16:H20" si="7">G16*D16</f>
        <v>0</v>
      </c>
      <c r="I16" s="14">
        <f>H16*0.21</f>
        <v>0</v>
      </c>
      <c r="J16" s="16">
        <f>SUM(H16:I16)</f>
        <v>0</v>
      </c>
    </row>
    <row r="17" spans="1:10" s="3" customFormat="1" ht="24" x14ac:dyDescent="0.3">
      <c r="A17" s="23">
        <v>7</v>
      </c>
      <c r="B17" s="7" t="s">
        <v>32</v>
      </c>
      <c r="C17" s="8" t="s">
        <v>33</v>
      </c>
      <c r="D17" s="6">
        <v>1</v>
      </c>
      <c r="E17" s="19" t="s">
        <v>13</v>
      </c>
      <c r="F17" s="30" t="s">
        <v>11</v>
      </c>
      <c r="G17" s="31"/>
      <c r="H17" s="13">
        <f t="shared" si="7"/>
        <v>0</v>
      </c>
      <c r="I17" s="13">
        <f t="shared" ref="I17:I20" si="8">H17*0.21</f>
        <v>0</v>
      </c>
      <c r="J17" s="15">
        <f t="shared" ref="J17:J20" si="9">SUM(H17:I17)</f>
        <v>0</v>
      </c>
    </row>
    <row r="18" spans="1:10" s="3" customFormat="1" ht="48" x14ac:dyDescent="0.3">
      <c r="A18" s="22">
        <v>8</v>
      </c>
      <c r="B18" s="7" t="s">
        <v>34</v>
      </c>
      <c r="C18" s="8" t="s">
        <v>35</v>
      </c>
      <c r="D18" s="6">
        <v>1</v>
      </c>
      <c r="E18" s="19" t="s">
        <v>13</v>
      </c>
      <c r="F18" s="30" t="s">
        <v>11</v>
      </c>
      <c r="G18" s="31"/>
      <c r="H18" s="13">
        <f t="shared" si="7"/>
        <v>0</v>
      </c>
      <c r="I18" s="13">
        <f t="shared" si="8"/>
        <v>0</v>
      </c>
      <c r="J18" s="15">
        <f t="shared" si="9"/>
        <v>0</v>
      </c>
    </row>
    <row r="19" spans="1:10" s="3" customFormat="1" ht="24" x14ac:dyDescent="0.3">
      <c r="A19" s="23">
        <v>9</v>
      </c>
      <c r="B19" s="9" t="s">
        <v>36</v>
      </c>
      <c r="C19" s="10" t="s">
        <v>37</v>
      </c>
      <c r="D19" s="6">
        <v>1</v>
      </c>
      <c r="E19" s="19" t="s">
        <v>13</v>
      </c>
      <c r="F19" s="30" t="s">
        <v>11</v>
      </c>
      <c r="G19" s="31"/>
      <c r="H19" s="13">
        <f t="shared" si="7"/>
        <v>0</v>
      </c>
      <c r="I19" s="13">
        <f t="shared" si="8"/>
        <v>0</v>
      </c>
      <c r="J19" s="15">
        <f t="shared" si="9"/>
        <v>0</v>
      </c>
    </row>
    <row r="20" spans="1:10" s="3" customFormat="1" ht="60" x14ac:dyDescent="0.3">
      <c r="A20" s="22">
        <v>10</v>
      </c>
      <c r="B20" s="7" t="s">
        <v>38</v>
      </c>
      <c r="C20" s="10" t="s">
        <v>39</v>
      </c>
      <c r="D20" s="5">
        <v>1</v>
      </c>
      <c r="E20" s="19" t="s">
        <v>13</v>
      </c>
      <c r="F20" s="30" t="s">
        <v>11</v>
      </c>
      <c r="G20" s="31"/>
      <c r="H20" s="13">
        <f t="shared" si="7"/>
        <v>0</v>
      </c>
      <c r="I20" s="13">
        <f t="shared" si="8"/>
        <v>0</v>
      </c>
      <c r="J20" s="15">
        <f t="shared" si="9"/>
        <v>0</v>
      </c>
    </row>
    <row r="21" spans="1:10" s="3" customFormat="1" ht="48" x14ac:dyDescent="0.3">
      <c r="A21" s="22">
        <v>11</v>
      </c>
      <c r="B21" s="7" t="s">
        <v>40</v>
      </c>
      <c r="C21" s="10" t="s">
        <v>41</v>
      </c>
      <c r="D21" s="5">
        <v>1</v>
      </c>
      <c r="E21" s="19" t="s">
        <v>13</v>
      </c>
      <c r="F21" s="30" t="s">
        <v>11</v>
      </c>
      <c r="G21" s="31"/>
      <c r="H21" s="13">
        <f t="shared" ref="H21:H29" si="10">G21*D21</f>
        <v>0</v>
      </c>
      <c r="I21" s="13">
        <f t="shared" ref="I21:I29" si="11">H21*0.21</f>
        <v>0</v>
      </c>
      <c r="J21" s="15">
        <f t="shared" ref="J21:J29" si="12">SUM(H21:I21)</f>
        <v>0</v>
      </c>
    </row>
    <row r="22" spans="1:10" s="3" customFormat="1" ht="60" x14ac:dyDescent="0.3">
      <c r="A22" s="22">
        <v>14</v>
      </c>
      <c r="B22" s="7" t="s">
        <v>57</v>
      </c>
      <c r="C22" s="10" t="s">
        <v>50</v>
      </c>
      <c r="D22" s="5">
        <v>30</v>
      </c>
      <c r="E22" s="19" t="s">
        <v>13</v>
      </c>
      <c r="F22" s="30" t="s">
        <v>11</v>
      </c>
      <c r="G22" s="31"/>
      <c r="H22" s="13">
        <f t="shared" si="10"/>
        <v>0</v>
      </c>
      <c r="I22" s="13">
        <f t="shared" si="11"/>
        <v>0</v>
      </c>
      <c r="J22" s="15">
        <f t="shared" si="12"/>
        <v>0</v>
      </c>
    </row>
    <row r="23" spans="1:10" s="3" customFormat="1" ht="24" x14ac:dyDescent="0.3">
      <c r="A23" s="22">
        <v>15</v>
      </c>
      <c r="B23" s="7" t="s">
        <v>51</v>
      </c>
      <c r="C23" s="10" t="s">
        <v>52</v>
      </c>
      <c r="D23" s="5">
        <v>30</v>
      </c>
      <c r="E23" s="19" t="s">
        <v>13</v>
      </c>
      <c r="F23" s="30" t="s">
        <v>11</v>
      </c>
      <c r="G23" s="31"/>
      <c r="H23" s="13">
        <f t="shared" si="10"/>
        <v>0</v>
      </c>
      <c r="I23" s="13">
        <f t="shared" si="11"/>
        <v>0</v>
      </c>
      <c r="J23" s="15">
        <f t="shared" si="12"/>
        <v>0</v>
      </c>
    </row>
    <row r="24" spans="1:10" s="3" customFormat="1" ht="24" x14ac:dyDescent="0.3">
      <c r="A24" s="22">
        <v>16</v>
      </c>
      <c r="B24" s="7" t="s">
        <v>53</v>
      </c>
      <c r="C24" s="10" t="s">
        <v>54</v>
      </c>
      <c r="D24" s="5">
        <v>3</v>
      </c>
      <c r="E24" s="19" t="s">
        <v>13</v>
      </c>
      <c r="F24" s="30" t="s">
        <v>11</v>
      </c>
      <c r="G24" s="31"/>
      <c r="H24" s="13">
        <f t="shared" si="10"/>
        <v>0</v>
      </c>
      <c r="I24" s="13">
        <f t="shared" si="11"/>
        <v>0</v>
      </c>
      <c r="J24" s="15">
        <f t="shared" si="12"/>
        <v>0</v>
      </c>
    </row>
    <row r="25" spans="1:10" s="3" customFormat="1" ht="84" x14ac:dyDescent="0.3">
      <c r="A25" s="22">
        <v>19</v>
      </c>
      <c r="B25" s="7" t="s">
        <v>42</v>
      </c>
      <c r="C25" s="10" t="s">
        <v>43</v>
      </c>
      <c r="D25" s="5">
        <v>1</v>
      </c>
      <c r="E25" s="19" t="s">
        <v>13</v>
      </c>
      <c r="F25" s="30" t="s">
        <v>11</v>
      </c>
      <c r="G25" s="31"/>
      <c r="H25" s="13">
        <f t="shared" si="10"/>
        <v>0</v>
      </c>
      <c r="I25" s="13">
        <f t="shared" si="11"/>
        <v>0</v>
      </c>
      <c r="J25" s="15">
        <f t="shared" si="12"/>
        <v>0</v>
      </c>
    </row>
    <row r="26" spans="1:10" s="3" customFormat="1" ht="60" x14ac:dyDescent="0.3">
      <c r="A26" s="22">
        <v>20</v>
      </c>
      <c r="B26" s="7" t="s">
        <v>42</v>
      </c>
      <c r="C26" s="10" t="s">
        <v>44</v>
      </c>
      <c r="D26" s="5">
        <v>1</v>
      </c>
      <c r="E26" s="19" t="s">
        <v>13</v>
      </c>
      <c r="F26" s="30" t="s">
        <v>11</v>
      </c>
      <c r="G26" s="31"/>
      <c r="H26" s="13">
        <f t="shared" si="10"/>
        <v>0</v>
      </c>
      <c r="I26" s="13">
        <f t="shared" si="11"/>
        <v>0</v>
      </c>
      <c r="J26" s="15">
        <f t="shared" si="12"/>
        <v>0</v>
      </c>
    </row>
    <row r="27" spans="1:10" s="3" customFormat="1" ht="36" x14ac:dyDescent="0.3">
      <c r="A27" s="22">
        <v>21</v>
      </c>
      <c r="B27" s="7" t="s">
        <v>42</v>
      </c>
      <c r="C27" s="10" t="s">
        <v>45</v>
      </c>
      <c r="D27" s="5">
        <v>1</v>
      </c>
      <c r="E27" s="19" t="s">
        <v>13</v>
      </c>
      <c r="F27" s="30" t="s">
        <v>11</v>
      </c>
      <c r="G27" s="31"/>
      <c r="H27" s="13">
        <f t="shared" si="10"/>
        <v>0</v>
      </c>
      <c r="I27" s="13">
        <f t="shared" si="11"/>
        <v>0</v>
      </c>
      <c r="J27" s="15">
        <f t="shared" si="12"/>
        <v>0</v>
      </c>
    </row>
    <row r="28" spans="1:10" s="3" customFormat="1" ht="108" x14ac:dyDescent="0.3">
      <c r="A28" s="22">
        <v>22</v>
      </c>
      <c r="B28" s="7" t="s">
        <v>42</v>
      </c>
      <c r="C28" s="10" t="s">
        <v>46</v>
      </c>
      <c r="D28" s="5">
        <v>1</v>
      </c>
      <c r="E28" s="19" t="s">
        <v>13</v>
      </c>
      <c r="F28" s="30" t="s">
        <v>11</v>
      </c>
      <c r="G28" s="31"/>
      <c r="H28" s="13">
        <f t="shared" si="10"/>
        <v>0</v>
      </c>
      <c r="I28" s="13">
        <f t="shared" si="11"/>
        <v>0</v>
      </c>
      <c r="J28" s="15">
        <f t="shared" si="12"/>
        <v>0</v>
      </c>
    </row>
    <row r="29" spans="1:10" s="3" customFormat="1" ht="108.6" thickBot="1" x14ac:dyDescent="0.35">
      <c r="A29" s="22">
        <v>23</v>
      </c>
      <c r="B29" s="7" t="s">
        <v>20</v>
      </c>
      <c r="C29" s="10" t="s">
        <v>47</v>
      </c>
      <c r="D29" s="5">
        <v>2</v>
      </c>
      <c r="E29" s="19" t="s">
        <v>13</v>
      </c>
      <c r="F29" s="30" t="s">
        <v>11</v>
      </c>
      <c r="G29" s="31"/>
      <c r="H29" s="13">
        <f t="shared" si="10"/>
        <v>0</v>
      </c>
      <c r="I29" s="13">
        <f t="shared" si="11"/>
        <v>0</v>
      </c>
      <c r="J29" s="15">
        <f t="shared" si="12"/>
        <v>0</v>
      </c>
    </row>
    <row r="30" spans="1:10" s="3" customFormat="1" ht="36" customHeight="1" thickTop="1" thickBot="1" x14ac:dyDescent="0.35">
      <c r="A30" s="46" t="s">
        <v>48</v>
      </c>
      <c r="B30" s="47"/>
      <c r="C30" s="47"/>
      <c r="D30" s="47"/>
      <c r="E30" s="47"/>
      <c r="F30" s="47"/>
      <c r="G30" s="47"/>
      <c r="H30" s="47"/>
      <c r="I30" s="47"/>
      <c r="J30" s="48"/>
    </row>
    <row r="31" spans="1:10" s="3" customFormat="1" ht="72.599999999999994" thickTop="1" x14ac:dyDescent="0.3">
      <c r="A31" s="23">
        <v>24</v>
      </c>
      <c r="B31" s="12" t="s">
        <v>15</v>
      </c>
      <c r="C31" s="11" t="s">
        <v>25</v>
      </c>
      <c r="D31" s="5">
        <v>1</v>
      </c>
      <c r="E31" s="19" t="s">
        <v>13</v>
      </c>
      <c r="F31" s="30" t="s">
        <v>11</v>
      </c>
      <c r="G31" s="31"/>
      <c r="H31" s="13">
        <f t="shared" ref="H31:H35" si="13">G31*D31</f>
        <v>0</v>
      </c>
      <c r="I31" s="13">
        <f t="shared" ref="I31:I35" si="14">H31*0.21</f>
        <v>0</v>
      </c>
      <c r="J31" s="15">
        <f t="shared" ref="J31:J35" si="15">SUM(H31:I31)</f>
        <v>0</v>
      </c>
    </row>
    <row r="32" spans="1:10" s="3" customFormat="1" ht="144" x14ac:dyDescent="0.3">
      <c r="A32" s="23">
        <v>25</v>
      </c>
      <c r="B32" s="12" t="s">
        <v>16</v>
      </c>
      <c r="C32" s="11" t="s">
        <v>26</v>
      </c>
      <c r="D32" s="5">
        <v>1</v>
      </c>
      <c r="E32" s="19" t="s">
        <v>13</v>
      </c>
      <c r="F32" s="30" t="s">
        <v>11</v>
      </c>
      <c r="G32" s="31"/>
      <c r="H32" s="13">
        <f t="shared" si="13"/>
        <v>0</v>
      </c>
      <c r="I32" s="13">
        <f t="shared" si="14"/>
        <v>0</v>
      </c>
      <c r="J32" s="15">
        <f t="shared" si="15"/>
        <v>0</v>
      </c>
    </row>
    <row r="33" spans="1:10" s="3" customFormat="1" ht="24" x14ac:dyDescent="0.3">
      <c r="A33" s="23">
        <v>26</v>
      </c>
      <c r="B33" s="12" t="s">
        <v>17</v>
      </c>
      <c r="C33" s="11" t="s">
        <v>27</v>
      </c>
      <c r="D33" s="5">
        <v>1</v>
      </c>
      <c r="E33" s="19" t="s">
        <v>13</v>
      </c>
      <c r="F33" s="30" t="s">
        <v>11</v>
      </c>
      <c r="G33" s="31"/>
      <c r="H33" s="13">
        <f t="shared" si="13"/>
        <v>0</v>
      </c>
      <c r="I33" s="13">
        <f t="shared" si="14"/>
        <v>0</v>
      </c>
      <c r="J33" s="15">
        <f t="shared" si="15"/>
        <v>0</v>
      </c>
    </row>
    <row r="34" spans="1:10" s="3" customFormat="1" ht="36" x14ac:dyDescent="0.3">
      <c r="A34" s="24">
        <v>27</v>
      </c>
      <c r="B34" s="12" t="s">
        <v>18</v>
      </c>
      <c r="C34" s="11" t="s">
        <v>28</v>
      </c>
      <c r="D34" s="5">
        <v>1</v>
      </c>
      <c r="E34" s="19" t="s">
        <v>13</v>
      </c>
      <c r="F34" s="30" t="s">
        <v>11</v>
      </c>
      <c r="G34" s="31"/>
      <c r="H34" s="13">
        <f t="shared" si="13"/>
        <v>0</v>
      </c>
      <c r="I34" s="13">
        <f t="shared" si="14"/>
        <v>0</v>
      </c>
      <c r="J34" s="15">
        <f t="shared" si="15"/>
        <v>0</v>
      </c>
    </row>
    <row r="35" spans="1:10" s="3" customFormat="1" ht="48.6" thickBot="1" x14ac:dyDescent="0.35">
      <c r="A35" s="23">
        <v>28</v>
      </c>
      <c r="B35" s="12" t="s">
        <v>40</v>
      </c>
      <c r="C35" s="11" t="s">
        <v>29</v>
      </c>
      <c r="D35" s="5">
        <v>1</v>
      </c>
      <c r="E35" s="19" t="s">
        <v>13</v>
      </c>
      <c r="F35" s="30" t="s">
        <v>11</v>
      </c>
      <c r="G35" s="31"/>
      <c r="H35" s="13">
        <f t="shared" si="13"/>
        <v>0</v>
      </c>
      <c r="I35" s="13">
        <f t="shared" si="14"/>
        <v>0</v>
      </c>
      <c r="J35" s="15">
        <f t="shared" si="15"/>
        <v>0</v>
      </c>
    </row>
    <row r="36" spans="1:10" s="3" customFormat="1" ht="36" customHeight="1" thickBot="1" x14ac:dyDescent="0.35">
      <c r="A36" s="49" t="s">
        <v>49</v>
      </c>
      <c r="B36" s="50"/>
      <c r="C36" s="50"/>
      <c r="D36" s="50"/>
      <c r="E36" s="50"/>
      <c r="F36" s="50"/>
      <c r="G36" s="50"/>
      <c r="H36" s="50"/>
      <c r="I36" s="50"/>
      <c r="J36" s="51"/>
    </row>
    <row r="37" spans="1:10" s="3" customFormat="1" ht="72" x14ac:dyDescent="0.3">
      <c r="A37" s="23">
        <v>29</v>
      </c>
      <c r="B37" s="12" t="s">
        <v>15</v>
      </c>
      <c r="C37" s="11" t="s">
        <v>25</v>
      </c>
      <c r="D37" s="5">
        <v>1</v>
      </c>
      <c r="E37" s="19" t="s">
        <v>13</v>
      </c>
      <c r="F37" s="30" t="s">
        <v>11</v>
      </c>
      <c r="G37" s="31"/>
      <c r="H37" s="17">
        <f t="shared" ref="H37:H41" si="16">G37*D37</f>
        <v>0</v>
      </c>
      <c r="I37" s="17">
        <f t="shared" ref="I37:I40" si="17">H37*0.21</f>
        <v>0</v>
      </c>
      <c r="J37" s="25">
        <f t="shared" ref="J37:J40" si="18">SUM(H37:I37)</f>
        <v>0</v>
      </c>
    </row>
    <row r="38" spans="1:10" s="3" customFormat="1" ht="144" x14ac:dyDescent="0.3">
      <c r="A38" s="23">
        <v>30</v>
      </c>
      <c r="B38" s="12" t="s">
        <v>16</v>
      </c>
      <c r="C38" s="11" t="s">
        <v>26</v>
      </c>
      <c r="D38" s="5">
        <v>1</v>
      </c>
      <c r="E38" s="19" t="s">
        <v>13</v>
      </c>
      <c r="F38" s="30" t="s">
        <v>11</v>
      </c>
      <c r="G38" s="31"/>
      <c r="H38" s="17">
        <f t="shared" si="16"/>
        <v>0</v>
      </c>
      <c r="I38" s="17">
        <f t="shared" si="17"/>
        <v>0</v>
      </c>
      <c r="J38" s="25">
        <f t="shared" si="18"/>
        <v>0</v>
      </c>
    </row>
    <row r="39" spans="1:10" s="3" customFormat="1" ht="24" x14ac:dyDescent="0.3">
      <c r="A39" s="23">
        <v>31</v>
      </c>
      <c r="B39" s="12" t="s">
        <v>17</v>
      </c>
      <c r="C39" s="11" t="s">
        <v>27</v>
      </c>
      <c r="D39" s="5">
        <v>1</v>
      </c>
      <c r="E39" s="19" t="s">
        <v>13</v>
      </c>
      <c r="F39" s="30" t="s">
        <v>11</v>
      </c>
      <c r="G39" s="31"/>
      <c r="H39" s="17">
        <f t="shared" si="16"/>
        <v>0</v>
      </c>
      <c r="I39" s="17">
        <f t="shared" si="17"/>
        <v>0</v>
      </c>
      <c r="J39" s="25">
        <f t="shared" si="18"/>
        <v>0</v>
      </c>
    </row>
    <row r="40" spans="1:10" s="3" customFormat="1" ht="36" x14ac:dyDescent="0.3">
      <c r="A40" s="23">
        <v>32</v>
      </c>
      <c r="B40" s="12" t="s">
        <v>18</v>
      </c>
      <c r="C40" s="11" t="s">
        <v>28</v>
      </c>
      <c r="D40" s="5">
        <v>1</v>
      </c>
      <c r="E40" s="19" t="s">
        <v>13</v>
      </c>
      <c r="F40" s="30" t="s">
        <v>11</v>
      </c>
      <c r="G40" s="31"/>
      <c r="H40" s="17">
        <f t="shared" si="16"/>
        <v>0</v>
      </c>
      <c r="I40" s="17">
        <f t="shared" si="17"/>
        <v>0</v>
      </c>
      <c r="J40" s="25">
        <f t="shared" si="18"/>
        <v>0</v>
      </c>
    </row>
    <row r="41" spans="1:10" s="3" customFormat="1" ht="48" x14ac:dyDescent="0.3">
      <c r="A41" s="23">
        <v>33</v>
      </c>
      <c r="B41" s="12" t="s">
        <v>40</v>
      </c>
      <c r="C41" s="11" t="s">
        <v>29</v>
      </c>
      <c r="D41" s="5">
        <v>1</v>
      </c>
      <c r="E41" s="19" t="s">
        <v>13</v>
      </c>
      <c r="F41" s="30" t="s">
        <v>11</v>
      </c>
      <c r="G41" s="31"/>
      <c r="H41" s="17">
        <f t="shared" si="16"/>
        <v>0</v>
      </c>
      <c r="I41" s="17">
        <f t="shared" ref="I41" si="19">H41*0.21</f>
        <v>0</v>
      </c>
      <c r="J41" s="25">
        <f t="shared" ref="J41" si="20">SUM(H41:I41)</f>
        <v>0</v>
      </c>
    </row>
    <row r="42" spans="1:10" ht="16.2" thickBot="1" x14ac:dyDescent="0.35"/>
    <row r="43" spans="1:10" ht="38.25" customHeight="1" thickBot="1" x14ac:dyDescent="0.35">
      <c r="A43" s="41" t="s">
        <v>21</v>
      </c>
      <c r="B43" s="42"/>
      <c r="C43" s="42"/>
      <c r="D43" s="42"/>
      <c r="E43" s="42"/>
      <c r="F43" s="42"/>
      <c r="G43" s="42"/>
      <c r="H43" s="35">
        <f>SUM(H10:H14,H16:H29,H31:H35,H37:H41)</f>
        <v>0</v>
      </c>
      <c r="I43" s="36">
        <f>SUM(I10:I14,I16:I29,I31:I35,I37:I41)</f>
        <v>0</v>
      </c>
      <c r="J43" s="37">
        <f>H43+I43</f>
        <v>0</v>
      </c>
    </row>
    <row r="45" spans="1:10" x14ac:dyDescent="0.3">
      <c r="C45" s="39"/>
      <c r="D45" s="40"/>
      <c r="E45" s="40"/>
      <c r="F45" s="40"/>
      <c r="G45" s="40"/>
    </row>
    <row r="46" spans="1:10" x14ac:dyDescent="0.3">
      <c r="C46" s="40"/>
      <c r="D46" s="40"/>
      <c r="E46" s="40"/>
      <c r="F46" s="40"/>
      <c r="G46" s="40"/>
    </row>
    <row r="47" spans="1:10" x14ac:dyDescent="0.3">
      <c r="C47" s="40"/>
      <c r="D47" s="40"/>
      <c r="E47" s="40"/>
      <c r="F47" s="40"/>
      <c r="G47" s="40"/>
    </row>
  </sheetData>
  <sheetProtection algorithmName="SHA-512" hashValue="cj9WoNQUwtXvmImFnTNVlTc6i9Wc6VQB6qgZFSVYpxiVLCoZGsmjJgTorlVk34apJ2L15wiGY+OAQInzlVHERA==" saltValue="uA98P0AOVVFG0g7Trq2yrA==" spinCount="100000" sheet="1" objects="1" scenarios="1"/>
  <mergeCells count="19">
    <mergeCell ref="A1:J1"/>
    <mergeCell ref="A9:J9"/>
    <mergeCell ref="A6:A7"/>
    <mergeCell ref="B6:B7"/>
    <mergeCell ref="C6:C7"/>
    <mergeCell ref="H6:H7"/>
    <mergeCell ref="J6:J7"/>
    <mergeCell ref="I6:I7"/>
    <mergeCell ref="D6:D7"/>
    <mergeCell ref="A5:J5"/>
    <mergeCell ref="A2:J3"/>
    <mergeCell ref="E6:E7"/>
    <mergeCell ref="A4:J4"/>
    <mergeCell ref="A8:J8"/>
    <mergeCell ref="C45:G47"/>
    <mergeCell ref="A43:G43"/>
    <mergeCell ref="A15:J15"/>
    <mergeCell ref="A30:J30"/>
    <mergeCell ref="A36:J36"/>
  </mergeCells>
  <pageMargins left="0.23622047244094491" right="0.23622047244094491" top="0.35433070866141736" bottom="0.35433070866141736" header="0" footer="0"/>
  <pageSetup paperSize="9" scale="68"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5ZS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2025-03-05T14:37:29Z</dcterms:created>
  <dcterms:modified xsi:type="dcterms:W3CDTF">2025-04-03T20:06:36Z</dcterms:modified>
</cp:coreProperties>
</file>